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80" activeTab="0"/>
  </bookViews>
  <sheets>
    <sheet name="Texekanq N 1pet marmin)" sheetId="1" r:id="rId1"/>
    <sheet name="Texekanq N 2 entaka patvirat" sheetId="2" r:id="rId2"/>
  </sheets>
  <definedNames>
    <definedName name="_xlnm._FilterDatabase" localSheetId="0" hidden="1">'Texekanq N 1pet marmin)'!$A$5:$R$36</definedName>
    <definedName name="_xlnm._FilterDatabase" localSheetId="1" hidden="1">'Texekanq N 2 entaka patvirat'!$A$7:$R$38</definedName>
    <definedName name="_xlnm.Print_Area" localSheetId="0">'Texekanq N 1pet marmin)'!$A$1:$T$44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<sst xmlns="http://schemas.openxmlformats.org/spreadsheetml/2006/main" count="249" uniqueCount="67">
  <si>
    <t>ա</t>
  </si>
  <si>
    <t>Բաց ընթացակարգեր</t>
  </si>
  <si>
    <t>բ</t>
  </si>
  <si>
    <t>Շրջանակային համաձայնագրեր</t>
  </si>
  <si>
    <t>գ</t>
  </si>
  <si>
    <t>Պարզեցված ընթացակարգեր</t>
  </si>
  <si>
    <t>Սահմանափակ ընթացակարգեր</t>
  </si>
  <si>
    <t>Մրցակցային երկխոսություններ</t>
  </si>
  <si>
    <t>Բանակցային ընթացակարգեր հայտարարելով</t>
  </si>
  <si>
    <t xml:space="preserve">Տ Ե Ղ Ե Կ Ա Ն Ք </t>
  </si>
  <si>
    <t>N ը/կ</t>
  </si>
  <si>
    <t>Աշխատանքներ</t>
  </si>
  <si>
    <t>Ապրանքներ</t>
  </si>
  <si>
    <t>Ծառայություններ</t>
  </si>
  <si>
    <t>Ընդամենը, այդ թվում`</t>
  </si>
  <si>
    <t>Գնման  առարկաների անվանումները</t>
  </si>
  <si>
    <t>Պատվիրատուի անվանումը</t>
  </si>
  <si>
    <t>Գնման ձևը</t>
  </si>
  <si>
    <t>Չկայացած գնումների նախահաշվային արժեքները (հազ.ՀՀ դրամ)</t>
  </si>
  <si>
    <t>Գնման ընթացա-կարգերի մասնակիցների թվաքանակը (հատ)</t>
  </si>
  <si>
    <t>Չկայացած գնումների թվաքանակը (հատ)</t>
  </si>
  <si>
    <t>Ընդհանուր կազմա-կերպված գնումների թվաքանակը (հատ)</t>
  </si>
  <si>
    <t>Կնքված պայմանագրերի գումարը ընթացիկ տարվա համար  (հազ.ՀՀ դրամ)</t>
  </si>
  <si>
    <t>Չամփոփված (ընթացքում) գնումների թվաքանակը (հատ)</t>
  </si>
  <si>
    <t>Ամփոփված և կայացած գնումների նախահաշվային արժեքները (հազ.ՀՀ դրամ)</t>
  </si>
  <si>
    <t>Ամփոփված և կայացած գնումների թվաքանակը (հատ)</t>
  </si>
  <si>
    <t>Ընթացիկ տարվա համար կայացած գնումների արդյունքում հաշվարկային տնտեսում  (հազ.ՀՀ դրամ)</t>
  </si>
  <si>
    <t>Ընդհանուր կայացած գնումների արդյունքում հաշվարկային տնտեսում (հազ.ՀՀ դրամ)</t>
  </si>
  <si>
    <t>Գնման հայտով գնումների նախահաշվային արժեքը ընդհանուր (հազ.ՀՀ դրամ)</t>
  </si>
  <si>
    <t>Գնման հայտով գնումների նախահաշվային արժեքը ընթացիկ տարվա համար (հազ.ՀՀ դրամ)</t>
  </si>
  <si>
    <t>Չամփոփված (ընթացքում) գնումների նախահաշվային արժեքները (հազ.ՀՀ դրամ)</t>
  </si>
  <si>
    <t>Կնքված պայմանագրերի գումարը ընդհանուր  (հազ.ՀՀ դրամ)</t>
  </si>
  <si>
    <t>20--------------- թվականի ------------------------ եռամսյակի (կիսամյակի, տարվա) ընթացքում իրականացված  գնումների վերաբերյալ</t>
  </si>
  <si>
    <t xml:space="preserve">*Բանակցային ընթացակարգեր առանց հայտարարելու </t>
  </si>
  <si>
    <t xml:space="preserve">                Ծանոթություն</t>
  </si>
  <si>
    <t>**Բանակցային ընթացակարգեր առանց հայտարարելու</t>
  </si>
  <si>
    <r>
      <rPr>
        <b/>
        <sz val="10"/>
        <color indexed="8"/>
        <rFont val="GHEA Grapalat"/>
        <family val="3"/>
      </rPr>
      <t>*</t>
    </r>
    <r>
      <rPr>
        <sz val="10"/>
        <color indexed="8"/>
        <rFont val="GHEA Grapalat"/>
        <family val="3"/>
      </rPr>
      <t xml:space="preserve"> նշանի դեպքում տվյալ տողում լրացվում է   միայն  ՀՀ կառավարության 10/02/2011թ. թիվ 168-Ն որոշմամբ հաստատված «Գնումների գործընթացի կազմակերպման կարգի» 32-րդ կետի 4-րդ ենթակետով սահմանված ցանկում ընդգրկված  համապատասխանաբար աշխատանքների, ապրանքների և ծառայությունների գնումների վերաբերյալ տեղեկատվությունը</t>
    </r>
  </si>
  <si>
    <t>7,1,1</t>
  </si>
  <si>
    <t>7,1,2</t>
  </si>
  <si>
    <t>7,2,1</t>
  </si>
  <si>
    <t>7,2,2</t>
  </si>
  <si>
    <t>7,3,1</t>
  </si>
  <si>
    <t>7,3,2</t>
  </si>
  <si>
    <t>5=7+8+9</t>
  </si>
  <si>
    <t>13=6-11</t>
  </si>
  <si>
    <t>14=15+16+17</t>
  </si>
  <si>
    <t>Բանակցային ընթացակարգեր առանց հայտարարելու, այդ թվում</t>
  </si>
  <si>
    <t>ՀՀ Ֆինանսների նախարարության ենթակայության տակ գտնվող պատվիրատուներ</t>
  </si>
  <si>
    <t>*Բանակցային ընթացակարգեր առանց հայտարարելու</t>
  </si>
  <si>
    <r>
      <rPr>
        <b/>
        <sz val="10"/>
        <rFont val="GHEA Grapalat"/>
        <family val="3"/>
      </rPr>
      <t>**</t>
    </r>
    <r>
      <rPr>
        <sz val="10"/>
        <rFont val="GHEA Grapalat"/>
        <family val="3"/>
      </rPr>
      <t xml:space="preserve"> նշանի դեպքում տվյալ տողում լրացվում է առանց գնումների հայտարարությունը նախապես հրապարակելու բանակցային ընթացակարգերով իրականացված գնումների վերաբերյալ տեղեկատվությունը` բացառությամբ  ՀՀ կառավարության 10/02/2011թ. թիվ 168-Ն որոշմամբ հաստատված «Գնումների գործընթացի կազմակերպման կարգի» 32-րդ կետի 4-րդ ենթակետով սահմանված ցանկում ընդգրկված   աշխատանքների, ապրանքների և ծառայությունների գնումների</t>
    </r>
  </si>
  <si>
    <t>Ընդհանուր կազմակերպված գնումների թվաքանակը (հատ)</t>
  </si>
  <si>
    <t>Գնման ընթացա-կարգերի մասնակից-ների թվաքանակը (հատ)</t>
  </si>
  <si>
    <t>Մերժված մասնակից-ների թվաքանակը (հատ)</t>
  </si>
  <si>
    <t xml:space="preserve">Գնման գործընթացնե-րին  հետագա մասնակցությու-նից հրաժարվողների թվաքանակը (հատ) </t>
  </si>
  <si>
    <t>Ամփոփված և կայացած գնումների նախահաշ-վային արժեքները (հազ.ՀՀ դրամ)</t>
  </si>
  <si>
    <t>Գնման հայտով գնումների նախահաշ-վային արժեքը ընթացիկ տարվա համար (հազ.ՀՀ դրամ)</t>
  </si>
  <si>
    <t>Չկայացած գնումների նախահաշ-վային արժեքները (հազ.ՀՀ դրամ)</t>
  </si>
  <si>
    <t>Չամփոփ-ված (ընթացքում) գնումների թվաքանակը (հատ)</t>
  </si>
  <si>
    <t xml:space="preserve">Գնման գործընթացնե-րին  հետագա մասնակցու-թյունից հրաժարվողների թվաքանակը (հատ) </t>
  </si>
  <si>
    <t>12=7- 10</t>
  </si>
  <si>
    <t>ՀՀ Արարատի մարզպետարան</t>
  </si>
  <si>
    <t>Գնումները համակարգող  Գուրգեն  Եղիազարյան             հեռ. 0235 - 2 0577</t>
  </si>
  <si>
    <t>ararat.finans@mta.gov.am</t>
  </si>
  <si>
    <t>055-22-53-73</t>
  </si>
  <si>
    <r>
      <rPr>
        <b/>
        <sz val="10"/>
        <color indexed="8"/>
        <rFont val="GHEA Grapalat"/>
        <family val="3"/>
      </rPr>
      <t>*</t>
    </r>
    <r>
      <rPr>
        <sz val="10"/>
        <color indexed="8"/>
        <rFont val="GHEA Grapalat"/>
        <family val="3"/>
      </rPr>
      <t xml:space="preserve"> նշանի դեպքում տվյալ տողում լրացվում է   միայն  ՀՀ կառավարության 10/02/2011թ. թիվ 168-Ն որոշմամբ հաստատված «Գնումների գործընթացի կազմակերպման կարգի» 25-րդ կետի 5-րդ ենթակետով սահմանված ցանկում ընդգրկված  համապատասխանաբար աշխատանքների, ապրանքների և ծառայությունների գնումների վերաբերյալ տեղեկատվությունը</t>
    </r>
  </si>
  <si>
    <r>
      <rPr>
        <b/>
        <sz val="10"/>
        <rFont val="GHEA Grapalat"/>
        <family val="3"/>
      </rPr>
      <t>**</t>
    </r>
    <r>
      <rPr>
        <sz val="10"/>
        <rFont val="GHEA Grapalat"/>
        <family val="3"/>
      </rPr>
      <t xml:space="preserve"> նշանի դեպքում տվյալ տողում լրացվում է առանց գնումների հայտարարությունը նախապես հրապարակելու բանակցային ընթացակարգերով իրականացված գնումների վերաբերյալ տեղեկատվությունը` բացառությամբ  ՀՀ կառավարության 10/02/2011թ. թիվ 168-Ն որոշմամբ հաստատված «Գնումների գործընթացի կազմակերպման կարգի» 25-րդ կետի 5-րդ ենթակետով սահմանված ցանկում ընդգրկված   աշխատանքների, ապրանքների և ծառայությունների գնումների</t>
    </r>
  </si>
  <si>
    <t>2016 թվականի տարվա ընթացքում իրականացված  գնումների վերաբերյալ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</si>
</sst>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0_);_(* \(#,##0.00\);_(* \-??_);_(@_)"/>
    <numFmt numFmtId="186" formatCode="_-* #,##0.0_р_._-;\-* #,##0.0_р_._-;_-* &quot;-&quot;??_р_._-;_-@_-"/>
    <numFmt numFmtId="187" formatCode="_-* #,##0.000_р_._-;\-* #,##0.000_р_._-;_-* &quot;-&quot;??_р_._-;_-@_-"/>
    <numFmt numFmtId="188" formatCode="#,##0.00_ ;\-#,##0.00\ "/>
    <numFmt numFmtId="189" formatCode="_-* #,##0_р_._-;\-* #,##0_р_._-;_-* &quot;-&quot;??_р_._-;_-@_-"/>
    <numFmt numFmtId="190" formatCode="[$-42B]d\ mmmm\,\ yyyy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9"/>
      <color indexed="8"/>
      <name val="GHEA Grapalat"/>
      <family val="3"/>
    </font>
    <font>
      <sz val="8"/>
      <name val="Calibri"/>
      <family val="2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3" fillId="0" borderId="0" xfId="6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3" fontId="3" fillId="34" borderId="10" xfId="61" applyFont="1" applyFill="1" applyBorder="1" applyAlignment="1">
      <alignment horizontal="center" vertical="center" wrapText="1"/>
    </xf>
    <xf numFmtId="0" fontId="3" fillId="34" borderId="10" xfId="6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3" fillId="0" borderId="0" xfId="6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3" fontId="3" fillId="0" borderId="10" xfId="61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3" fillId="0" borderId="0" xfId="6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7" fontId="3" fillId="0" borderId="10" xfId="61" applyNumberFormat="1" applyFont="1" applyFill="1" applyBorder="1" applyAlignment="1">
      <alignment horizontal="center" vertical="center" wrapText="1"/>
    </xf>
    <xf numFmtId="186" fontId="3" fillId="0" borderId="10" xfId="61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center" vertical="center" wrapText="1"/>
    </xf>
    <xf numFmtId="2" fontId="3" fillId="34" borderId="10" xfId="61" applyNumberFormat="1" applyFont="1" applyFill="1" applyBorder="1" applyAlignment="1">
      <alignment horizontal="center" vertical="center" wrapText="1"/>
    </xf>
    <xf numFmtId="2" fontId="3" fillId="0" borderId="10" xfId="61" applyNumberFormat="1" applyFont="1" applyBorder="1" applyAlignment="1">
      <alignment horizontal="center" vertical="center" wrapText="1"/>
    </xf>
    <xf numFmtId="2" fontId="3" fillId="0" borderId="10" xfId="61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35" borderId="10" xfId="61" applyNumberFormat="1" applyFont="1" applyFill="1" applyBorder="1" applyAlignment="1">
      <alignment horizontal="center" vertical="center" wrapText="1"/>
    </xf>
    <xf numFmtId="2" fontId="3" fillId="0" borderId="10" xfId="61" applyNumberFormat="1" applyFont="1" applyFill="1" applyBorder="1" applyAlignment="1">
      <alignment horizontal="center" vertical="center"/>
    </xf>
    <xf numFmtId="43" fontId="3" fillId="35" borderId="0" xfId="61" applyFont="1" applyFill="1" applyAlignment="1">
      <alignment horizontal="center" vertical="center"/>
    </xf>
    <xf numFmtId="0" fontId="5" fillId="35" borderId="10" xfId="61" applyNumberFormat="1" applyFont="1" applyFill="1" applyBorder="1" applyAlignment="1">
      <alignment horizontal="center" vertical="center" wrapText="1"/>
    </xf>
    <xf numFmtId="2" fontId="3" fillId="35" borderId="10" xfId="61" applyNumberFormat="1" applyFont="1" applyFill="1" applyBorder="1" applyAlignment="1">
      <alignment horizontal="center" vertical="center"/>
    </xf>
    <xf numFmtId="43" fontId="3" fillId="35" borderId="0" xfId="61" applyFont="1" applyFill="1" applyBorder="1" applyAlignment="1">
      <alignment horizontal="center" vertical="center"/>
    </xf>
    <xf numFmtId="43" fontId="11" fillId="35" borderId="0" xfId="43" applyNumberForma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43" fontId="3" fillId="35" borderId="0" xfId="61" applyFont="1" applyFill="1" applyAlignment="1">
      <alignment horizontal="center" vertical="center" wrapText="1"/>
    </xf>
    <xf numFmtId="2" fontId="3" fillId="36" borderId="10" xfId="61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2" fontId="3" fillId="38" borderId="10" xfId="61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2" fontId="3" fillId="39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arat.finans@mta.gov.a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SheetLayoutView="100" zoomScalePageLayoutView="0" workbookViewId="0" topLeftCell="A1">
      <pane xSplit="4" ySplit="5" topLeftCell="L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32" sqref="Q32"/>
    </sheetView>
  </sheetViews>
  <sheetFormatPr defaultColWidth="9.140625" defaultRowHeight="15"/>
  <cols>
    <col min="1" max="1" width="5.28125" style="4" customWidth="1"/>
    <col min="2" max="2" width="13.8515625" style="4" customWidth="1"/>
    <col min="3" max="3" width="14.421875" style="4" customWidth="1"/>
    <col min="4" max="4" width="14.140625" style="4" customWidth="1"/>
    <col min="5" max="5" width="16.00390625" style="4" customWidth="1"/>
    <col min="6" max="7" width="17.140625" style="4" customWidth="1"/>
    <col min="8" max="8" width="10.8515625" style="4" customWidth="1"/>
    <col min="9" max="9" width="13.7109375" style="4" customWidth="1"/>
    <col min="10" max="10" width="15.00390625" style="4" customWidth="1"/>
    <col min="11" max="11" width="15.140625" style="47" customWidth="1"/>
    <col min="12" max="12" width="12.421875" style="4" customWidth="1"/>
    <col min="13" max="13" width="12.7109375" style="4" customWidth="1"/>
    <col min="14" max="14" width="17.57421875" style="4" customWidth="1"/>
    <col min="15" max="15" width="10.8515625" style="47" customWidth="1"/>
    <col min="16" max="16" width="11.28125" style="4" customWidth="1"/>
    <col min="17" max="17" width="11.00390625" style="4" customWidth="1"/>
    <col min="18" max="18" width="11.57421875" style="4" customWidth="1"/>
    <col min="19" max="19" width="10.7109375" style="4" customWidth="1"/>
    <col min="20" max="20" width="13.00390625" style="4" customWidth="1"/>
    <col min="21" max="16384" width="9.140625" style="4" customWidth="1"/>
  </cols>
  <sheetData>
    <row r="1" spans="1:18" ht="13.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.5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5:18" ht="13.5">
      <c r="E3" s="5"/>
      <c r="F3" s="5"/>
      <c r="G3" s="5"/>
      <c r="H3" s="5"/>
      <c r="I3" s="5"/>
      <c r="J3" s="5"/>
      <c r="K3" s="40"/>
      <c r="L3" s="5"/>
      <c r="M3" s="5"/>
      <c r="N3" s="5"/>
      <c r="O3" s="40"/>
      <c r="P3" s="5"/>
      <c r="Q3" s="5"/>
      <c r="R3" s="5"/>
    </row>
    <row r="4" spans="1:20" s="21" customFormat="1" ht="111.75" customHeight="1">
      <c r="A4" s="18" t="s">
        <v>10</v>
      </c>
      <c r="B4" s="19" t="s">
        <v>16</v>
      </c>
      <c r="C4" s="19" t="s">
        <v>17</v>
      </c>
      <c r="D4" s="19" t="s">
        <v>15</v>
      </c>
      <c r="E4" s="20" t="s">
        <v>28</v>
      </c>
      <c r="F4" s="20" t="s">
        <v>55</v>
      </c>
      <c r="G4" s="20" t="s">
        <v>54</v>
      </c>
      <c r="H4" s="20" t="s">
        <v>56</v>
      </c>
      <c r="I4" s="20" t="s">
        <v>30</v>
      </c>
      <c r="J4" s="20" t="s">
        <v>31</v>
      </c>
      <c r="K4" s="41" t="s">
        <v>22</v>
      </c>
      <c r="L4" s="20" t="s">
        <v>27</v>
      </c>
      <c r="M4" s="20" t="s">
        <v>26</v>
      </c>
      <c r="N4" s="20" t="s">
        <v>50</v>
      </c>
      <c r="O4" s="41" t="s">
        <v>25</v>
      </c>
      <c r="P4" s="20" t="s">
        <v>20</v>
      </c>
      <c r="Q4" s="20" t="s">
        <v>23</v>
      </c>
      <c r="R4" s="20" t="s">
        <v>51</v>
      </c>
      <c r="S4" s="20" t="s">
        <v>52</v>
      </c>
      <c r="T4" s="20" t="s">
        <v>53</v>
      </c>
    </row>
    <row r="5" spans="1:20" s="13" customFormat="1" ht="13.5">
      <c r="A5" s="1">
        <v>1</v>
      </c>
      <c r="B5" s="1">
        <v>2</v>
      </c>
      <c r="C5" s="1">
        <v>3</v>
      </c>
      <c r="D5" s="1">
        <v>4</v>
      </c>
      <c r="E5" s="1" t="s">
        <v>43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54">
        <v>11</v>
      </c>
      <c r="L5" s="33" t="s">
        <v>59</v>
      </c>
      <c r="M5" s="1" t="s">
        <v>44</v>
      </c>
      <c r="N5" s="1" t="s">
        <v>45</v>
      </c>
      <c r="O5" s="54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</row>
    <row r="6" spans="1:20" ht="61.5" customHeight="1">
      <c r="A6" s="53">
        <v>1.1</v>
      </c>
      <c r="B6" s="10" t="s">
        <v>60</v>
      </c>
      <c r="C6" s="10" t="s">
        <v>1</v>
      </c>
      <c r="D6" s="10" t="s">
        <v>11</v>
      </c>
      <c r="E6" s="34">
        <v>412595.87</v>
      </c>
      <c r="F6" s="34">
        <v>412595.87</v>
      </c>
      <c r="G6" s="34">
        <v>412595.87</v>
      </c>
      <c r="H6" s="34">
        <v>0</v>
      </c>
      <c r="I6" s="34">
        <v>0</v>
      </c>
      <c r="J6" s="34">
        <v>295699.43</v>
      </c>
      <c r="K6" s="34">
        <v>295699.43</v>
      </c>
      <c r="L6" s="49">
        <f>G6-J6</f>
        <v>116896.44</v>
      </c>
      <c r="M6" s="49">
        <f>G6-K6</f>
        <v>116896.44</v>
      </c>
      <c r="N6" s="34">
        <v>4</v>
      </c>
      <c r="O6" s="49">
        <v>4</v>
      </c>
      <c r="P6" s="34">
        <v>0</v>
      </c>
      <c r="Q6" s="34">
        <v>0</v>
      </c>
      <c r="R6" s="34">
        <v>64</v>
      </c>
      <c r="S6" s="34">
        <v>5</v>
      </c>
      <c r="T6" s="34">
        <v>0</v>
      </c>
    </row>
    <row r="7" spans="1:20" s="47" customFormat="1" ht="61.5" customHeight="1">
      <c r="A7" s="53">
        <v>1.2</v>
      </c>
      <c r="B7" s="52" t="s">
        <v>60</v>
      </c>
      <c r="C7" s="52" t="s">
        <v>1</v>
      </c>
      <c r="D7" s="52" t="s">
        <v>12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</row>
    <row r="8" spans="1:20" s="47" customFormat="1" ht="61.5" customHeight="1">
      <c r="A8" s="53">
        <v>1.3</v>
      </c>
      <c r="B8" s="52" t="s">
        <v>60</v>
      </c>
      <c r="C8" s="52" t="s">
        <v>1</v>
      </c>
      <c r="D8" s="52" t="s">
        <v>13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</row>
    <row r="9" spans="1:20" ht="61.5" customHeight="1">
      <c r="A9" s="3">
        <v>2.1</v>
      </c>
      <c r="B9" s="10" t="s">
        <v>60</v>
      </c>
      <c r="C9" s="50" t="s">
        <v>3</v>
      </c>
      <c r="D9" s="50" t="s">
        <v>11</v>
      </c>
      <c r="E9" s="49">
        <v>39300</v>
      </c>
      <c r="F9" s="49">
        <v>39300</v>
      </c>
      <c r="G9" s="49">
        <v>39300</v>
      </c>
      <c r="H9" s="49">
        <v>0</v>
      </c>
      <c r="I9" s="49">
        <v>0</v>
      </c>
      <c r="J9" s="49">
        <v>39300</v>
      </c>
      <c r="K9" s="49">
        <v>39300</v>
      </c>
      <c r="L9" s="49">
        <f>G9-J9</f>
        <v>0</v>
      </c>
      <c r="M9" s="49">
        <f>G9-K9</f>
        <v>0</v>
      </c>
      <c r="N9" s="49">
        <v>2</v>
      </c>
      <c r="O9" s="49">
        <v>2</v>
      </c>
      <c r="P9" s="49"/>
      <c r="Q9" s="49">
        <v>0</v>
      </c>
      <c r="R9" s="49">
        <v>2</v>
      </c>
      <c r="S9" s="51"/>
      <c r="T9" s="51">
        <v>0</v>
      </c>
    </row>
    <row r="10" spans="1:20" ht="61.5" customHeight="1">
      <c r="A10" s="3">
        <v>2.2</v>
      </c>
      <c r="B10" s="10" t="s">
        <v>60</v>
      </c>
      <c r="C10" s="50" t="s">
        <v>3</v>
      </c>
      <c r="D10" s="50" t="s">
        <v>12</v>
      </c>
      <c r="E10" s="49">
        <v>8474</v>
      </c>
      <c r="F10" s="49">
        <v>8474</v>
      </c>
      <c r="G10" s="49">
        <v>8474</v>
      </c>
      <c r="H10" s="49">
        <v>0</v>
      </c>
      <c r="I10" s="49">
        <v>0</v>
      </c>
      <c r="J10" s="49">
        <v>7779.3</v>
      </c>
      <c r="K10" s="49">
        <v>7779.3</v>
      </c>
      <c r="L10" s="49">
        <f>G10-J10</f>
        <v>694.6999999999998</v>
      </c>
      <c r="M10" s="49">
        <f>G10-K10</f>
        <v>694.6999999999998</v>
      </c>
      <c r="N10" s="49">
        <v>3</v>
      </c>
      <c r="O10" s="49">
        <v>3</v>
      </c>
      <c r="P10" s="49">
        <v>0</v>
      </c>
      <c r="Q10" s="49">
        <v>0</v>
      </c>
      <c r="R10" s="49">
        <v>8</v>
      </c>
      <c r="S10" s="51"/>
      <c r="T10" s="51">
        <v>0</v>
      </c>
    </row>
    <row r="11" spans="1:20" ht="61.5" customHeight="1">
      <c r="A11" s="3">
        <v>2.3</v>
      </c>
      <c r="B11" s="52" t="s">
        <v>60</v>
      </c>
      <c r="C11" s="6" t="s">
        <v>3</v>
      </c>
      <c r="D11" s="2" t="s">
        <v>13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8">
        <v>0</v>
      </c>
      <c r="L11" s="36">
        <v>0</v>
      </c>
      <c r="M11" s="36">
        <v>0</v>
      </c>
      <c r="N11" s="35">
        <v>0</v>
      </c>
      <c r="O11" s="38">
        <v>0</v>
      </c>
      <c r="P11" s="35">
        <v>0</v>
      </c>
      <c r="Q11" s="35">
        <v>0</v>
      </c>
      <c r="R11" s="36">
        <v>0</v>
      </c>
      <c r="S11" s="37">
        <v>0</v>
      </c>
      <c r="T11" s="37">
        <v>0</v>
      </c>
    </row>
    <row r="12" spans="1:20" s="47" customFormat="1" ht="61.5" customHeight="1">
      <c r="A12" s="53">
        <v>3.1</v>
      </c>
      <c r="B12" s="52" t="s">
        <v>60</v>
      </c>
      <c r="C12" s="52" t="s">
        <v>5</v>
      </c>
      <c r="D12" s="52" t="s">
        <v>11</v>
      </c>
      <c r="E12" s="38">
        <v>5000</v>
      </c>
      <c r="F12" s="38">
        <v>5000</v>
      </c>
      <c r="G12" s="38">
        <v>5000</v>
      </c>
      <c r="H12" s="38">
        <v>0</v>
      </c>
      <c r="I12" s="38">
        <v>0</v>
      </c>
      <c r="J12" s="38">
        <v>3270</v>
      </c>
      <c r="K12" s="38">
        <v>3270</v>
      </c>
      <c r="L12" s="38">
        <f>G12-J12</f>
        <v>1730</v>
      </c>
      <c r="M12" s="38">
        <f>G12-K12</f>
        <v>1730</v>
      </c>
      <c r="N12" s="38">
        <v>1</v>
      </c>
      <c r="O12" s="38">
        <v>1</v>
      </c>
      <c r="P12" s="38">
        <v>0</v>
      </c>
      <c r="Q12" s="38">
        <v>0</v>
      </c>
      <c r="R12" s="38">
        <v>6</v>
      </c>
      <c r="S12" s="38">
        <v>2</v>
      </c>
      <c r="T12" s="38">
        <v>0</v>
      </c>
    </row>
    <row r="13" spans="1:20" s="47" customFormat="1" ht="61.5" customHeight="1">
      <c r="A13" s="53">
        <v>3.2</v>
      </c>
      <c r="B13" s="52" t="s">
        <v>60</v>
      </c>
      <c r="C13" s="52" t="s">
        <v>5</v>
      </c>
      <c r="D13" s="52" t="s">
        <v>12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</row>
    <row r="14" spans="1:20" ht="61.5" customHeight="1">
      <c r="A14" s="53">
        <v>3.3</v>
      </c>
      <c r="B14" s="10" t="s">
        <v>60</v>
      </c>
      <c r="C14" s="10" t="s">
        <v>5</v>
      </c>
      <c r="D14" s="10" t="s">
        <v>13</v>
      </c>
      <c r="E14" s="34">
        <v>2100</v>
      </c>
      <c r="F14" s="34">
        <v>2100</v>
      </c>
      <c r="G14" s="34">
        <v>2100</v>
      </c>
      <c r="H14" s="34">
        <v>0</v>
      </c>
      <c r="I14" s="34">
        <v>0</v>
      </c>
      <c r="J14" s="34">
        <v>1415.99</v>
      </c>
      <c r="K14" s="34">
        <v>1415.99</v>
      </c>
      <c r="L14" s="49">
        <f>G14-J14</f>
        <v>684.01</v>
      </c>
      <c r="M14" s="49">
        <f>G14-K14</f>
        <v>684.01</v>
      </c>
      <c r="N14" s="34">
        <v>1</v>
      </c>
      <c r="O14" s="49">
        <v>1</v>
      </c>
      <c r="P14" s="34">
        <v>0</v>
      </c>
      <c r="Q14" s="34">
        <v>0</v>
      </c>
      <c r="R14" s="34">
        <v>3</v>
      </c>
      <c r="S14" s="34">
        <v>0</v>
      </c>
      <c r="T14" s="34">
        <v>0</v>
      </c>
    </row>
    <row r="15" spans="1:20" s="47" customFormat="1" ht="61.5" customHeight="1">
      <c r="A15" s="53">
        <v>4.1</v>
      </c>
      <c r="B15" s="52" t="s">
        <v>60</v>
      </c>
      <c r="C15" s="52" t="s">
        <v>6</v>
      </c>
      <c r="D15" s="52" t="s">
        <v>11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</row>
    <row r="16" spans="1:20" s="47" customFormat="1" ht="61.5" customHeight="1">
      <c r="A16" s="53">
        <v>4.2</v>
      </c>
      <c r="B16" s="52" t="s">
        <v>60</v>
      </c>
      <c r="C16" s="52" t="s">
        <v>6</v>
      </c>
      <c r="D16" s="52" t="s">
        <v>12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</row>
    <row r="17" spans="1:20" s="47" customFormat="1" ht="61.5" customHeight="1">
      <c r="A17" s="53">
        <v>4.3</v>
      </c>
      <c r="B17" s="52" t="s">
        <v>60</v>
      </c>
      <c r="C17" s="52" t="s">
        <v>6</v>
      </c>
      <c r="D17" s="52" t="s">
        <v>13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</row>
    <row r="18" spans="1:20" s="47" customFormat="1" ht="61.5" customHeight="1">
      <c r="A18" s="53">
        <v>5.1</v>
      </c>
      <c r="B18" s="52" t="s">
        <v>60</v>
      </c>
      <c r="C18" s="52" t="s">
        <v>7</v>
      </c>
      <c r="D18" s="52" t="s">
        <v>11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</row>
    <row r="19" spans="1:20" s="47" customFormat="1" ht="61.5" customHeight="1">
      <c r="A19" s="53">
        <v>5.2</v>
      </c>
      <c r="B19" s="52" t="s">
        <v>60</v>
      </c>
      <c r="C19" s="52" t="s">
        <v>7</v>
      </c>
      <c r="D19" s="52" t="s">
        <v>12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</row>
    <row r="20" spans="1:20" s="47" customFormat="1" ht="61.5" customHeight="1">
      <c r="A20" s="53">
        <v>5.3</v>
      </c>
      <c r="B20" s="52" t="s">
        <v>60</v>
      </c>
      <c r="C20" s="52" t="s">
        <v>7</v>
      </c>
      <c r="D20" s="52" t="s">
        <v>13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</row>
    <row r="21" spans="1:20" s="47" customFormat="1" ht="61.5" customHeight="1">
      <c r="A21" s="53">
        <v>6.1</v>
      </c>
      <c r="B21" s="55" t="s">
        <v>60</v>
      </c>
      <c r="C21" s="55" t="s">
        <v>8</v>
      </c>
      <c r="D21" s="55" t="s">
        <v>11</v>
      </c>
      <c r="E21" s="56">
        <v>5817</v>
      </c>
      <c r="F21" s="56">
        <v>5817</v>
      </c>
      <c r="G21" s="56">
        <v>5817</v>
      </c>
      <c r="H21" s="56">
        <v>0</v>
      </c>
      <c r="I21" s="56">
        <v>0</v>
      </c>
      <c r="J21" s="56">
        <v>3150</v>
      </c>
      <c r="K21" s="56">
        <v>3150</v>
      </c>
      <c r="L21" s="38">
        <f>G21-J21</f>
        <v>2667</v>
      </c>
      <c r="M21" s="38">
        <f>G21-K21</f>
        <v>2667</v>
      </c>
      <c r="N21" s="56">
        <v>1</v>
      </c>
      <c r="O21" s="56">
        <v>1</v>
      </c>
      <c r="P21" s="56">
        <v>0</v>
      </c>
      <c r="Q21" s="56">
        <v>0</v>
      </c>
      <c r="R21" s="56">
        <v>6</v>
      </c>
      <c r="S21" s="56">
        <v>0</v>
      </c>
      <c r="T21" s="56">
        <v>0</v>
      </c>
    </row>
    <row r="22" spans="1:20" s="47" customFormat="1" ht="61.5" customHeight="1">
      <c r="A22" s="53">
        <v>6.2</v>
      </c>
      <c r="B22" s="52" t="s">
        <v>60</v>
      </c>
      <c r="C22" s="52" t="s">
        <v>8</v>
      </c>
      <c r="D22" s="52" t="s">
        <v>12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</row>
    <row r="23" spans="1:20" s="47" customFormat="1" ht="61.5" customHeight="1">
      <c r="A23" s="53">
        <v>6.3</v>
      </c>
      <c r="B23" s="57" t="s">
        <v>60</v>
      </c>
      <c r="C23" s="57" t="s">
        <v>8</v>
      </c>
      <c r="D23" s="57" t="s">
        <v>13</v>
      </c>
      <c r="E23" s="58">
        <v>140</v>
      </c>
      <c r="F23" s="58">
        <v>140</v>
      </c>
      <c r="G23" s="58">
        <v>140</v>
      </c>
      <c r="H23" s="38">
        <v>0</v>
      </c>
      <c r="I23" s="38">
        <v>0</v>
      </c>
      <c r="J23" s="58">
        <v>71.5</v>
      </c>
      <c r="K23" s="58">
        <v>71.5</v>
      </c>
      <c r="L23" s="38">
        <f>G23-J23</f>
        <v>68.5</v>
      </c>
      <c r="M23" s="38">
        <f>G23-K23</f>
        <v>68.5</v>
      </c>
      <c r="N23" s="58">
        <v>1</v>
      </c>
      <c r="O23" s="58">
        <v>1</v>
      </c>
      <c r="P23" s="58">
        <v>0</v>
      </c>
      <c r="Q23" s="58">
        <v>0</v>
      </c>
      <c r="R23" s="58">
        <v>1</v>
      </c>
      <c r="S23" s="58">
        <v>0</v>
      </c>
      <c r="T23" s="58">
        <v>0</v>
      </c>
    </row>
    <row r="24" spans="1:20" s="47" customFormat="1" ht="78.75" customHeight="1">
      <c r="A24" s="53">
        <v>7.1</v>
      </c>
      <c r="B24" s="52" t="s">
        <v>60</v>
      </c>
      <c r="C24" s="52" t="s">
        <v>46</v>
      </c>
      <c r="D24" s="52" t="s">
        <v>11</v>
      </c>
      <c r="E24" s="38">
        <f aca="true" t="shared" si="0" ref="E24:J24">E25+E26</f>
        <v>357900.3</v>
      </c>
      <c r="F24" s="38">
        <f t="shared" si="0"/>
        <v>357900.3</v>
      </c>
      <c r="G24" s="38">
        <f t="shared" si="0"/>
        <v>357900.3</v>
      </c>
      <c r="H24" s="38">
        <f t="shared" si="0"/>
        <v>0</v>
      </c>
      <c r="I24" s="38">
        <f t="shared" si="0"/>
        <v>0</v>
      </c>
      <c r="J24" s="38">
        <f t="shared" si="0"/>
        <v>253103.09</v>
      </c>
      <c r="K24" s="38">
        <f aca="true" t="shared" si="1" ref="K24:T24">K25+K26</f>
        <v>253103.09</v>
      </c>
      <c r="L24" s="38">
        <f t="shared" si="1"/>
        <v>104797.20999999999</v>
      </c>
      <c r="M24" s="38">
        <f t="shared" si="1"/>
        <v>104797.20999999999</v>
      </c>
      <c r="N24" s="38">
        <f t="shared" si="1"/>
        <v>8</v>
      </c>
      <c r="O24" s="38">
        <f t="shared" si="1"/>
        <v>8</v>
      </c>
      <c r="P24" s="38">
        <f t="shared" si="1"/>
        <v>0</v>
      </c>
      <c r="Q24" s="38">
        <f t="shared" si="1"/>
        <v>0</v>
      </c>
      <c r="R24" s="38">
        <f t="shared" si="1"/>
        <v>42</v>
      </c>
      <c r="S24" s="38">
        <f t="shared" si="1"/>
        <v>9</v>
      </c>
      <c r="T24" s="38">
        <f t="shared" si="1"/>
        <v>0</v>
      </c>
    </row>
    <row r="25" spans="1:20" s="47" customFormat="1" ht="61.5" customHeight="1">
      <c r="A25" s="53" t="s">
        <v>37</v>
      </c>
      <c r="B25" s="52" t="s">
        <v>60</v>
      </c>
      <c r="C25" s="52" t="s">
        <v>48</v>
      </c>
      <c r="D25" s="52" t="s">
        <v>11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</row>
    <row r="26" spans="1:20" s="47" customFormat="1" ht="61.5" customHeight="1">
      <c r="A26" s="53" t="s">
        <v>38</v>
      </c>
      <c r="B26" s="52" t="s">
        <v>60</v>
      </c>
      <c r="C26" s="52" t="s">
        <v>35</v>
      </c>
      <c r="D26" s="52" t="s">
        <v>11</v>
      </c>
      <c r="E26" s="38">
        <v>357900.3</v>
      </c>
      <c r="F26" s="38">
        <v>357900.3</v>
      </c>
      <c r="G26" s="38">
        <v>357900.3</v>
      </c>
      <c r="H26" s="38">
        <v>0</v>
      </c>
      <c r="I26" s="38">
        <v>0</v>
      </c>
      <c r="J26" s="38">
        <v>253103.09</v>
      </c>
      <c r="K26" s="38">
        <v>253103.09</v>
      </c>
      <c r="L26" s="38">
        <f>G26-J26</f>
        <v>104797.20999999999</v>
      </c>
      <c r="M26" s="38">
        <f>G26-K26</f>
        <v>104797.20999999999</v>
      </c>
      <c r="N26" s="38">
        <v>8</v>
      </c>
      <c r="O26" s="38">
        <v>8</v>
      </c>
      <c r="P26" s="38">
        <v>0</v>
      </c>
      <c r="Q26" s="38">
        <v>0</v>
      </c>
      <c r="R26" s="38">
        <v>42</v>
      </c>
      <c r="S26" s="38">
        <v>9</v>
      </c>
      <c r="T26" s="38">
        <v>0</v>
      </c>
    </row>
    <row r="27" spans="1:20" ht="72.75" customHeight="1">
      <c r="A27" s="53">
        <v>7.2</v>
      </c>
      <c r="B27" s="10" t="s">
        <v>60</v>
      </c>
      <c r="C27" s="10" t="s">
        <v>46</v>
      </c>
      <c r="D27" s="10" t="s">
        <v>12</v>
      </c>
      <c r="E27" s="34">
        <f>E28+E29</f>
        <v>20046.5</v>
      </c>
      <c r="F27" s="34">
        <f>F28+F29</f>
        <v>20046.5</v>
      </c>
      <c r="G27" s="34">
        <f>G28+G29</f>
        <v>20046.5</v>
      </c>
      <c r="H27" s="34">
        <v>0</v>
      </c>
      <c r="I27" s="34">
        <v>0</v>
      </c>
      <c r="J27" s="34">
        <f aca="true" t="shared" si="2" ref="J27:O27">J28+J29</f>
        <v>16326.5</v>
      </c>
      <c r="K27" s="49">
        <f t="shared" si="2"/>
        <v>16326.5</v>
      </c>
      <c r="L27" s="34">
        <f t="shared" si="2"/>
        <v>3720</v>
      </c>
      <c r="M27" s="34">
        <f t="shared" si="2"/>
        <v>3720</v>
      </c>
      <c r="N27" s="34">
        <f t="shared" si="2"/>
        <v>6</v>
      </c>
      <c r="O27" s="49">
        <f t="shared" si="2"/>
        <v>6</v>
      </c>
      <c r="P27" s="34">
        <v>0</v>
      </c>
      <c r="Q27" s="34">
        <v>0</v>
      </c>
      <c r="R27" s="34">
        <f>R28+R29</f>
        <v>7</v>
      </c>
      <c r="S27" s="34">
        <v>0</v>
      </c>
      <c r="T27" s="34">
        <v>0</v>
      </c>
    </row>
    <row r="28" spans="1:20" s="21" customFormat="1" ht="61.5" customHeight="1">
      <c r="A28" s="22" t="s">
        <v>39</v>
      </c>
      <c r="B28" s="52" t="s">
        <v>60</v>
      </c>
      <c r="C28" s="2" t="s">
        <v>48</v>
      </c>
      <c r="D28" s="2" t="s">
        <v>12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8">
        <v>0</v>
      </c>
      <c r="L28" s="36">
        <v>0</v>
      </c>
      <c r="M28" s="36">
        <v>0</v>
      </c>
      <c r="N28" s="35">
        <v>0</v>
      </c>
      <c r="O28" s="38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</row>
    <row r="29" spans="1:20" s="21" customFormat="1" ht="68.25" customHeight="1">
      <c r="A29" s="22" t="s">
        <v>40</v>
      </c>
      <c r="B29" s="10" t="s">
        <v>60</v>
      </c>
      <c r="C29" s="50" t="s">
        <v>35</v>
      </c>
      <c r="D29" s="50" t="s">
        <v>12</v>
      </c>
      <c r="E29" s="49">
        <v>20046.5</v>
      </c>
      <c r="F29" s="49">
        <v>20046.5</v>
      </c>
      <c r="G29" s="49">
        <v>20046.5</v>
      </c>
      <c r="H29" s="49">
        <v>0</v>
      </c>
      <c r="I29" s="49">
        <v>0</v>
      </c>
      <c r="J29" s="49">
        <v>16326.5</v>
      </c>
      <c r="K29" s="49">
        <v>16326.5</v>
      </c>
      <c r="L29" s="49">
        <f>G29-J29</f>
        <v>3720</v>
      </c>
      <c r="M29" s="49">
        <f>G29-K29</f>
        <v>3720</v>
      </c>
      <c r="N29" s="49">
        <v>6</v>
      </c>
      <c r="O29" s="49">
        <v>6</v>
      </c>
      <c r="P29" s="49">
        <v>0</v>
      </c>
      <c r="Q29" s="49">
        <v>0</v>
      </c>
      <c r="R29" s="49">
        <v>7</v>
      </c>
      <c r="S29" s="49">
        <v>0</v>
      </c>
      <c r="T29" s="49">
        <v>0</v>
      </c>
    </row>
    <row r="30" spans="1:20" ht="73.5" customHeight="1">
      <c r="A30" s="53">
        <v>7.3</v>
      </c>
      <c r="B30" s="10" t="s">
        <v>60</v>
      </c>
      <c r="C30" s="10" t="s">
        <v>46</v>
      </c>
      <c r="D30" s="10" t="s">
        <v>13</v>
      </c>
      <c r="E30" s="34">
        <f>E32+E31</f>
        <v>27371.1</v>
      </c>
      <c r="F30" s="34">
        <f>F32+F31</f>
        <v>27371.1</v>
      </c>
      <c r="G30" s="34">
        <f>G32+G31</f>
        <v>27371.1</v>
      </c>
      <c r="H30" s="34">
        <v>0</v>
      </c>
      <c r="I30" s="34">
        <v>0</v>
      </c>
      <c r="J30" s="34">
        <f>J32+J31</f>
        <v>27215.1</v>
      </c>
      <c r="K30" s="49">
        <f>K32+K31</f>
        <v>27215.1</v>
      </c>
      <c r="L30" s="34">
        <f>L32+L31</f>
        <v>156</v>
      </c>
      <c r="M30" s="34">
        <f>M32+M31</f>
        <v>156</v>
      </c>
      <c r="N30" s="34">
        <f>N31+N32</f>
        <v>46</v>
      </c>
      <c r="O30" s="49">
        <f>O31+O32</f>
        <v>46</v>
      </c>
      <c r="P30" s="34">
        <v>0</v>
      </c>
      <c r="Q30" s="34">
        <v>0</v>
      </c>
      <c r="R30" s="34">
        <f>R31+R32</f>
        <v>46</v>
      </c>
      <c r="S30" s="34">
        <v>0</v>
      </c>
      <c r="T30" s="34">
        <v>0</v>
      </c>
    </row>
    <row r="31" spans="1:20" s="21" customFormat="1" ht="63" customHeight="1">
      <c r="A31" s="3" t="s">
        <v>41</v>
      </c>
      <c r="B31" s="10" t="s">
        <v>60</v>
      </c>
      <c r="C31" s="50" t="s">
        <v>33</v>
      </c>
      <c r="D31" s="50" t="s">
        <v>13</v>
      </c>
      <c r="E31" s="49">
        <v>21873.8</v>
      </c>
      <c r="F31" s="49">
        <v>21873.8</v>
      </c>
      <c r="G31" s="49">
        <v>21873.8</v>
      </c>
      <c r="H31" s="49">
        <v>0</v>
      </c>
      <c r="I31" s="49">
        <v>0</v>
      </c>
      <c r="J31" s="49">
        <v>21777.8</v>
      </c>
      <c r="K31" s="49">
        <v>21777.8</v>
      </c>
      <c r="L31" s="49">
        <f>G31-J31</f>
        <v>96</v>
      </c>
      <c r="M31" s="49">
        <f>G31-K31</f>
        <v>96</v>
      </c>
      <c r="N31" s="49">
        <v>30</v>
      </c>
      <c r="O31" s="49">
        <v>30</v>
      </c>
      <c r="P31" s="49">
        <v>0</v>
      </c>
      <c r="Q31" s="49">
        <v>0</v>
      </c>
      <c r="R31" s="49">
        <v>30</v>
      </c>
      <c r="S31" s="49">
        <v>0</v>
      </c>
      <c r="T31" s="49">
        <v>0</v>
      </c>
    </row>
    <row r="32" spans="1:20" s="21" customFormat="1" ht="61.5" customHeight="1">
      <c r="A32" s="3" t="s">
        <v>42</v>
      </c>
      <c r="B32" s="10" t="s">
        <v>60</v>
      </c>
      <c r="C32" s="50" t="s">
        <v>35</v>
      </c>
      <c r="D32" s="50" t="s">
        <v>13</v>
      </c>
      <c r="E32" s="49">
        <v>5497.3</v>
      </c>
      <c r="F32" s="49">
        <v>5497.3</v>
      </c>
      <c r="G32" s="49">
        <v>5497.3</v>
      </c>
      <c r="H32" s="49">
        <v>0</v>
      </c>
      <c r="I32" s="49">
        <v>0</v>
      </c>
      <c r="J32" s="49">
        <v>5437.3</v>
      </c>
      <c r="K32" s="49">
        <v>5437.3</v>
      </c>
      <c r="L32" s="49">
        <f>G32-J32</f>
        <v>60</v>
      </c>
      <c r="M32" s="49">
        <f>G32-K32</f>
        <v>60</v>
      </c>
      <c r="N32" s="49">
        <v>16</v>
      </c>
      <c r="O32" s="49">
        <v>16</v>
      </c>
      <c r="P32" s="49">
        <v>0</v>
      </c>
      <c r="Q32" s="49">
        <v>0</v>
      </c>
      <c r="R32" s="49">
        <v>16</v>
      </c>
      <c r="S32" s="49">
        <v>0</v>
      </c>
      <c r="T32" s="49">
        <v>0</v>
      </c>
    </row>
    <row r="33" spans="1:20" ht="27">
      <c r="A33" s="2">
        <v>8</v>
      </c>
      <c r="B33" s="2" t="s">
        <v>14</v>
      </c>
      <c r="C33" s="7"/>
      <c r="D33" s="7"/>
      <c r="E33" s="39">
        <f>E34+E35+E36</f>
        <v>878744.7699999999</v>
      </c>
      <c r="F33" s="39">
        <f>F34+F35+F36</f>
        <v>878744.7699999999</v>
      </c>
      <c r="G33" s="39">
        <f>G34+G35+G36</f>
        <v>878744.7699999999</v>
      </c>
      <c r="H33" s="36">
        <v>0</v>
      </c>
      <c r="I33" s="36">
        <v>0</v>
      </c>
      <c r="J33" s="39">
        <f aca="true" t="shared" si="3" ref="J33:O33">J34+J35+J36</f>
        <v>647330.91</v>
      </c>
      <c r="K33" s="42">
        <f t="shared" si="3"/>
        <v>647330.91</v>
      </c>
      <c r="L33" s="39">
        <f t="shared" si="3"/>
        <v>231413.86000000002</v>
      </c>
      <c r="M33" s="39">
        <f t="shared" si="3"/>
        <v>231413.86000000002</v>
      </c>
      <c r="N33" s="39">
        <f t="shared" si="3"/>
        <v>73</v>
      </c>
      <c r="O33" s="42">
        <f t="shared" si="3"/>
        <v>73</v>
      </c>
      <c r="P33" s="35">
        <v>0</v>
      </c>
      <c r="Q33" s="35">
        <v>0</v>
      </c>
      <c r="R33" s="39">
        <f>R34+R35+R36</f>
        <v>185</v>
      </c>
      <c r="S33" s="39">
        <f>S34+S35+S36</f>
        <v>16</v>
      </c>
      <c r="T33" s="35">
        <v>0</v>
      </c>
    </row>
    <row r="34" spans="1:20" ht="27">
      <c r="A34" s="2" t="s">
        <v>0</v>
      </c>
      <c r="B34" s="2" t="s">
        <v>11</v>
      </c>
      <c r="C34" s="7"/>
      <c r="D34" s="7"/>
      <c r="E34" s="39">
        <f>E6+E9+E12+E21+E24</f>
        <v>820613.1699999999</v>
      </c>
      <c r="F34" s="39">
        <f aca="true" t="shared" si="4" ref="F34:T34">F6+F9+F12+F21+F24</f>
        <v>820613.1699999999</v>
      </c>
      <c r="G34" s="39">
        <f t="shared" si="4"/>
        <v>820613.1699999999</v>
      </c>
      <c r="H34" s="39">
        <f t="shared" si="4"/>
        <v>0</v>
      </c>
      <c r="I34" s="39">
        <f t="shared" si="4"/>
        <v>0</v>
      </c>
      <c r="J34" s="39">
        <f t="shared" si="4"/>
        <v>594522.52</v>
      </c>
      <c r="K34" s="39">
        <f t="shared" si="4"/>
        <v>594522.52</v>
      </c>
      <c r="L34" s="39">
        <f t="shared" si="4"/>
        <v>226090.65</v>
      </c>
      <c r="M34" s="39">
        <f t="shared" si="4"/>
        <v>226090.65</v>
      </c>
      <c r="N34" s="39">
        <f t="shared" si="4"/>
        <v>16</v>
      </c>
      <c r="O34" s="39">
        <f t="shared" si="4"/>
        <v>16</v>
      </c>
      <c r="P34" s="39">
        <f t="shared" si="4"/>
        <v>0</v>
      </c>
      <c r="Q34" s="39">
        <f t="shared" si="4"/>
        <v>0</v>
      </c>
      <c r="R34" s="39">
        <f t="shared" si="4"/>
        <v>120</v>
      </c>
      <c r="S34" s="39">
        <f t="shared" si="4"/>
        <v>16</v>
      </c>
      <c r="T34" s="39">
        <f t="shared" si="4"/>
        <v>0</v>
      </c>
    </row>
    <row r="35" spans="1:20" ht="13.5">
      <c r="A35" s="2" t="s">
        <v>2</v>
      </c>
      <c r="B35" s="2" t="s">
        <v>12</v>
      </c>
      <c r="C35" s="7"/>
      <c r="D35" s="7"/>
      <c r="E35" s="39">
        <f>E10+E27</f>
        <v>28520.5</v>
      </c>
      <c r="F35" s="39">
        <f>F10+F27</f>
        <v>28520.5</v>
      </c>
      <c r="G35" s="39">
        <f>G10+G27</f>
        <v>28520.5</v>
      </c>
      <c r="H35" s="36">
        <v>0</v>
      </c>
      <c r="I35" s="36">
        <v>0</v>
      </c>
      <c r="J35" s="39">
        <f aca="true" t="shared" si="5" ref="J35:O35">J10+J27</f>
        <v>24105.8</v>
      </c>
      <c r="K35" s="42">
        <f t="shared" si="5"/>
        <v>24105.8</v>
      </c>
      <c r="L35" s="39">
        <f t="shared" si="5"/>
        <v>4414.7</v>
      </c>
      <c r="M35" s="39">
        <f t="shared" si="5"/>
        <v>4414.7</v>
      </c>
      <c r="N35" s="39">
        <f t="shared" si="5"/>
        <v>9</v>
      </c>
      <c r="O35" s="42">
        <f t="shared" si="5"/>
        <v>9</v>
      </c>
      <c r="P35" s="35">
        <v>0</v>
      </c>
      <c r="Q35" s="35">
        <v>0</v>
      </c>
      <c r="R35" s="39">
        <f>R10+R27</f>
        <v>15</v>
      </c>
      <c r="S35" s="39">
        <f>S10+S27</f>
        <v>0</v>
      </c>
      <c r="T35" s="35">
        <v>0</v>
      </c>
    </row>
    <row r="36" spans="1:20" ht="27">
      <c r="A36" s="2" t="s">
        <v>4</v>
      </c>
      <c r="B36" s="2" t="s">
        <v>13</v>
      </c>
      <c r="C36" s="7"/>
      <c r="D36" s="7"/>
      <c r="E36" s="39">
        <f>E11+E14+E23+E30</f>
        <v>29611.1</v>
      </c>
      <c r="F36" s="39">
        <f aca="true" t="shared" si="6" ref="F36:T36">F11+F14+F23+F30</f>
        <v>29611.1</v>
      </c>
      <c r="G36" s="39">
        <f t="shared" si="6"/>
        <v>29611.1</v>
      </c>
      <c r="H36" s="39">
        <f t="shared" si="6"/>
        <v>0</v>
      </c>
      <c r="I36" s="39">
        <f t="shared" si="6"/>
        <v>0</v>
      </c>
      <c r="J36" s="39">
        <f t="shared" si="6"/>
        <v>28702.59</v>
      </c>
      <c r="K36" s="39">
        <f t="shared" si="6"/>
        <v>28702.59</v>
      </c>
      <c r="L36" s="39">
        <f t="shared" si="6"/>
        <v>908.51</v>
      </c>
      <c r="M36" s="39">
        <f t="shared" si="6"/>
        <v>908.51</v>
      </c>
      <c r="N36" s="39">
        <f t="shared" si="6"/>
        <v>48</v>
      </c>
      <c r="O36" s="39">
        <f t="shared" si="6"/>
        <v>48</v>
      </c>
      <c r="P36" s="39">
        <f t="shared" si="6"/>
        <v>0</v>
      </c>
      <c r="Q36" s="39">
        <f t="shared" si="6"/>
        <v>0</v>
      </c>
      <c r="R36" s="39">
        <f t="shared" si="6"/>
        <v>50</v>
      </c>
      <c r="S36" s="39">
        <f t="shared" si="6"/>
        <v>0</v>
      </c>
      <c r="T36" s="39">
        <f t="shared" si="6"/>
        <v>0</v>
      </c>
    </row>
    <row r="37" spans="1:20" ht="13.5">
      <c r="A37" s="17"/>
      <c r="B37" s="17"/>
      <c r="C37" s="8"/>
      <c r="D37" s="8"/>
      <c r="E37" s="14"/>
      <c r="F37" s="14"/>
      <c r="G37" s="14"/>
      <c r="H37" s="14"/>
      <c r="I37" s="14"/>
      <c r="J37" s="14"/>
      <c r="K37" s="43"/>
      <c r="L37" s="14"/>
      <c r="M37" s="14"/>
      <c r="N37" s="14"/>
      <c r="O37" s="43"/>
      <c r="P37" s="14"/>
      <c r="Q37" s="14"/>
      <c r="R37" s="14"/>
      <c r="S37" s="15"/>
      <c r="T37" s="15"/>
    </row>
    <row r="38" spans="1:20" ht="15">
      <c r="A38" s="17"/>
      <c r="B38" s="17"/>
      <c r="C38" s="8"/>
      <c r="D38" s="8"/>
      <c r="E38" s="8"/>
      <c r="F38" s="8"/>
      <c r="G38" s="14" t="s">
        <v>61</v>
      </c>
      <c r="H38" s="14"/>
      <c r="I38" s="14"/>
      <c r="J38" s="14"/>
      <c r="K38" s="44" t="s">
        <v>62</v>
      </c>
      <c r="L38" s="14"/>
      <c r="M38" s="14" t="s">
        <v>63</v>
      </c>
      <c r="N38" s="14"/>
      <c r="O38" s="43"/>
      <c r="P38" s="14"/>
      <c r="Q38" s="14"/>
      <c r="R38" s="14"/>
      <c r="S38" s="15"/>
      <c r="T38" s="15"/>
    </row>
    <row r="39" spans="1:18" ht="14.25">
      <c r="A39" s="63" t="s">
        <v>34</v>
      </c>
      <c r="B39" s="63"/>
      <c r="C39" s="63"/>
      <c r="D39" s="63"/>
      <c r="E39" s="63"/>
      <c r="F39" s="63"/>
      <c r="G39" s="63"/>
      <c r="H39" s="63"/>
      <c r="I39" s="16"/>
      <c r="J39" s="8"/>
      <c r="K39" s="45"/>
      <c r="L39" s="8"/>
      <c r="M39" s="8"/>
      <c r="N39" s="8"/>
      <c r="O39" s="45"/>
      <c r="P39" s="8"/>
      <c r="Q39" s="8"/>
      <c r="R39" s="8"/>
    </row>
    <row r="40" spans="2:18" s="26" customFormat="1" ht="34.5" customHeight="1">
      <c r="B40" s="64" t="s">
        <v>64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27"/>
      <c r="O40" s="48"/>
      <c r="P40" s="27"/>
      <c r="Q40" s="27"/>
      <c r="R40" s="27"/>
    </row>
    <row r="41" spans="2:15" s="26" customFormat="1" ht="45" customHeight="1">
      <c r="B41" s="59" t="s">
        <v>65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O41" s="46"/>
    </row>
    <row r="42" spans="11:15" s="25" customFormat="1" ht="13.5">
      <c r="K42" s="46"/>
      <c r="O42" s="46"/>
    </row>
    <row r="43" spans="2:15" s="25" customFormat="1" ht="13.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O43" s="46"/>
    </row>
    <row r="44" spans="11:15" s="25" customFormat="1" ht="13.5">
      <c r="K44" s="46"/>
      <c r="O44" s="46"/>
    </row>
    <row r="45" spans="11:15" s="25" customFormat="1" ht="13.5">
      <c r="K45" s="46"/>
      <c r="O45" s="46"/>
    </row>
    <row r="46" spans="11:15" s="25" customFormat="1" ht="13.5">
      <c r="K46" s="46"/>
      <c r="O46" s="46"/>
    </row>
    <row r="47" spans="11:15" s="25" customFormat="1" ht="13.5">
      <c r="K47" s="46"/>
      <c r="O47" s="46"/>
    </row>
    <row r="48" spans="11:15" s="25" customFormat="1" ht="13.5">
      <c r="K48" s="46"/>
      <c r="O48" s="46"/>
    </row>
    <row r="49" spans="11:15" s="25" customFormat="1" ht="13.5">
      <c r="K49" s="46"/>
      <c r="O49" s="46"/>
    </row>
    <row r="50" spans="11:15" s="25" customFormat="1" ht="13.5">
      <c r="K50" s="46"/>
      <c r="O50" s="46"/>
    </row>
  </sheetData>
  <sheetProtection/>
  <autoFilter ref="A5:R36"/>
  <mergeCells count="6">
    <mergeCell ref="B41:M41"/>
    <mergeCell ref="B43:M43"/>
    <mergeCell ref="A1:R1"/>
    <mergeCell ref="A2:R2"/>
    <mergeCell ref="A39:H39"/>
    <mergeCell ref="B40:M40"/>
  </mergeCells>
  <hyperlinks>
    <hyperlink ref="K38" r:id="rId1" display="ararat.finans@mta.gov.am"/>
  </hyperlinks>
  <printOptions/>
  <pageMargins left="0" right="0" top="0" bottom="0" header="0" footer="0"/>
  <pageSetup horizontalDpi="600" verticalDpi="600" orientation="landscape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view="pageBreakPreview" zoomScaleSheetLayoutView="100" zoomScalePageLayoutView="0" workbookViewId="0" topLeftCell="F1">
      <selection activeCell="L8" sqref="L8"/>
    </sheetView>
  </sheetViews>
  <sheetFormatPr defaultColWidth="9.140625" defaultRowHeight="15"/>
  <cols>
    <col min="1" max="1" width="8.421875" style="4" bestFit="1" customWidth="1"/>
    <col min="2" max="2" width="17.140625" style="4" customWidth="1"/>
    <col min="3" max="3" width="18.28125" style="4" customWidth="1"/>
    <col min="4" max="5" width="14.00390625" style="4" customWidth="1"/>
    <col min="6" max="7" width="13.421875" style="4" customWidth="1"/>
    <col min="8" max="8" width="13.140625" style="4" customWidth="1"/>
    <col min="9" max="9" width="13.7109375" style="4" customWidth="1"/>
    <col min="10" max="11" width="14.8515625" style="4" customWidth="1"/>
    <col min="12" max="12" width="13.421875" style="4" customWidth="1"/>
    <col min="13" max="13" width="13.140625" style="4" customWidth="1"/>
    <col min="14" max="14" width="12.28125" style="4" customWidth="1"/>
    <col min="15" max="15" width="10.7109375" style="4" customWidth="1"/>
    <col min="16" max="16" width="10.421875" style="4" customWidth="1"/>
    <col min="17" max="17" width="10.28125" style="4" customWidth="1"/>
    <col min="18" max="18" width="11.7109375" style="4" customWidth="1"/>
    <col min="19" max="19" width="10.140625" style="4" customWidth="1"/>
    <col min="20" max="20" width="13.28125" style="4" customWidth="1"/>
    <col min="21" max="16384" width="9.140625" style="4" customWidth="1"/>
  </cols>
  <sheetData>
    <row r="2" spans="1:18" ht="13.5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4" spans="1:18" ht="13.5">
      <c r="A4" s="62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13.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s="21" customFormat="1" ht="111.75" customHeight="1">
      <c r="A6" s="18" t="s">
        <v>10</v>
      </c>
      <c r="B6" s="18" t="s">
        <v>16</v>
      </c>
      <c r="C6" s="18" t="s">
        <v>17</v>
      </c>
      <c r="D6" s="18" t="s">
        <v>15</v>
      </c>
      <c r="E6" s="24" t="s">
        <v>28</v>
      </c>
      <c r="F6" s="24" t="s">
        <v>29</v>
      </c>
      <c r="G6" s="24" t="s">
        <v>24</v>
      </c>
      <c r="H6" s="24" t="s">
        <v>18</v>
      </c>
      <c r="I6" s="24" t="s">
        <v>30</v>
      </c>
      <c r="J6" s="24" t="s">
        <v>31</v>
      </c>
      <c r="K6" s="24" t="s">
        <v>22</v>
      </c>
      <c r="L6" s="24" t="s">
        <v>27</v>
      </c>
      <c r="M6" s="24" t="s">
        <v>26</v>
      </c>
      <c r="N6" s="24" t="s">
        <v>21</v>
      </c>
      <c r="O6" s="24" t="s">
        <v>25</v>
      </c>
      <c r="P6" s="24" t="s">
        <v>20</v>
      </c>
      <c r="Q6" s="24" t="s">
        <v>57</v>
      </c>
      <c r="R6" s="24" t="s">
        <v>19</v>
      </c>
      <c r="S6" s="24" t="s">
        <v>52</v>
      </c>
      <c r="T6" s="24" t="s">
        <v>58</v>
      </c>
    </row>
    <row r="7" spans="1:20" s="13" customFormat="1" ht="13.5">
      <c r="A7" s="1">
        <v>1</v>
      </c>
      <c r="B7" s="1">
        <v>2</v>
      </c>
      <c r="C7" s="1">
        <v>3</v>
      </c>
      <c r="D7" s="1">
        <v>4</v>
      </c>
      <c r="E7" s="1" t="s">
        <v>43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33" t="s">
        <v>59</v>
      </c>
      <c r="M7" s="1" t="s">
        <v>44</v>
      </c>
      <c r="N7" s="1" t="s">
        <v>45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</row>
    <row r="8" spans="1:20" s="25" customFormat="1" ht="75.75" customHeight="1">
      <c r="A8" s="9">
        <v>1.1</v>
      </c>
      <c r="B8" s="31" t="s">
        <v>47</v>
      </c>
      <c r="C8" s="10" t="s">
        <v>1</v>
      </c>
      <c r="D8" s="10" t="s">
        <v>11</v>
      </c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2"/>
      <c r="Q8" s="12"/>
      <c r="R8" s="12"/>
      <c r="S8" s="12"/>
      <c r="T8" s="12"/>
    </row>
    <row r="9" spans="1:20" s="25" customFormat="1" ht="75.75" customHeight="1">
      <c r="A9" s="9">
        <v>1.2</v>
      </c>
      <c r="B9" s="31" t="s">
        <v>47</v>
      </c>
      <c r="C9" s="10" t="s">
        <v>1</v>
      </c>
      <c r="D9" s="10" t="s">
        <v>12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  <c r="P9" s="12"/>
      <c r="Q9" s="12"/>
      <c r="R9" s="12"/>
      <c r="S9" s="12"/>
      <c r="T9" s="12"/>
    </row>
    <row r="10" spans="1:20" s="25" customFormat="1" ht="75.75" customHeight="1">
      <c r="A10" s="9">
        <v>1.3</v>
      </c>
      <c r="B10" s="31" t="s">
        <v>47</v>
      </c>
      <c r="C10" s="10" t="s">
        <v>1</v>
      </c>
      <c r="D10" s="10" t="s">
        <v>13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2"/>
      <c r="R10" s="12"/>
      <c r="S10" s="12"/>
      <c r="T10" s="12"/>
    </row>
    <row r="11" spans="1:20" s="26" customFormat="1" ht="75.75" customHeight="1">
      <c r="A11" s="22">
        <v>2.1</v>
      </c>
      <c r="B11" s="32" t="s">
        <v>47</v>
      </c>
      <c r="C11" s="2" t="s">
        <v>3</v>
      </c>
      <c r="D11" s="2" t="s">
        <v>11</v>
      </c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"/>
      <c r="T11" s="2"/>
    </row>
    <row r="12" spans="1:20" s="26" customFormat="1" ht="75.75" customHeight="1">
      <c r="A12" s="22">
        <v>2.2</v>
      </c>
      <c r="B12" s="32" t="s">
        <v>47</v>
      </c>
      <c r="C12" s="2" t="s">
        <v>3</v>
      </c>
      <c r="D12" s="2" t="s">
        <v>12</v>
      </c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"/>
      <c r="T12" s="2"/>
    </row>
    <row r="13" spans="1:20" s="26" customFormat="1" ht="75.75" customHeight="1">
      <c r="A13" s="22">
        <v>2.3</v>
      </c>
      <c r="B13" s="32" t="s">
        <v>47</v>
      </c>
      <c r="C13" s="2" t="s">
        <v>3</v>
      </c>
      <c r="D13" s="2" t="s">
        <v>13</v>
      </c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"/>
      <c r="T13" s="2"/>
    </row>
    <row r="14" spans="1:20" s="25" customFormat="1" ht="75.75" customHeight="1">
      <c r="A14" s="9">
        <v>3.1</v>
      </c>
      <c r="B14" s="31" t="s">
        <v>47</v>
      </c>
      <c r="C14" s="10" t="s">
        <v>5</v>
      </c>
      <c r="D14" s="10" t="s">
        <v>11</v>
      </c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</row>
    <row r="15" spans="1:20" s="25" customFormat="1" ht="75.75" customHeight="1">
      <c r="A15" s="9">
        <v>3.2</v>
      </c>
      <c r="B15" s="31" t="s">
        <v>47</v>
      </c>
      <c r="C15" s="10" t="s">
        <v>5</v>
      </c>
      <c r="D15" s="10" t="s">
        <v>12</v>
      </c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2"/>
      <c r="Q15" s="12"/>
      <c r="R15" s="12"/>
      <c r="S15" s="12"/>
      <c r="T15" s="12"/>
    </row>
    <row r="16" spans="1:20" s="25" customFormat="1" ht="75.75" customHeight="1">
      <c r="A16" s="9">
        <v>3.3</v>
      </c>
      <c r="B16" s="31" t="s">
        <v>47</v>
      </c>
      <c r="C16" s="10" t="s">
        <v>5</v>
      </c>
      <c r="D16" s="10" t="s">
        <v>13</v>
      </c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2"/>
      <c r="P16" s="12"/>
      <c r="Q16" s="12"/>
      <c r="R16" s="12"/>
      <c r="S16" s="12"/>
      <c r="T16" s="12"/>
    </row>
    <row r="17" spans="1:20" s="26" customFormat="1" ht="75.75" customHeight="1">
      <c r="A17" s="22">
        <v>4.1</v>
      </c>
      <c r="B17" s="32" t="s">
        <v>47</v>
      </c>
      <c r="C17" s="2" t="s">
        <v>6</v>
      </c>
      <c r="D17" s="2" t="s">
        <v>11</v>
      </c>
      <c r="E17" s="29"/>
      <c r="F17" s="30"/>
      <c r="G17" s="23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"/>
      <c r="T17" s="2"/>
    </row>
    <row r="18" spans="1:20" s="26" customFormat="1" ht="75.75" customHeight="1">
      <c r="A18" s="22">
        <v>4.2</v>
      </c>
      <c r="B18" s="32" t="s">
        <v>47</v>
      </c>
      <c r="C18" s="2" t="s">
        <v>6</v>
      </c>
      <c r="D18" s="2" t="s">
        <v>12</v>
      </c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"/>
      <c r="T18" s="2"/>
    </row>
    <row r="19" spans="1:20" s="26" customFormat="1" ht="75.75" customHeight="1">
      <c r="A19" s="22">
        <v>4.3</v>
      </c>
      <c r="B19" s="32" t="s">
        <v>47</v>
      </c>
      <c r="C19" s="2" t="s">
        <v>6</v>
      </c>
      <c r="D19" s="2" t="s">
        <v>13</v>
      </c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"/>
      <c r="T19" s="2"/>
    </row>
    <row r="20" spans="1:20" s="25" customFormat="1" ht="75.75" customHeight="1">
      <c r="A20" s="9">
        <v>5.1</v>
      </c>
      <c r="B20" s="31" t="s">
        <v>47</v>
      </c>
      <c r="C20" s="10" t="s">
        <v>7</v>
      </c>
      <c r="D20" s="10" t="s">
        <v>11</v>
      </c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2"/>
      <c r="P20" s="12"/>
      <c r="Q20" s="12"/>
      <c r="R20" s="12"/>
      <c r="S20" s="12"/>
      <c r="T20" s="12"/>
    </row>
    <row r="21" spans="1:20" s="25" customFormat="1" ht="75.75" customHeight="1">
      <c r="A21" s="9">
        <v>5.2</v>
      </c>
      <c r="B21" s="31" t="s">
        <v>47</v>
      </c>
      <c r="C21" s="10" t="s">
        <v>7</v>
      </c>
      <c r="D21" s="10" t="s">
        <v>12</v>
      </c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2"/>
      <c r="P21" s="12"/>
      <c r="Q21" s="12"/>
      <c r="R21" s="12"/>
      <c r="S21" s="12"/>
      <c r="T21" s="12"/>
    </row>
    <row r="22" spans="1:20" s="25" customFormat="1" ht="75.75" customHeight="1">
      <c r="A22" s="9">
        <v>5.3</v>
      </c>
      <c r="B22" s="31" t="s">
        <v>47</v>
      </c>
      <c r="C22" s="10" t="s">
        <v>7</v>
      </c>
      <c r="D22" s="10" t="s">
        <v>13</v>
      </c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2"/>
      <c r="P22" s="12"/>
      <c r="Q22" s="12"/>
      <c r="R22" s="12"/>
      <c r="S22" s="12"/>
      <c r="T22" s="12"/>
    </row>
    <row r="23" spans="1:20" s="26" customFormat="1" ht="75.75" customHeight="1">
      <c r="A23" s="22">
        <v>6.1</v>
      </c>
      <c r="B23" s="32" t="s">
        <v>47</v>
      </c>
      <c r="C23" s="2" t="s">
        <v>8</v>
      </c>
      <c r="D23" s="2" t="s">
        <v>11</v>
      </c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"/>
      <c r="T23" s="2"/>
    </row>
    <row r="24" spans="1:20" s="26" customFormat="1" ht="75.75" customHeight="1">
      <c r="A24" s="22">
        <v>6.2</v>
      </c>
      <c r="B24" s="32" t="s">
        <v>47</v>
      </c>
      <c r="C24" s="2" t="s">
        <v>8</v>
      </c>
      <c r="D24" s="2" t="s">
        <v>12</v>
      </c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"/>
      <c r="T24" s="2"/>
    </row>
    <row r="25" spans="1:20" s="26" customFormat="1" ht="75.75" customHeight="1">
      <c r="A25" s="22">
        <v>6.3</v>
      </c>
      <c r="B25" s="32" t="s">
        <v>47</v>
      </c>
      <c r="C25" s="2" t="s">
        <v>8</v>
      </c>
      <c r="D25" s="2" t="s">
        <v>13</v>
      </c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"/>
      <c r="T25" s="2"/>
    </row>
    <row r="26" spans="1:20" s="25" customFormat="1" ht="75.75" customHeight="1">
      <c r="A26" s="9">
        <v>7.1</v>
      </c>
      <c r="B26" s="31" t="s">
        <v>47</v>
      </c>
      <c r="C26" s="10" t="s">
        <v>46</v>
      </c>
      <c r="D26" s="10" t="s">
        <v>11</v>
      </c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2"/>
      <c r="P26" s="12"/>
      <c r="Q26" s="12"/>
      <c r="R26" s="12"/>
      <c r="S26" s="12"/>
      <c r="T26" s="12"/>
    </row>
    <row r="27" spans="1:20" s="26" customFormat="1" ht="75.75" customHeight="1">
      <c r="A27" s="22" t="s">
        <v>37</v>
      </c>
      <c r="B27" s="32" t="s">
        <v>47</v>
      </c>
      <c r="C27" s="2" t="s">
        <v>48</v>
      </c>
      <c r="D27" s="2" t="s">
        <v>11</v>
      </c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</row>
    <row r="28" spans="1:20" s="26" customFormat="1" ht="75.75" customHeight="1">
      <c r="A28" s="22" t="s">
        <v>38</v>
      </c>
      <c r="B28" s="32" t="s">
        <v>47</v>
      </c>
      <c r="C28" s="2" t="s">
        <v>35</v>
      </c>
      <c r="D28" s="2" t="s">
        <v>11</v>
      </c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</row>
    <row r="29" spans="1:20" s="25" customFormat="1" ht="75.75" customHeight="1">
      <c r="A29" s="9">
        <v>7.2</v>
      </c>
      <c r="B29" s="31" t="s">
        <v>47</v>
      </c>
      <c r="C29" s="10" t="s">
        <v>46</v>
      </c>
      <c r="D29" s="10" t="s">
        <v>12</v>
      </c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</row>
    <row r="30" spans="1:20" s="26" customFormat="1" ht="75.75" customHeight="1">
      <c r="A30" s="22" t="s">
        <v>39</v>
      </c>
      <c r="B30" s="32" t="s">
        <v>47</v>
      </c>
      <c r="C30" s="2" t="s">
        <v>48</v>
      </c>
      <c r="D30" s="2" t="s">
        <v>12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4"/>
      <c r="S30" s="24"/>
      <c r="T30" s="24"/>
    </row>
    <row r="31" spans="1:20" s="26" customFormat="1" ht="75.75" customHeight="1">
      <c r="A31" s="22" t="s">
        <v>40</v>
      </c>
      <c r="B31" s="32" t="s">
        <v>47</v>
      </c>
      <c r="C31" s="2" t="s">
        <v>35</v>
      </c>
      <c r="D31" s="2" t="s">
        <v>12</v>
      </c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4"/>
    </row>
    <row r="32" spans="1:20" s="25" customFormat="1" ht="75.75" customHeight="1">
      <c r="A32" s="9">
        <v>7.3</v>
      </c>
      <c r="B32" s="31" t="s">
        <v>47</v>
      </c>
      <c r="C32" s="10" t="s">
        <v>46</v>
      </c>
      <c r="D32" s="10" t="s">
        <v>13</v>
      </c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2"/>
      <c r="S32" s="12"/>
      <c r="T32" s="12"/>
    </row>
    <row r="33" spans="1:20" s="26" customFormat="1" ht="75.75" customHeight="1">
      <c r="A33" s="22" t="s">
        <v>41</v>
      </c>
      <c r="B33" s="32" t="s">
        <v>47</v>
      </c>
      <c r="C33" s="2" t="s">
        <v>33</v>
      </c>
      <c r="D33" s="2" t="s">
        <v>13</v>
      </c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4"/>
      <c r="P33" s="24"/>
      <c r="Q33" s="24"/>
      <c r="R33" s="24"/>
      <c r="S33" s="24"/>
      <c r="T33" s="24"/>
    </row>
    <row r="34" spans="1:20" s="26" customFormat="1" ht="75.75" customHeight="1">
      <c r="A34" s="22" t="s">
        <v>42</v>
      </c>
      <c r="B34" s="32" t="s">
        <v>47</v>
      </c>
      <c r="C34" s="2" t="s">
        <v>35</v>
      </c>
      <c r="D34" s="2" t="s">
        <v>13</v>
      </c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4"/>
      <c r="P34" s="24"/>
      <c r="Q34" s="24"/>
      <c r="R34" s="24"/>
      <c r="S34" s="24"/>
      <c r="T34" s="24"/>
    </row>
    <row r="35" spans="1:20" s="25" customFormat="1" ht="45.75" customHeight="1">
      <c r="A35" s="2">
        <v>8</v>
      </c>
      <c r="B35" s="2" t="s">
        <v>14</v>
      </c>
      <c r="C35" s="2"/>
      <c r="D35" s="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6"/>
      <c r="T35" s="6"/>
    </row>
    <row r="36" spans="1:20" s="25" customFormat="1" ht="45.75" customHeight="1">
      <c r="A36" s="2" t="s">
        <v>0</v>
      </c>
      <c r="B36" s="2" t="s">
        <v>11</v>
      </c>
      <c r="C36" s="2"/>
      <c r="D36" s="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6"/>
      <c r="T36" s="6"/>
    </row>
    <row r="37" spans="1:20" s="25" customFormat="1" ht="45.75" customHeight="1">
      <c r="A37" s="2" t="s">
        <v>2</v>
      </c>
      <c r="B37" s="2" t="s">
        <v>12</v>
      </c>
      <c r="C37" s="2"/>
      <c r="D37" s="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6"/>
      <c r="T37" s="6"/>
    </row>
    <row r="38" spans="1:20" s="25" customFormat="1" ht="45.75" customHeight="1">
      <c r="A38" s="2" t="s">
        <v>4</v>
      </c>
      <c r="B38" s="2" t="s">
        <v>13</v>
      </c>
      <c r="C38" s="2"/>
      <c r="D38" s="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6"/>
      <c r="T38" s="6"/>
    </row>
    <row r="39" spans="1:18" ht="14.25">
      <c r="A39" s="63" t="s">
        <v>34</v>
      </c>
      <c r="B39" s="63"/>
      <c r="C39" s="63"/>
      <c r="D39" s="63"/>
      <c r="E39" s="63"/>
      <c r="F39" s="63"/>
      <c r="G39" s="63"/>
      <c r="H39" s="63"/>
      <c r="I39" s="16"/>
      <c r="J39" s="8"/>
      <c r="K39" s="8"/>
      <c r="L39" s="8"/>
      <c r="M39" s="8"/>
      <c r="N39" s="8"/>
      <c r="O39" s="8"/>
      <c r="P39" s="8"/>
      <c r="Q39" s="8"/>
      <c r="R39" s="8"/>
    </row>
    <row r="40" spans="2:18" s="26" customFormat="1" ht="34.5" customHeight="1">
      <c r="B40" s="64" t="s">
        <v>36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27"/>
      <c r="O40" s="27"/>
      <c r="P40" s="27"/>
      <c r="Q40" s="27"/>
      <c r="R40" s="27"/>
    </row>
    <row r="41" spans="2:13" s="26" customFormat="1" ht="45" customHeight="1">
      <c r="B41" s="59" t="s">
        <v>49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="25" customFormat="1" ht="13.5"/>
    <row r="43" s="25" customFormat="1" ht="13.5"/>
    <row r="44" s="25" customFormat="1" ht="13.5"/>
    <row r="45" s="25" customFormat="1" ht="13.5"/>
    <row r="46" s="25" customFormat="1" ht="13.5"/>
    <row r="47" s="25" customFormat="1" ht="13.5"/>
  </sheetData>
  <sheetProtection/>
  <autoFilter ref="A7:R38"/>
  <mergeCells count="5">
    <mergeCell ref="B41:M41"/>
    <mergeCell ref="A2:R2"/>
    <mergeCell ref="A4:R4"/>
    <mergeCell ref="A39:H39"/>
    <mergeCell ref="B40:M40"/>
  </mergeCells>
  <printOptions/>
  <pageMargins left="0" right="0" top="0" bottom="0" header="0" footer="0"/>
  <pageSetup horizontalDpi="600" verticalDpi="600" orientation="landscape" paperSize="9" scale="51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2013-03-21T07:24:03Z</cp:lastPrinted>
  <dcterms:created xsi:type="dcterms:W3CDTF">2006-09-16T00:00:00Z</dcterms:created>
  <dcterms:modified xsi:type="dcterms:W3CDTF">2016-12-23T07:09:43Z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