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0"/>
  </bookViews>
  <sheets>
    <sheet name="Ծրագիր" sheetId="1" r:id="rId1"/>
  </sheets>
  <definedNames/>
  <calcPr fullCalcOnLoad="1"/>
</workbook>
</file>

<file path=xl/sharedStrings.xml><?xml version="1.0" encoding="utf-8"?>
<sst xmlns="http://schemas.openxmlformats.org/spreadsheetml/2006/main" count="220" uniqueCount="179">
  <si>
    <t>ՊՈԱԿ­ի անվանումը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</si>
  <si>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</si>
  <si>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</si>
  <si>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</si>
  <si>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</si>
  <si>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</si>
  <si>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</si>
  <si>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</si>
  <si>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</si>
  <si>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</si>
  <si>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</si>
  <si>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</si>
  <si>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</si>
  <si>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</si>
  <si>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</si>
  <si>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 xml:space="preserve">I եռամսյակի ճշգրտված ծրագրային ցուցանիշը </t>
  </si>
  <si>
    <t xml:space="preserve">I կիսամյակի ճշգրտված ծրագրային ցուցանիշը </t>
  </si>
  <si>
    <t xml:space="preserve">Ինն ամսվա ճշգրտված ծրագրային ցուցանիշը  </t>
  </si>
  <si>
    <t xml:space="preserve">Տարեկան ճշգրտված ծրագրային ցուցանիշը </t>
  </si>
  <si>
    <t>ԾՐԱԳՐԱՅԻՆ  ՑՈՒՑԱՆԻՇՆԵՐ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</si>
  <si>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</si>
  <si>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</si>
  <si>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</si>
  <si>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>Ձև N 1</t>
  </si>
  <si>
    <t>Հավելված N 1</t>
  </si>
  <si>
    <t>Պետական կառավարման լիազորված մարմնի անվանումը      _______________________________________________________________________</t>
  </si>
  <si>
    <t>Պետական ոչ առևտրային կազմակերպության անվանումը       ________________________________________________________________________</t>
  </si>
  <si>
    <t xml:space="preserve">Համակարգի բոլոր ՊՈԱԿ-ների գծով ամփոփ (ընդգծել)  </t>
  </si>
  <si>
    <t xml:space="preserve">                             ՊԵՏԱԿԱՆ ՈՉ ԱՌԵՎՏՐԱՅԻՆ ԿԱԶՄԱԿԵՐՊՈՒԹՅՈՒՆՆԵՐԻ ՖԻՆԱՆՍԱՏՆՏԵՍԱԿԱՆ ԳՈՐԾՈՒՆԵՈՒԹՅԱՆ ՄԱՍԻՆ</t>
  </si>
  <si>
    <t>2013 թվականի փետրվարի 4-ի N 104-Ն հրամանի</t>
  </si>
  <si>
    <t>քաղաք  Արտաշատի    թիվ 1  հիմնական  դպրոց   ՊՈԱԿ</t>
  </si>
  <si>
    <t>քաղաք Արտաշատի    թիվ 2    հիմնական  դպրոց   ՊՈԱԿ</t>
  </si>
  <si>
    <t>քաղաք Արտաշատի    թիվ 3   հիմնական  դպրոց   ՊՈԱԿ</t>
  </si>
  <si>
    <t>քաղաք Արտաշատի    թիվ 5    հիմնական  դպրոց   ՊՈԱԿ</t>
  </si>
  <si>
    <t xml:space="preserve"> Ազատավանի  միջնակարգ  դպրոց  ՊՈԱԿ</t>
  </si>
  <si>
    <t xml:space="preserve"> Այգեզարդի  միջնակարգ  դպրոց   ՊՈԱԿ</t>
  </si>
  <si>
    <t xml:space="preserve"> Բաղրամյանի միջնակարգ  դպրոց   ՊՈԱԿ</t>
  </si>
  <si>
    <t xml:space="preserve"> Մասիսի  միջնակարգ  դպրոց   ՊՈԱԿ</t>
  </si>
  <si>
    <t xml:space="preserve"> Մխչյանի  միջնակարգ  դպրոց   ՊՈԱԿ</t>
  </si>
  <si>
    <t xml:space="preserve"> Նորաշենի  միջնակարգ  դպրոց   ՊՈԱԿ</t>
  </si>
  <si>
    <t xml:space="preserve"> Շահումյանի  միջնակարգ  դպրոց   ՊՈԱԿ</t>
  </si>
  <si>
    <t xml:space="preserve"> Վերին  Արտաշատի  միջնակարգ  դպրոց   ՊՈԱԿ</t>
  </si>
  <si>
    <t xml:space="preserve"> Քաղցրաշենի  միջնակարգ  դպրոց   ՊՈԱԿ</t>
  </si>
  <si>
    <t>քաղաք  Արարատի թիվ 1  հիմնական  դպրոց   ՊՈԱԿ</t>
  </si>
  <si>
    <t>քաղաք  Արարատի թիվ 2  հիմնական  դպրոց   ՊՈԱԿ</t>
  </si>
  <si>
    <t>քաղաք   Արարատի թիվ 3 հիմնական  դպրոց   ՊՈԱԿ</t>
  </si>
  <si>
    <t>քաղաք  Արարատի թիվ 4  հիմնական  դպրոց   ՊՈԱԿ</t>
  </si>
  <si>
    <t>քաղաք  Արարատի թիվ 5  միջնակարգ  դպրոց   ՊՈԱԿ</t>
  </si>
  <si>
    <t xml:space="preserve"> Այգավանի   միջնակարգ  դպրոց  ՊՈԱԿ</t>
  </si>
  <si>
    <t xml:space="preserve"> Ավշարի  միջնակարգ  դպրոց   ՊՈԱԿ</t>
  </si>
  <si>
    <t>գյուղ  Արարատի  թիվ 1   միջնակարգ  դպրոց  ՊՈԱԿ</t>
  </si>
  <si>
    <t>գյուղ  Արարատի  թիվ 3   միջնակարգ  դպրոց  ՊՈԱԿ</t>
  </si>
  <si>
    <t xml:space="preserve"> Ոսկետափի թիվ 1 հիմնական  դպրոց   ՊՈԱԿ</t>
  </si>
  <si>
    <t>քաղաք  Վեդի   թիվ 1   հիմնական  դպրոց   ՊՈԱԿ</t>
  </si>
  <si>
    <t>քաղաք  Վեդի   թիվ 2   հիմնական  դպրոց   ՊՈԱԿ</t>
  </si>
  <si>
    <t xml:space="preserve"> Տափերականի   միջնակարգ  դպրոց  ՊՈԱԿ</t>
  </si>
  <si>
    <t xml:space="preserve"> Ուրծաձորի   միջնակարգ  դպրոց  ՊՈԱԿ</t>
  </si>
  <si>
    <t xml:space="preserve"> Փոքր Վեդի   միջնակարգ  դպրոց  ՊՈԱԿ</t>
  </si>
  <si>
    <t>քաղաք  Մասիսի   թիվ 1  հիմնական  դպրոց  ՊՈԱԿ</t>
  </si>
  <si>
    <t>քաղաք  Մասիսի   թիվ 2 հիմնական  դպրոց  ՊՈԱԿ</t>
  </si>
  <si>
    <t>քաղաք  Մասիսի   թիվ 3  հիմնական  դպրոց  ՊՈԱԿ</t>
  </si>
  <si>
    <t>քաղաք  Մասիսի   թիվ 4  հիմնական  դպրոց  ՊՈԱԿ</t>
  </si>
  <si>
    <t>քաղաք  Մասիսի   թիվ 6  հիմնական  դպրոց   ՊՈԱԿ</t>
  </si>
  <si>
    <t xml:space="preserve"> Այնթափի   թիվ 1   միջնակարգ  դպրոց  ՊՈԱԿ</t>
  </si>
  <si>
    <t xml:space="preserve"> Այնթափի   թիվ 2   միջնակարգ  դպրոց  ՊՈԱԿ</t>
  </si>
  <si>
    <t xml:space="preserve"> Հովտաշատի   միջնակարգ  դպրոց  ՊՈԱԿ</t>
  </si>
  <si>
    <t xml:space="preserve"> Մարմարաշենի   միջնակարգ  դպրոց  ՊՈԱԿ</t>
  </si>
  <si>
    <t xml:space="preserve"> Նոր Խարբերդի  թիվ 1   միջնակարգ  դպրոց  ՊՈԱԿ</t>
  </si>
  <si>
    <t xml:space="preserve"> Նոր Խարբերդի  թիվ 2   միջնակարգ  դպրոց  ՊՈԱԿ</t>
  </si>
  <si>
    <t xml:space="preserve"> Աբովյանի     միջնակարգ  դպրոց  ՊՈԱԿ</t>
  </si>
  <si>
    <t xml:space="preserve"> Արևշատի   միջնակարգ  դպրոց  ՊՈԱԿ</t>
  </si>
  <si>
    <t xml:space="preserve"> Արաքսավանի   միջնակարգ  դպրոց  ՊՈԱԿ</t>
  </si>
  <si>
    <t xml:space="preserve"> Այգեստանի  միջնակարգ  դպրոց  ՊՈԱԿ</t>
  </si>
  <si>
    <t xml:space="preserve"> Այգեպատի   միջնակարգ  դպրոց  ՊՈԱԿ</t>
  </si>
  <si>
    <t xml:space="preserve"> Բարձրաշենի   միջնակարգ  դպրոց  ՊՈԱԿ</t>
  </si>
  <si>
    <t xml:space="preserve"> Բերդիկի   միջնակարգ  դպրոց  ՊՈԱԿ</t>
  </si>
  <si>
    <t xml:space="preserve"> Բյուրավանի   միջնակարգ  դպրոց  ՊՈԱԿ</t>
  </si>
  <si>
    <t xml:space="preserve"> Գետազատի   միջնակարգ  դպրոց  ՊՈԱԿ</t>
  </si>
  <si>
    <t xml:space="preserve"> Դալարի   միջնակարգ  դպրոց  ՊՈԱԿ</t>
  </si>
  <si>
    <t xml:space="preserve"> Դեղձուտի   միջնակարգ  դպրոց  ՊՈԱԿ</t>
  </si>
  <si>
    <t xml:space="preserve"> Դիմիտրովի   միջնակարգ  դպրոց  ՊՈԱԿ</t>
  </si>
  <si>
    <t xml:space="preserve"> Լանջազատի   միջնակարգ  դպրոց  ՊՈԱԿ</t>
  </si>
  <si>
    <t xml:space="preserve"> Կանաչուտի   միջնակարգ  դպրոց  ՊՈԱԿ</t>
  </si>
  <si>
    <t xml:space="preserve"> Հովտաշենի  միջնակարգ  դպրոց  ՊՈԱԿ</t>
  </si>
  <si>
    <t xml:space="preserve"> Հնաբերդի   միջնակարգ  դպրոց  ՊՈԱԿ</t>
  </si>
  <si>
    <t xml:space="preserve"> Մրգավետի   միջնակարգ  դպրոց  ՊՈԱԿ</t>
  </si>
  <si>
    <t xml:space="preserve"> Մրգավանի  միջնակարգ  դպրոց  ՊՈԱԿ</t>
  </si>
  <si>
    <t xml:space="preserve"> Դվինի   միջնակարգ  դպրոց  ՊՈԱԿ</t>
  </si>
  <si>
    <t xml:space="preserve">  Նարեկի   միջնակարգ  դպրոց  ՊՈԱԿ</t>
  </si>
  <si>
    <t xml:space="preserve"> Նշավանի   միջնակարգ  դպրոց  ՊՈԱԿ</t>
  </si>
  <si>
    <t xml:space="preserve"> Ոստանի   միջնակարգ  դպրոց  ՊՈԱԿ</t>
  </si>
  <si>
    <t xml:space="preserve"> Ջրաշենի   միջնակարգ  դպրոց  ՊՈԱԿ</t>
  </si>
  <si>
    <t xml:space="preserve"> Վարդաշենի   միջնակարգ  դպրոց  ՊՈԱԿ</t>
  </si>
  <si>
    <t xml:space="preserve"> Վերին Դվինի   միջնակարգ  դպրոց  ՊՈԱԿ</t>
  </si>
  <si>
    <t xml:space="preserve"> Արալեզի   միջնակարգ  դպրոց  ՊՈԱԿ</t>
  </si>
  <si>
    <t xml:space="preserve"> Արմաշի  միջնակարգ  դպրոց  ՊՈԱԿ  </t>
  </si>
  <si>
    <t xml:space="preserve"> Գոռավանի   միջնակարգ  դպրոց  ՊՈԱԿ</t>
  </si>
  <si>
    <t xml:space="preserve"> Եղեգնավանի   միջնակարգ  դպրոց  ՊՈԱԿ </t>
  </si>
  <si>
    <t xml:space="preserve"> Երասխի  միջնակարգ  դպրոց  ՊՈԱԿ  </t>
  </si>
  <si>
    <t xml:space="preserve"> Զանգակատան   միջնակարգ  դպրոց  ՊՈԱԿ  </t>
  </si>
  <si>
    <t xml:space="preserve"> Լանջառի  հիմնական  դպրոց  ՊՈԱԿ  </t>
  </si>
  <si>
    <t xml:space="preserve"> Լուսաշողի   միջնակարգ  դպրոց  ՊՈԱԿ  </t>
  </si>
  <si>
    <t xml:space="preserve"> Լուսառատի  միջնակարգ  դպրոց  ՊՈԱԿ  </t>
  </si>
  <si>
    <t xml:space="preserve"> Նոյակերտի    միջնակարգ  դպրոց  ՊՈԱԿ</t>
  </si>
  <si>
    <t xml:space="preserve"> Նոր Կյանքի   միջնակարգ  դպրոց  ՊՈԱԿ</t>
  </si>
  <si>
    <t xml:space="preserve"> Նոր ուղի    միջնակարգ  դպրոց  ՊՈԱԿ</t>
  </si>
  <si>
    <t xml:space="preserve"> Շաղափի  միջնակարգ  դպրոց  ՊՈԱԿ</t>
  </si>
  <si>
    <t xml:space="preserve"> Սուրենավանի   միջնակարգ  դպրոց  ՊՈԱԿ</t>
  </si>
  <si>
    <t xml:space="preserve"> Սիսավանի    միջնակարգ  դպրոց  ՊՈԱԿ</t>
  </si>
  <si>
    <t xml:space="preserve"> Վանաշենի    միջնակարգ  դպրոց  ՊՈԱԿ</t>
  </si>
  <si>
    <t xml:space="preserve"> Դաշտաքարի    միջնակարգ  դպրոց  ՊՈԱԿ</t>
  </si>
  <si>
    <t xml:space="preserve"> Արգավանդի   միջնակարգ  դպրոց  ՊՈԱԿ</t>
  </si>
  <si>
    <t xml:space="preserve"> Արբաթի  միջնակարգ  դպրոց  ՊՈԱԿ</t>
  </si>
  <si>
    <t xml:space="preserve"> Արևաբույրի   միջնակարգ  դպրոց  ՊՈԱԿ</t>
  </si>
  <si>
    <t xml:space="preserve"> Գեղանիստի   միջնակարգ  դպրոց  ՊՈԱԿ</t>
  </si>
  <si>
    <t xml:space="preserve"> Դաշտավանի   միջնակարգ  դպրոց  ՊՈԱԿ</t>
  </si>
  <si>
    <t xml:space="preserve"> Դարբնիկի  միջնակարգ  դպրոց  ՊՈԱԿ</t>
  </si>
  <si>
    <t xml:space="preserve"> Դարակերտի   միջնակարգ  դպրոց  ՊՈԱԿ</t>
  </si>
  <si>
    <t xml:space="preserve"> Զորակի   միջնակարգ  դպրոց  ՊՈԱԿ</t>
  </si>
  <si>
    <t xml:space="preserve"> Խաչփառի    միջնակարգ  դպրոց  ՊՈԱԿ</t>
  </si>
  <si>
    <t xml:space="preserve"> Հայանիստի   միջնակարգ  դպրոց  ՊՈԱԿ</t>
  </si>
  <si>
    <t xml:space="preserve"> Ղուկասավանի   միջնակարգ  դպրոց  ՊՈԱԿ</t>
  </si>
  <si>
    <t xml:space="preserve"> Նորամարգի   միջնակարգ  դպրոց  ՊՈԱԿ</t>
  </si>
  <si>
    <t xml:space="preserve"> Նորաբացի   միջնակարգ  դպրոց  ՊՈԱԿ</t>
  </si>
  <si>
    <t xml:space="preserve"> Նոր Կյուրիի   միջնակարգ  դպրոց  ՊՈԱԿ</t>
  </si>
  <si>
    <t xml:space="preserve"> Նիզամի   միջնակարգ  դպրոց  ՊՈԱԿ</t>
  </si>
  <si>
    <t xml:space="preserve"> Ջրահովիտի   միջնակարգ  դպրոց  ՊՈԱԿ</t>
  </si>
  <si>
    <t xml:space="preserve"> Ռանչպարի   միջնակարգ  դպրոց  ՊՈԱԿ  </t>
  </si>
  <si>
    <t xml:space="preserve"> Սայաթ- Նովայի   միջնակարգ  դպրոց  ՊՈԱԿ</t>
  </si>
  <si>
    <t xml:space="preserve"> Սիսի   միջնակարգ  դպրոց  ՊՈԱԿ</t>
  </si>
  <si>
    <t xml:space="preserve"> Դիտակի   միջնակարգ  դպրոց  ՊՈԱԿ</t>
  </si>
  <si>
    <t xml:space="preserve"> Պարույր Սևակի  միջնակարգ  դպրոց  ՊՈԱԿ  </t>
  </si>
  <si>
    <t xml:space="preserve"> Սիփանիկի  հիմնական  դպրոց   ՊՈԱԿ</t>
  </si>
  <si>
    <t xml:space="preserve"> Ազատաշենի հիմնական  դպրոց   ՊՈԱԿ</t>
  </si>
  <si>
    <t xml:space="preserve"> Տիգրանաշենի  հիմնական  դպրոց   ՊՈԱԿ  </t>
  </si>
  <si>
    <t>Վ. Սարգսյան տուն-թանգարան</t>
  </si>
  <si>
    <t>Պ. Սևակի տուն-թանգարան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</si>
  <si>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</si>
  <si>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                      </t>
  </si>
  <si>
    <t>Արարատի  մարզպետարան</t>
  </si>
  <si>
    <t>գյուղ  Արարատի  թիվ 2  միջնակարգ  դպրոց   ՊՈԱԿ</t>
  </si>
  <si>
    <t>&lt;&lt;Ազատավանի ԱԱՊԿ&gt;&gt; ՊՈԱԿ</t>
  </si>
  <si>
    <t>&lt;&lt;Այգավանի ԱԱՊԿ&gt;&gt; ՊՈԱԿ</t>
  </si>
  <si>
    <t>&lt;&lt;Այգեզարդի ԱԱՊԿ&gt;&gt; ՊՈԱԿ</t>
  </si>
  <si>
    <t>&lt;&lt;Արարատի ԱԱՊԿ&gt;&gt; ՊՈԱԿ</t>
  </si>
  <si>
    <t>&lt;&lt;Արգավանդի ԱԱՊԿ&gt;&gt; ՊՈԱԿ</t>
  </si>
  <si>
    <t>&lt;&lt;Արևշատի ԱԱՊԿ&gt;&gt; ՊՈԱԿ</t>
  </si>
  <si>
    <t>&lt;&lt;Բուրաստանի ԱԱՊԿ&gt;&gt; ՊՈԱԿ</t>
  </si>
  <si>
    <t>&lt;&lt;Գետազատի ԱԱՊԿ&gt;&gt; ՊՈԱԿ</t>
  </si>
  <si>
    <t>&lt;&lt;Դալարի ԱԱՊԿ&gt;&gt; ՊՈԱԿ</t>
  </si>
  <si>
    <t>&lt;&lt;Դիմիտրովիի ԱԱՊԿ&gt;&gt; ՊՈԱԿ</t>
  </si>
  <si>
    <t>&lt;&lt;Դվինի ԱԱՊԿ&gt;&gt; ՊՈԱԿ</t>
  </si>
  <si>
    <t>&lt;&lt;Հովտաշատի ԱԱՊԿ&gt;&gt; ՊՈԱԿ</t>
  </si>
  <si>
    <t>&lt;&lt;Մխչյանի ԱԱՊԿ&gt;&gt; ՊՈԱԿ</t>
  </si>
  <si>
    <t>&lt;&lt;Նշավանի ԱԱՊԿ&gt;&gt; ՊՈԱԿ</t>
  </si>
  <si>
    <t>&lt;&lt;Նոյակերտի ԱԱՊԿ&gt;&gt; ՊՈԱԿ</t>
  </si>
  <si>
    <t>&lt;&lt;Նոր Խարբերդի ԱԱՊԿ&gt;&gt; ՊՈԱԿ</t>
  </si>
  <si>
    <t>&lt;&lt;Նորաշենի ԱԱՊԿ&gt;&gt; ՊՈԱԿ</t>
  </si>
  <si>
    <t>&lt;&lt;Ջրաշենի ԱԱՊԿ&gt;&gt; ՊՈԱԿ</t>
  </si>
  <si>
    <t>&lt;&lt;Վ. Արտաշատի ԱԱՊԿ&gt;&gt; ՊՈԱԿ</t>
  </si>
  <si>
    <t>&lt;&lt;Տափերականի ԱԱՊԿ&gt;&gt; ՊՈԱԿ</t>
  </si>
  <si>
    <t>&lt;&lt;Քաղցրաշենի ԱԱՊԿ&gt;&gt; ՊՈԱԿ</t>
  </si>
  <si>
    <t>Դարակերտի ԱԱՊԿ ՊՈԱԿ</t>
  </si>
  <si>
    <t>Կանաչուտի ԱԱՊԿ ՊՈԱԿ</t>
  </si>
  <si>
    <t>Այգեստանի ԱԱՊԿ ՊՈԱԿ</t>
  </si>
  <si>
    <t>Շահումյանի ԲԱ ՊՈԱԿ</t>
  </si>
  <si>
    <t>&lt;&lt;ՈՒրցաձորի ԱԱՊԿ&gt;&gt; ՊՈԱԿ</t>
  </si>
  <si>
    <t>Հայանիստի ԱԱՊԿ ՊՈԱԿ</t>
  </si>
  <si>
    <t>&lt;&lt;Մարմարաշեն ԱԱՊԿ&gt;&gt; ՊՈԱԿ</t>
  </si>
  <si>
    <t>&lt;&lt;Գեղանիստի ԱԱՊԿ&gt;&gt; ՊՈԱԿ</t>
  </si>
  <si>
    <t>&lt;&lt;Նորամարգի ԱԱՊԿ&gt;&gt; ՊՈԱԿ</t>
  </si>
  <si>
    <t>&lt;&lt;Փոքր Վեդու ԱԱՊԿ&gt;&gt;ՊՈԱԿ</t>
  </si>
  <si>
    <t>&lt;&lt;Դաշտավանի ԱԱՊԿ&gt;&gt;ՊՈԱԿ</t>
  </si>
  <si>
    <t>&lt;&lt;Սայաթ Նովայի ԱԱՊԿ&gt;&gt;ՊՈԱԿ</t>
  </si>
  <si>
    <t>&lt;&lt;Զանգակատուն ԱԱՊԿ&gt;&gt;ՊՈԱԿ</t>
  </si>
  <si>
    <t>&lt;&lt;Լամջազատի ԱԱՊԿ&gt;&gt;ՊՈԱԿ</t>
  </si>
  <si>
    <t xml:space="preserve">                                                                 (01. _01___. 2017  թ. --  01. _01___. 2018. թ. ժամանակահատվածի համար)</t>
  </si>
  <si>
    <t>քաղաք Արտաշատի    թիվ4   հիմնական  դպրոց   ՊՈԱԿ</t>
  </si>
  <si>
    <t>Դպրոցներ,թանգարաներ  և առողջապահական ՊՈԱԿ-ներ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</si>
</sst>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\ _դ_ր_._-;\-* #,##0.0\ _դ_ր_._-;_-* &quot;-&quot;??\ _դ_ր_._-;_-@_-"/>
  </numFmts>
  <fonts count="3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8"/>
      <name val="Arial"/>
      <family val="0"/>
    </font>
    <font>
      <sz val="13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GHEA Grapalat"/>
      <family val="3"/>
    </font>
    <font>
      <sz val="14"/>
      <name val="GHEA Grapalat"/>
      <family val="3"/>
    </font>
    <font>
      <sz val="10"/>
      <color indexed="10"/>
      <name val="GHEA Grapalat"/>
      <family val="3"/>
    </font>
    <font>
      <sz val="12"/>
      <name val="Arial Armenian"/>
      <family val="2"/>
    </font>
    <font>
      <b/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172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wrapText="1"/>
    </xf>
    <xf numFmtId="172" fontId="1" fillId="0" borderId="13" xfId="0" applyNumberFormat="1" applyFont="1" applyFill="1" applyBorder="1" applyAlignment="1">
      <alignment horizontal="right"/>
    </xf>
    <xf numFmtId="172" fontId="8" fillId="0" borderId="13" xfId="0" applyNumberFormat="1" applyFont="1" applyFill="1" applyBorder="1" applyAlignment="1">
      <alignment horizontal="right" vertical="center"/>
    </xf>
    <xf numFmtId="172" fontId="5" fillId="0" borderId="13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172" fontId="1" fillId="0" borderId="13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vertical="center" wrapText="1"/>
    </xf>
    <xf numFmtId="172" fontId="1" fillId="0" borderId="13" xfId="53" applyNumberFormat="1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 horizontal="right"/>
    </xf>
    <xf numFmtId="172" fontId="8" fillId="0" borderId="13" xfId="0" applyNumberFormat="1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 horizontal="right" vertical="center" wrapText="1"/>
    </xf>
    <xf numFmtId="2" fontId="1" fillId="0" borderId="13" xfId="53" applyNumberFormat="1" applyFont="1" applyFill="1" applyBorder="1" applyAlignment="1">
      <alignment horizontal="right"/>
      <protection/>
    </xf>
    <xf numFmtId="2" fontId="1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right"/>
    </xf>
    <xf numFmtId="172" fontId="19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PageLayoutView="0" workbookViewId="0" topLeftCell="A1">
      <selection activeCell="AV19" sqref="AV19"/>
    </sheetView>
  </sheetViews>
  <sheetFormatPr defaultColWidth="9.140625" defaultRowHeight="12.75"/>
  <cols>
    <col min="1" max="1" width="5.00390625" style="1" customWidth="1"/>
    <col min="2" max="2" width="68.00390625" style="1" customWidth="1"/>
    <col min="3" max="3" width="12.28125" style="1" customWidth="1"/>
    <col min="4" max="4" width="14.28125" style="1" customWidth="1"/>
    <col min="5" max="5" width="11.421875" style="1" customWidth="1"/>
    <col min="6" max="6" width="11.57421875" style="1" customWidth="1"/>
    <col min="7" max="7" width="11.7109375" style="1" customWidth="1"/>
    <col min="8" max="8" width="12.140625" style="1" customWidth="1"/>
    <col min="9" max="9" width="11.57421875" style="1" customWidth="1"/>
    <col min="10" max="10" width="13.421875" style="1" customWidth="1"/>
    <col min="11" max="11" width="14.28125" style="1" customWidth="1"/>
    <col min="12" max="15" width="11.28125" style="1" customWidth="1"/>
    <col min="16" max="16" width="13.28125" style="1" customWidth="1"/>
    <col min="17" max="25" width="11.28125" style="1" customWidth="1"/>
    <col min="26" max="26" width="10.57421875" style="1" customWidth="1"/>
    <col min="27" max="27" width="11.8515625" style="1" customWidth="1"/>
    <col min="28" max="28" width="15.140625" style="1" customWidth="1"/>
    <col min="29" max="29" width="13.57421875" style="1" customWidth="1"/>
    <col min="30" max="30" width="12.7109375" style="1" customWidth="1"/>
    <col min="31" max="31" width="14.421875" style="1" customWidth="1"/>
    <col min="32" max="32" width="13.7109375" style="1" customWidth="1"/>
    <col min="33" max="33" width="13.28125" style="1" customWidth="1"/>
    <col min="34" max="34" width="13.7109375" style="1" customWidth="1"/>
    <col min="35" max="35" width="13.140625" style="1" customWidth="1"/>
    <col min="36" max="36" width="12.140625" style="1" customWidth="1"/>
    <col min="37" max="37" width="10.57421875" style="1" customWidth="1"/>
    <col min="38" max="38" width="11.140625" style="1" customWidth="1"/>
    <col min="39" max="39" width="11.421875" style="1" customWidth="1"/>
    <col min="40" max="40" width="10.57421875" style="1" customWidth="1"/>
    <col min="41" max="41" width="10.140625" style="1" customWidth="1"/>
    <col min="42" max="42" width="9.00390625" style="1" customWidth="1"/>
    <col min="43" max="43" width="8.7109375" style="1" customWidth="1"/>
    <col min="44" max="44" width="9.28125" style="1" bestFit="1" customWidth="1"/>
    <col min="45" max="45" width="9.57421875" style="1" bestFit="1" customWidth="1"/>
    <col min="46" max="46" width="9.421875" style="1" customWidth="1"/>
    <col min="47" max="47" width="8.8515625" style="1" customWidth="1"/>
    <col min="48" max="16384" width="9.140625" style="1" customWidth="1"/>
  </cols>
  <sheetData>
    <row r="1" ht="13.5">
      <c r="J1" s="2" t="s">
        <v>24</v>
      </c>
    </row>
    <row r="2" ht="13.5">
      <c r="J2" s="2" t="s">
        <v>23</v>
      </c>
    </row>
    <row r="3" ht="13.5">
      <c r="J3" s="2" t="s">
        <v>11</v>
      </c>
    </row>
    <row r="4" ht="13.5">
      <c r="J4" s="2" t="s">
        <v>12</v>
      </c>
    </row>
    <row r="5" spans="8:31" ht="13.5">
      <c r="H5" s="1" t="s">
        <v>29</v>
      </c>
      <c r="N5" s="2"/>
      <c r="O5" s="2"/>
      <c r="P5" s="2"/>
      <c r="Q5" s="2"/>
      <c r="S5" s="2"/>
      <c r="T5" s="2"/>
      <c r="U5" s="2"/>
      <c r="W5" s="2"/>
      <c r="X5" s="2"/>
      <c r="Y5" s="2"/>
      <c r="Z5" s="2"/>
      <c r="AD5" s="2"/>
      <c r="AE5" s="2"/>
    </row>
    <row r="6" spans="10:31" ht="13.5">
      <c r="J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D6" s="2"/>
      <c r="AE6" s="2"/>
    </row>
    <row r="8" spans="2:22" ht="20.25">
      <c r="B8" s="4"/>
      <c r="C8" s="3" t="s">
        <v>19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21" customHeight="1">
      <c r="B9" s="5" t="s">
        <v>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21" customHeight="1">
      <c r="B10" s="5" t="s">
        <v>137</v>
      </c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.75" customHeight="1">
      <c r="A11" s="25"/>
      <c r="B11" s="33" t="s">
        <v>176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5"/>
      <c r="T11" s="25"/>
      <c r="U11" s="25"/>
      <c r="V11" s="25"/>
    </row>
    <row r="12" spans="1:22" ht="15.75" customHeight="1">
      <c r="A12" s="27" t="s">
        <v>138</v>
      </c>
      <c r="B12" s="28"/>
      <c r="C12" s="27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6" ht="13.5" customHeight="1">
      <c r="A13" s="7" t="s">
        <v>25</v>
      </c>
      <c r="B13" s="7"/>
      <c r="C13" s="7" t="s">
        <v>139</v>
      </c>
      <c r="D13" s="7"/>
      <c r="E13" s="7"/>
      <c r="F13" s="7"/>
    </row>
    <row r="14" spans="1:6" ht="10.5" customHeight="1">
      <c r="A14" s="7" t="s">
        <v>27</v>
      </c>
      <c r="B14" s="7"/>
      <c r="C14" s="7"/>
      <c r="D14" s="7"/>
      <c r="E14" s="7"/>
      <c r="F14" s="7"/>
    </row>
    <row r="15" spans="1:33" ht="26.25" customHeight="1">
      <c r="A15" s="9" t="s">
        <v>26</v>
      </c>
      <c r="B15" s="29"/>
      <c r="C15" s="29" t="s">
        <v>178</v>
      </c>
      <c r="D15" s="9"/>
      <c r="E15" s="30"/>
      <c r="F15" s="30"/>
      <c r="K15" s="10"/>
      <c r="AG15" s="10"/>
    </row>
    <row r="16" spans="2:9" ht="19.5" customHeight="1" thickBot="1">
      <c r="B16" s="8"/>
      <c r="C16" s="8"/>
      <c r="I16" s="11" t="s">
        <v>14</v>
      </c>
    </row>
    <row r="17" spans="2:47" ht="34.5" customHeight="1" thickBot="1">
      <c r="B17" s="82" t="s">
        <v>0</v>
      </c>
      <c r="C17" s="85" t="s">
        <v>22</v>
      </c>
      <c r="D17" s="71" t="s">
        <v>9</v>
      </c>
      <c r="E17" s="72"/>
      <c r="F17" s="72"/>
      <c r="G17" s="73"/>
      <c r="H17" s="77" t="s">
        <v>13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9"/>
      <c r="AB17" s="71" t="s">
        <v>10</v>
      </c>
      <c r="AC17" s="72"/>
      <c r="AD17" s="72"/>
      <c r="AE17" s="73"/>
      <c r="AF17" s="77" t="s">
        <v>13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9"/>
    </row>
    <row r="18" spans="2:47" ht="68.25" customHeight="1" thickBot="1">
      <c r="B18" s="83"/>
      <c r="C18" s="86"/>
      <c r="D18" s="74"/>
      <c r="E18" s="75"/>
      <c r="F18" s="75"/>
      <c r="G18" s="76"/>
      <c r="H18" s="68" t="s">
        <v>20</v>
      </c>
      <c r="I18" s="80"/>
      <c r="J18" s="80"/>
      <c r="K18" s="81"/>
      <c r="L18" s="68" t="s">
        <v>21</v>
      </c>
      <c r="M18" s="80"/>
      <c r="N18" s="80"/>
      <c r="O18" s="81"/>
      <c r="P18" s="68" t="s">
        <v>2</v>
      </c>
      <c r="Q18" s="80"/>
      <c r="R18" s="80"/>
      <c r="S18" s="81"/>
      <c r="T18" s="68" t="s">
        <v>3</v>
      </c>
      <c r="U18" s="80"/>
      <c r="V18" s="80"/>
      <c r="W18" s="81"/>
      <c r="X18" s="68" t="s">
        <v>4</v>
      </c>
      <c r="Y18" s="80"/>
      <c r="Z18" s="80"/>
      <c r="AA18" s="81"/>
      <c r="AB18" s="74"/>
      <c r="AC18" s="75"/>
      <c r="AD18" s="75"/>
      <c r="AE18" s="76"/>
      <c r="AF18" s="68" t="s">
        <v>5</v>
      </c>
      <c r="AG18" s="80"/>
      <c r="AH18" s="80"/>
      <c r="AI18" s="81"/>
      <c r="AJ18" s="68" t="s">
        <v>7</v>
      </c>
      <c r="AK18" s="80"/>
      <c r="AL18" s="80"/>
      <c r="AM18" s="81"/>
      <c r="AN18" s="68" t="s">
        <v>6</v>
      </c>
      <c r="AO18" s="80"/>
      <c r="AP18" s="80"/>
      <c r="AQ18" s="81"/>
      <c r="AR18" s="68" t="s">
        <v>8</v>
      </c>
      <c r="AS18" s="69"/>
      <c r="AT18" s="69"/>
      <c r="AU18" s="70"/>
    </row>
    <row r="19" spans="2:47" ht="86.25" customHeight="1" thickBot="1">
      <c r="B19" s="84"/>
      <c r="C19" s="87"/>
      <c r="D19" s="35" t="s">
        <v>15</v>
      </c>
      <c r="E19" s="35" t="s">
        <v>16</v>
      </c>
      <c r="F19" s="13" t="s">
        <v>17</v>
      </c>
      <c r="G19" s="14" t="s">
        <v>18</v>
      </c>
      <c r="H19" s="12" t="s">
        <v>15</v>
      </c>
      <c r="I19" s="35" t="s">
        <v>16</v>
      </c>
      <c r="J19" s="13" t="s">
        <v>17</v>
      </c>
      <c r="K19" s="14" t="s">
        <v>18</v>
      </c>
      <c r="L19" s="12" t="s">
        <v>15</v>
      </c>
      <c r="M19" s="35" t="s">
        <v>16</v>
      </c>
      <c r="N19" s="13" t="s">
        <v>17</v>
      </c>
      <c r="O19" s="14" t="s">
        <v>18</v>
      </c>
      <c r="P19" s="35" t="s">
        <v>15</v>
      </c>
      <c r="Q19" s="35" t="s">
        <v>16</v>
      </c>
      <c r="R19" s="13" t="s">
        <v>17</v>
      </c>
      <c r="S19" s="14" t="s">
        <v>18</v>
      </c>
      <c r="T19" s="35" t="s">
        <v>15</v>
      </c>
      <c r="U19" s="35" t="s">
        <v>16</v>
      </c>
      <c r="V19" s="13" t="s">
        <v>17</v>
      </c>
      <c r="W19" s="14" t="s">
        <v>18</v>
      </c>
      <c r="X19" s="35" t="s">
        <v>15</v>
      </c>
      <c r="Y19" s="35" t="s">
        <v>16</v>
      </c>
      <c r="Z19" s="13" t="s">
        <v>17</v>
      </c>
      <c r="AA19" s="14" t="s">
        <v>18</v>
      </c>
      <c r="AB19" s="36" t="s">
        <v>15</v>
      </c>
      <c r="AC19" s="37" t="s">
        <v>16</v>
      </c>
      <c r="AD19" s="38" t="s">
        <v>17</v>
      </c>
      <c r="AE19" s="39" t="s">
        <v>18</v>
      </c>
      <c r="AF19" s="37" t="s">
        <v>15</v>
      </c>
      <c r="AG19" s="37" t="s">
        <v>16</v>
      </c>
      <c r="AH19" s="38" t="s">
        <v>17</v>
      </c>
      <c r="AI19" s="39" t="s">
        <v>18</v>
      </c>
      <c r="AJ19" s="37" t="s">
        <v>15</v>
      </c>
      <c r="AK19" s="37" t="s">
        <v>16</v>
      </c>
      <c r="AL19" s="38" t="s">
        <v>17</v>
      </c>
      <c r="AM19" s="39" t="s">
        <v>18</v>
      </c>
      <c r="AN19" s="37" t="s">
        <v>15</v>
      </c>
      <c r="AO19" s="37" t="s">
        <v>16</v>
      </c>
      <c r="AP19" s="38" t="s">
        <v>17</v>
      </c>
      <c r="AQ19" s="39" t="s">
        <v>18</v>
      </c>
      <c r="AR19" s="37" t="s">
        <v>15</v>
      </c>
      <c r="AS19" s="40" t="s">
        <v>16</v>
      </c>
      <c r="AT19" s="40" t="s">
        <v>17</v>
      </c>
      <c r="AU19" s="40" t="s">
        <v>18</v>
      </c>
    </row>
    <row r="20" spans="1:47" ht="13.5">
      <c r="A20" s="15"/>
      <c r="B20" s="41">
        <v>2</v>
      </c>
      <c r="C20" s="42">
        <v>3</v>
      </c>
      <c r="D20" s="43">
        <v>4</v>
      </c>
      <c r="E20" s="43">
        <v>5</v>
      </c>
      <c r="F20" s="16">
        <v>6</v>
      </c>
      <c r="G20" s="44">
        <v>7</v>
      </c>
      <c r="H20" s="31">
        <v>8</v>
      </c>
      <c r="I20" s="31">
        <v>9</v>
      </c>
      <c r="J20" s="45">
        <v>10</v>
      </c>
      <c r="K20" s="31">
        <v>11</v>
      </c>
      <c r="L20" s="31">
        <v>12</v>
      </c>
      <c r="M20" s="31">
        <v>13</v>
      </c>
      <c r="N20" s="45">
        <v>14</v>
      </c>
      <c r="O20" s="20">
        <v>15</v>
      </c>
      <c r="P20" s="46">
        <v>16</v>
      </c>
      <c r="Q20" s="43">
        <v>17</v>
      </c>
      <c r="R20" s="16">
        <v>18</v>
      </c>
      <c r="S20" s="44">
        <v>19</v>
      </c>
      <c r="T20" s="18">
        <v>20</v>
      </c>
      <c r="U20" s="47">
        <v>21</v>
      </c>
      <c r="V20" s="19">
        <v>22</v>
      </c>
      <c r="W20" s="20">
        <v>23</v>
      </c>
      <c r="X20" s="46">
        <v>24</v>
      </c>
      <c r="Y20" s="43">
        <v>25</v>
      </c>
      <c r="Z20" s="16">
        <v>26</v>
      </c>
      <c r="AA20" s="17">
        <v>27</v>
      </c>
      <c r="AB20" s="48">
        <v>28</v>
      </c>
      <c r="AC20" s="19">
        <v>29</v>
      </c>
      <c r="AD20" s="44">
        <v>30</v>
      </c>
      <c r="AE20" s="20">
        <v>31</v>
      </c>
      <c r="AF20" s="46">
        <v>32</v>
      </c>
      <c r="AG20" s="16">
        <v>33</v>
      </c>
      <c r="AH20" s="49">
        <v>34</v>
      </c>
      <c r="AI20" s="44">
        <v>35</v>
      </c>
      <c r="AJ20" s="18">
        <v>36</v>
      </c>
      <c r="AK20" s="47">
        <v>37</v>
      </c>
      <c r="AL20" s="19">
        <v>38</v>
      </c>
      <c r="AM20" s="49">
        <v>39</v>
      </c>
      <c r="AN20" s="46">
        <v>40</v>
      </c>
      <c r="AO20" s="16">
        <v>41</v>
      </c>
      <c r="AP20" s="49">
        <v>42</v>
      </c>
      <c r="AQ20" s="17">
        <v>43</v>
      </c>
      <c r="AR20" s="18">
        <v>44</v>
      </c>
      <c r="AS20" s="50">
        <v>45</v>
      </c>
      <c r="AT20" s="51">
        <v>46</v>
      </c>
      <c r="AU20" s="88">
        <v>47</v>
      </c>
    </row>
    <row r="21" spans="1:47" ht="23.25" customHeight="1">
      <c r="A21" s="15">
        <v>1</v>
      </c>
      <c r="B21" s="21" t="s">
        <v>30</v>
      </c>
      <c r="C21" s="22">
        <v>23246.9</v>
      </c>
      <c r="D21" s="52">
        <f aca="true" t="shared" si="0" ref="D21:D52">H21+L21+P21+T21+X21</f>
        <v>24790.4754</v>
      </c>
      <c r="E21" s="52">
        <f aca="true" t="shared" si="1" ref="E21:E52">I21+M21+Q21+U21+Y21</f>
        <v>56653.185209999996</v>
      </c>
      <c r="F21" s="52">
        <f aca="true" t="shared" si="2" ref="F21:F52">J21+N21+R21+V21+Z21</f>
        <v>89494.28700999999</v>
      </c>
      <c r="G21" s="23">
        <f aca="true" t="shared" si="3" ref="G21:G52">K21+O21+S21+W21+AA21</f>
        <v>137738.8</v>
      </c>
      <c r="H21" s="61">
        <v>24760.4754</v>
      </c>
      <c r="I21" s="56">
        <v>56598.185209999996</v>
      </c>
      <c r="J21" s="56">
        <v>89419.28700999999</v>
      </c>
      <c r="K21" s="62">
        <v>137638.8</v>
      </c>
      <c r="L21" s="57">
        <v>30</v>
      </c>
      <c r="M21" s="22">
        <v>55</v>
      </c>
      <c r="N21" s="57">
        <v>75</v>
      </c>
      <c r="O21" s="22">
        <v>100</v>
      </c>
      <c r="P21" s="22"/>
      <c r="Q21" s="22"/>
      <c r="R21" s="22"/>
      <c r="S21" s="57"/>
      <c r="T21" s="22">
        <f>W21/100*15.3</f>
        <v>0</v>
      </c>
      <c r="U21" s="22">
        <f>W21/100*38.4</f>
        <v>0</v>
      </c>
      <c r="V21" s="58">
        <f>W21/100*61.4</f>
        <v>0</v>
      </c>
      <c r="W21" s="22"/>
      <c r="X21" s="22"/>
      <c r="Y21" s="22"/>
      <c r="Z21" s="22"/>
      <c r="AA21" s="22"/>
      <c r="AB21" s="58">
        <f aca="true" t="shared" si="4" ref="AB21:AB52">AF21+AJ21+AN21+AR21</f>
        <v>48037.375400000004</v>
      </c>
      <c r="AC21" s="58">
        <f aca="true" t="shared" si="5" ref="AC21:AC52">AG21+AK21+AO21+AS21</f>
        <v>79900.08520999999</v>
      </c>
      <c r="AD21" s="58">
        <f aca="true" t="shared" si="6" ref="AD21:AD52">AH21+AL21+AP21+AT21</f>
        <v>112741.18701</v>
      </c>
      <c r="AE21" s="58">
        <f aca="true" t="shared" si="7" ref="AE21:AE52">AI21+AM21+AQ21+AU21</f>
        <v>160985.69999999998</v>
      </c>
      <c r="AF21" s="22">
        <f>AI21/12*2</f>
        <v>19231.633333333335</v>
      </c>
      <c r="AG21" s="22">
        <f>AI21/12*5</f>
        <v>48079.083333333336</v>
      </c>
      <c r="AH21" s="22">
        <f>AI21/12*8</f>
        <v>76926.53333333334</v>
      </c>
      <c r="AI21" s="22">
        <v>115389.8</v>
      </c>
      <c r="AJ21" s="22">
        <f aca="true" t="shared" si="8" ref="AJ21:AJ52">C21+D21-AF21-AN21-AR21</f>
        <v>28805.74206666667</v>
      </c>
      <c r="AK21" s="22">
        <f aca="true" t="shared" si="9" ref="AK21:AK52">C21+E21-AG21-AO21-AS21</f>
        <v>31821.001876666654</v>
      </c>
      <c r="AL21" s="22">
        <f aca="true" t="shared" si="10" ref="AL21:AL52">C21+F21-AH21-AP21-AT21</f>
        <v>35814.653676666654</v>
      </c>
      <c r="AM21" s="22">
        <f aca="true" t="shared" si="11" ref="AM21:AM52">C21+G21-AI21-AQ21-AU21</f>
        <v>45595.89999999998</v>
      </c>
      <c r="AN21" s="22"/>
      <c r="AO21" s="22"/>
      <c r="AP21" s="22"/>
      <c r="AQ21" s="22"/>
      <c r="AR21" s="22"/>
      <c r="AS21" s="22"/>
      <c r="AT21" s="22"/>
      <c r="AU21" s="22"/>
    </row>
    <row r="22" spans="1:47" ht="23.25" customHeight="1">
      <c r="A22" s="15">
        <v>2</v>
      </c>
      <c r="B22" s="21" t="s">
        <v>31</v>
      </c>
      <c r="C22" s="22">
        <v>4158.2</v>
      </c>
      <c r="D22" s="52">
        <f t="shared" si="0"/>
        <v>15978.8647</v>
      </c>
      <c r="E22" s="52">
        <f t="shared" si="1"/>
        <v>36206.195530000005</v>
      </c>
      <c r="F22" s="52">
        <f t="shared" si="2"/>
        <v>57065.4082</v>
      </c>
      <c r="G22" s="23">
        <f t="shared" si="3"/>
        <v>88362.7</v>
      </c>
      <c r="H22" s="61">
        <v>15898.0807</v>
      </c>
      <c r="I22" s="56">
        <v>36003.443530000004</v>
      </c>
      <c r="J22" s="56">
        <v>56741.216199999995</v>
      </c>
      <c r="K22" s="62">
        <v>87834.7</v>
      </c>
      <c r="L22" s="57"/>
      <c r="M22" s="22"/>
      <c r="N22" s="57"/>
      <c r="O22" s="22"/>
      <c r="P22" s="22"/>
      <c r="Q22" s="22"/>
      <c r="R22" s="22"/>
      <c r="S22" s="57"/>
      <c r="T22" s="22">
        <f aca="true" t="shared" si="12" ref="T22:T85">W22/100*15.3</f>
        <v>80.784</v>
      </c>
      <c r="U22" s="22">
        <f aca="true" t="shared" si="13" ref="U22:U85">W22/100*38.4</f>
        <v>202.752</v>
      </c>
      <c r="V22" s="58">
        <f aca="true" t="shared" si="14" ref="V22:V85">W22/100*61.4</f>
        <v>324.192</v>
      </c>
      <c r="W22" s="22">
        <v>528</v>
      </c>
      <c r="X22" s="22"/>
      <c r="Y22" s="22"/>
      <c r="Z22" s="22"/>
      <c r="AA22" s="22"/>
      <c r="AB22" s="58">
        <f t="shared" si="4"/>
        <v>20137.0647</v>
      </c>
      <c r="AC22" s="58">
        <f t="shared" si="5"/>
        <v>40364.39553</v>
      </c>
      <c r="AD22" s="58">
        <f t="shared" si="6"/>
        <v>61223.608199999995</v>
      </c>
      <c r="AE22" s="58">
        <f t="shared" si="7"/>
        <v>92520.9</v>
      </c>
      <c r="AF22" s="22">
        <f aca="true" t="shared" si="15" ref="AF22:AF85">AI22/12*2</f>
        <v>13039.333333333334</v>
      </c>
      <c r="AG22" s="22">
        <f aca="true" t="shared" si="16" ref="AG22:AG85">AI22/12*5</f>
        <v>32598.333333333336</v>
      </c>
      <c r="AH22" s="22">
        <f aca="true" t="shared" si="17" ref="AH22:AH85">AI22/12*8</f>
        <v>52157.333333333336</v>
      </c>
      <c r="AI22" s="22">
        <v>78236</v>
      </c>
      <c r="AJ22" s="22">
        <f t="shared" si="8"/>
        <v>7097.731366666665</v>
      </c>
      <c r="AK22" s="22">
        <f t="shared" si="9"/>
        <v>7766.062196666666</v>
      </c>
      <c r="AL22" s="22">
        <f t="shared" si="10"/>
        <v>9066.27486666666</v>
      </c>
      <c r="AM22" s="22">
        <f t="shared" si="11"/>
        <v>14284.899999999994</v>
      </c>
      <c r="AN22" s="22"/>
      <c r="AO22" s="22"/>
      <c r="AP22" s="22"/>
      <c r="AQ22" s="22"/>
      <c r="AR22" s="22"/>
      <c r="AS22" s="22"/>
      <c r="AT22" s="22"/>
      <c r="AU22" s="22"/>
    </row>
    <row r="23" spans="1:47" ht="23.25" customHeight="1">
      <c r="A23" s="15">
        <v>3</v>
      </c>
      <c r="B23" s="21" t="s">
        <v>32</v>
      </c>
      <c r="C23" s="22">
        <v>1353.6</v>
      </c>
      <c r="D23" s="52">
        <f t="shared" si="0"/>
        <v>13418.7058</v>
      </c>
      <c r="E23" s="52">
        <f t="shared" si="1"/>
        <v>30583.639600000002</v>
      </c>
      <c r="F23" s="52">
        <f t="shared" si="2"/>
        <v>48278.8651</v>
      </c>
      <c r="G23" s="23">
        <f t="shared" si="3"/>
        <v>74488.6</v>
      </c>
      <c r="H23" s="61">
        <v>13354.813</v>
      </c>
      <c r="I23" s="56">
        <v>30423.2812</v>
      </c>
      <c r="J23" s="56">
        <v>48022.4587</v>
      </c>
      <c r="K23" s="62">
        <v>74071</v>
      </c>
      <c r="L23" s="57"/>
      <c r="M23" s="22"/>
      <c r="N23" s="57"/>
      <c r="O23" s="22"/>
      <c r="P23" s="22"/>
      <c r="Q23" s="22"/>
      <c r="R23" s="22"/>
      <c r="S23" s="57"/>
      <c r="T23" s="22">
        <f t="shared" si="12"/>
        <v>63.89280000000001</v>
      </c>
      <c r="U23" s="22">
        <f t="shared" si="13"/>
        <v>160.3584</v>
      </c>
      <c r="V23" s="58">
        <f t="shared" si="14"/>
        <v>256.4064</v>
      </c>
      <c r="W23" s="22">
        <v>417.6</v>
      </c>
      <c r="X23" s="22"/>
      <c r="Y23" s="22"/>
      <c r="Z23" s="22"/>
      <c r="AA23" s="22"/>
      <c r="AB23" s="58">
        <f t="shared" si="4"/>
        <v>14772.3058</v>
      </c>
      <c r="AC23" s="58">
        <f t="shared" si="5"/>
        <v>31937.2396</v>
      </c>
      <c r="AD23" s="58">
        <f t="shared" si="6"/>
        <v>49632.4651</v>
      </c>
      <c r="AE23" s="58">
        <f t="shared" si="7"/>
        <v>75842.20000000001</v>
      </c>
      <c r="AF23" s="22">
        <f t="shared" si="15"/>
        <v>10598</v>
      </c>
      <c r="AG23" s="22">
        <f t="shared" si="16"/>
        <v>26495</v>
      </c>
      <c r="AH23" s="22">
        <f t="shared" si="17"/>
        <v>42392</v>
      </c>
      <c r="AI23" s="22">
        <v>63588</v>
      </c>
      <c r="AJ23" s="22">
        <f t="shared" si="8"/>
        <v>4174.3058</v>
      </c>
      <c r="AK23" s="22">
        <f t="shared" si="9"/>
        <v>5442.239600000001</v>
      </c>
      <c r="AL23" s="22">
        <f t="shared" si="10"/>
        <v>7240.465100000001</v>
      </c>
      <c r="AM23" s="22">
        <f t="shared" si="11"/>
        <v>12254.200000000012</v>
      </c>
      <c r="AN23" s="22"/>
      <c r="AO23" s="22"/>
      <c r="AP23" s="22"/>
      <c r="AQ23" s="22"/>
      <c r="AR23" s="22"/>
      <c r="AS23" s="22"/>
      <c r="AT23" s="22"/>
      <c r="AU23" s="22"/>
    </row>
    <row r="24" spans="1:47" ht="23.25" customHeight="1">
      <c r="A24" s="15">
        <v>4</v>
      </c>
      <c r="B24" s="21" t="s">
        <v>177</v>
      </c>
      <c r="C24" s="22">
        <v>1257.2</v>
      </c>
      <c r="D24" s="52">
        <f t="shared" si="0"/>
        <v>10788.322800000002</v>
      </c>
      <c r="E24" s="52">
        <f t="shared" si="1"/>
        <v>24436.631970000006</v>
      </c>
      <c r="F24" s="52">
        <f t="shared" si="2"/>
        <v>38513.31679999999</v>
      </c>
      <c r="G24" s="23">
        <f t="shared" si="3"/>
        <v>59624.8</v>
      </c>
      <c r="H24" s="61">
        <v>10749.644300000002</v>
      </c>
      <c r="I24" s="56">
        <v>24344.083970000003</v>
      </c>
      <c r="J24" s="56">
        <v>38366.133799999996</v>
      </c>
      <c r="K24" s="62">
        <v>59390.3</v>
      </c>
      <c r="L24" s="57">
        <v>18.1</v>
      </c>
      <c r="M24" s="22">
        <v>40.9</v>
      </c>
      <c r="N24" s="57">
        <v>64.6</v>
      </c>
      <c r="O24" s="22">
        <v>100</v>
      </c>
      <c r="P24" s="22"/>
      <c r="Q24" s="22"/>
      <c r="R24" s="22"/>
      <c r="S24" s="57"/>
      <c r="T24" s="22">
        <f t="shared" si="12"/>
        <v>20.578500000000002</v>
      </c>
      <c r="U24" s="22">
        <f t="shared" si="13"/>
        <v>51.647999999999996</v>
      </c>
      <c r="V24" s="58">
        <f t="shared" si="14"/>
        <v>82.583</v>
      </c>
      <c r="W24" s="22">
        <v>134.5</v>
      </c>
      <c r="X24" s="22"/>
      <c r="Y24" s="22"/>
      <c r="Z24" s="22"/>
      <c r="AA24" s="22"/>
      <c r="AB24" s="58">
        <f t="shared" si="4"/>
        <v>12045.522800000002</v>
      </c>
      <c r="AC24" s="58">
        <f t="shared" si="5"/>
        <v>25693.831970000007</v>
      </c>
      <c r="AD24" s="58">
        <f t="shared" si="6"/>
        <v>39770.51679999999</v>
      </c>
      <c r="AE24" s="58">
        <f t="shared" si="7"/>
        <v>60882</v>
      </c>
      <c r="AF24" s="22">
        <f t="shared" si="15"/>
        <v>8861.666666666666</v>
      </c>
      <c r="AG24" s="22">
        <f t="shared" si="16"/>
        <v>22154.166666666664</v>
      </c>
      <c r="AH24" s="22">
        <f t="shared" si="17"/>
        <v>35446.666666666664</v>
      </c>
      <c r="AI24" s="22">
        <v>53170</v>
      </c>
      <c r="AJ24" s="22">
        <f t="shared" si="8"/>
        <v>3183.8561333333364</v>
      </c>
      <c r="AK24" s="22">
        <f t="shared" si="9"/>
        <v>3539.6653033333423</v>
      </c>
      <c r="AL24" s="22">
        <f t="shared" si="10"/>
        <v>4323.850133333326</v>
      </c>
      <c r="AM24" s="22">
        <f t="shared" si="11"/>
        <v>7712</v>
      </c>
      <c r="AN24" s="22"/>
      <c r="AO24" s="22"/>
      <c r="AP24" s="22"/>
      <c r="AQ24" s="22"/>
      <c r="AR24" s="22"/>
      <c r="AS24" s="22"/>
      <c r="AT24" s="22"/>
      <c r="AU24" s="22"/>
    </row>
    <row r="25" spans="1:47" ht="23.25" customHeight="1">
      <c r="A25" s="15">
        <v>5</v>
      </c>
      <c r="B25" s="21" t="s">
        <v>33</v>
      </c>
      <c r="C25" s="22">
        <v>11044.3</v>
      </c>
      <c r="D25" s="52">
        <f t="shared" si="0"/>
        <v>16735.3967</v>
      </c>
      <c r="E25" s="52">
        <f t="shared" si="1"/>
        <v>37898.84993</v>
      </c>
      <c r="F25" s="52">
        <f t="shared" si="2"/>
        <v>59729.572199999995</v>
      </c>
      <c r="G25" s="23">
        <f t="shared" si="3"/>
        <v>92460.7</v>
      </c>
      <c r="H25" s="61">
        <v>16719.096700000002</v>
      </c>
      <c r="I25" s="56">
        <v>37862.74993</v>
      </c>
      <c r="J25" s="56">
        <v>59671.4722</v>
      </c>
      <c r="K25" s="62">
        <v>92370.7</v>
      </c>
      <c r="L25" s="57">
        <v>16.3</v>
      </c>
      <c r="M25" s="22">
        <v>36.1</v>
      </c>
      <c r="N25" s="57">
        <v>58.1</v>
      </c>
      <c r="O25" s="22">
        <v>90</v>
      </c>
      <c r="P25" s="22"/>
      <c r="Q25" s="22"/>
      <c r="R25" s="22"/>
      <c r="S25" s="57"/>
      <c r="T25" s="22">
        <f t="shared" si="12"/>
        <v>0</v>
      </c>
      <c r="U25" s="22">
        <f t="shared" si="13"/>
        <v>0</v>
      </c>
      <c r="V25" s="58">
        <f t="shared" si="14"/>
        <v>0</v>
      </c>
      <c r="W25" s="22"/>
      <c r="X25" s="22"/>
      <c r="Y25" s="22"/>
      <c r="Z25" s="22"/>
      <c r="AA25" s="22"/>
      <c r="AB25" s="58">
        <f t="shared" si="4"/>
        <v>27779.6967</v>
      </c>
      <c r="AC25" s="58">
        <f t="shared" si="5"/>
        <v>48943.14993</v>
      </c>
      <c r="AD25" s="58">
        <f t="shared" si="6"/>
        <v>70773.8722</v>
      </c>
      <c r="AE25" s="58">
        <f t="shared" si="7"/>
        <v>103505</v>
      </c>
      <c r="AF25" s="22">
        <f t="shared" si="15"/>
        <v>14005.800000000001</v>
      </c>
      <c r="AG25" s="22">
        <f t="shared" si="16"/>
        <v>35014.5</v>
      </c>
      <c r="AH25" s="22">
        <f t="shared" si="17"/>
        <v>56023.200000000004</v>
      </c>
      <c r="AI25" s="22">
        <v>84034.8</v>
      </c>
      <c r="AJ25" s="22">
        <f t="shared" si="8"/>
        <v>13773.8967</v>
      </c>
      <c r="AK25" s="22">
        <f t="shared" si="9"/>
        <v>13928.64993</v>
      </c>
      <c r="AL25" s="22">
        <f t="shared" si="10"/>
        <v>14750.672199999994</v>
      </c>
      <c r="AM25" s="22">
        <f t="shared" si="11"/>
        <v>19470.199999999997</v>
      </c>
      <c r="AN25" s="22"/>
      <c r="AO25" s="22"/>
      <c r="AP25" s="22"/>
      <c r="AQ25" s="22"/>
      <c r="AR25" s="22"/>
      <c r="AS25" s="22"/>
      <c r="AT25" s="22"/>
      <c r="AU25" s="22"/>
    </row>
    <row r="26" spans="1:47" ht="23.25" customHeight="1">
      <c r="A26" s="15">
        <v>6</v>
      </c>
      <c r="B26" s="21" t="s">
        <v>34</v>
      </c>
      <c r="C26" s="22">
        <v>5536.8</v>
      </c>
      <c r="D26" s="52">
        <f t="shared" si="0"/>
        <v>13049.934355000001</v>
      </c>
      <c r="E26" s="52">
        <f t="shared" si="1"/>
        <v>29474.109200000003</v>
      </c>
      <c r="F26" s="52">
        <f t="shared" si="2"/>
        <v>46513.901999999995</v>
      </c>
      <c r="G26" s="23">
        <f t="shared" si="3"/>
        <v>72017.5</v>
      </c>
      <c r="H26" s="61">
        <v>12949.934355000001</v>
      </c>
      <c r="I26" s="56">
        <v>29374.109200000003</v>
      </c>
      <c r="J26" s="56">
        <v>46363.901999999995</v>
      </c>
      <c r="K26" s="62">
        <v>71867.5</v>
      </c>
      <c r="L26" s="57">
        <v>100</v>
      </c>
      <c r="M26" s="22">
        <v>100</v>
      </c>
      <c r="N26" s="57">
        <v>150</v>
      </c>
      <c r="O26" s="22">
        <v>150</v>
      </c>
      <c r="P26" s="22"/>
      <c r="Q26" s="22"/>
      <c r="R26" s="22"/>
      <c r="S26" s="57"/>
      <c r="T26" s="22">
        <f t="shared" si="12"/>
        <v>0</v>
      </c>
      <c r="U26" s="22">
        <f t="shared" si="13"/>
        <v>0</v>
      </c>
      <c r="V26" s="58">
        <f t="shared" si="14"/>
        <v>0</v>
      </c>
      <c r="W26" s="22"/>
      <c r="X26" s="22"/>
      <c r="Y26" s="22"/>
      <c r="Z26" s="22"/>
      <c r="AA26" s="22"/>
      <c r="AB26" s="58">
        <f t="shared" si="4"/>
        <v>18586.734355</v>
      </c>
      <c r="AC26" s="58">
        <f t="shared" si="5"/>
        <v>35010.9092</v>
      </c>
      <c r="AD26" s="58">
        <f t="shared" si="6"/>
        <v>52050.702</v>
      </c>
      <c r="AE26" s="58">
        <f t="shared" si="7"/>
        <v>77554.3</v>
      </c>
      <c r="AF26" s="22">
        <f t="shared" si="15"/>
        <v>11375.833333333334</v>
      </c>
      <c r="AG26" s="22">
        <f t="shared" si="16"/>
        <v>28439.583333333336</v>
      </c>
      <c r="AH26" s="22">
        <f t="shared" si="17"/>
        <v>45503.333333333336</v>
      </c>
      <c r="AI26" s="22">
        <v>68255</v>
      </c>
      <c r="AJ26" s="22">
        <f t="shared" si="8"/>
        <v>7210.901021666667</v>
      </c>
      <c r="AK26" s="22">
        <f t="shared" si="9"/>
        <v>6571.325866666666</v>
      </c>
      <c r="AL26" s="22">
        <f t="shared" si="10"/>
        <v>6547.368666666662</v>
      </c>
      <c r="AM26" s="22">
        <f t="shared" si="11"/>
        <v>9299.300000000003</v>
      </c>
      <c r="AN26" s="22"/>
      <c r="AO26" s="22"/>
      <c r="AP26" s="22"/>
      <c r="AQ26" s="22"/>
      <c r="AR26" s="22"/>
      <c r="AS26" s="22"/>
      <c r="AT26" s="22"/>
      <c r="AU26" s="22"/>
    </row>
    <row r="27" spans="1:47" ht="23.25" customHeight="1">
      <c r="A27" s="15">
        <v>7</v>
      </c>
      <c r="B27" s="21" t="s">
        <v>35</v>
      </c>
      <c r="C27" s="22">
        <v>1681.2</v>
      </c>
      <c r="D27" s="52">
        <f t="shared" si="0"/>
        <v>13110.861700000001</v>
      </c>
      <c r="E27" s="52">
        <f t="shared" si="1"/>
        <v>29691.39343</v>
      </c>
      <c r="F27" s="52">
        <f t="shared" si="2"/>
        <v>46793.462199999994</v>
      </c>
      <c r="G27" s="23">
        <f t="shared" si="3"/>
        <v>72435.7</v>
      </c>
      <c r="H27" s="61">
        <v>13110.861700000001</v>
      </c>
      <c r="I27" s="56">
        <v>29691.39343</v>
      </c>
      <c r="J27" s="56">
        <v>46793.462199999994</v>
      </c>
      <c r="K27" s="62">
        <v>72435.7</v>
      </c>
      <c r="L27" s="57"/>
      <c r="M27" s="22"/>
      <c r="N27" s="57"/>
      <c r="O27" s="22"/>
      <c r="P27" s="22"/>
      <c r="Q27" s="22"/>
      <c r="R27" s="22"/>
      <c r="S27" s="57"/>
      <c r="T27" s="22">
        <f t="shared" si="12"/>
        <v>0</v>
      </c>
      <c r="U27" s="22">
        <f t="shared" si="13"/>
        <v>0</v>
      </c>
      <c r="V27" s="58">
        <f t="shared" si="14"/>
        <v>0</v>
      </c>
      <c r="W27" s="22"/>
      <c r="X27" s="22"/>
      <c r="Y27" s="22"/>
      <c r="Z27" s="22"/>
      <c r="AA27" s="22"/>
      <c r="AB27" s="58">
        <f t="shared" si="4"/>
        <v>14792.061700000002</v>
      </c>
      <c r="AC27" s="58">
        <f t="shared" si="5"/>
        <v>31372.59343</v>
      </c>
      <c r="AD27" s="58">
        <f t="shared" si="6"/>
        <v>48474.66219999999</v>
      </c>
      <c r="AE27" s="58">
        <f t="shared" si="7"/>
        <v>74116.9</v>
      </c>
      <c r="AF27" s="22">
        <f t="shared" si="15"/>
        <v>10625</v>
      </c>
      <c r="AG27" s="22">
        <f t="shared" si="16"/>
        <v>26562.5</v>
      </c>
      <c r="AH27" s="22">
        <f t="shared" si="17"/>
        <v>42500</v>
      </c>
      <c r="AI27" s="22">
        <v>63750</v>
      </c>
      <c r="AJ27" s="22">
        <f t="shared" si="8"/>
        <v>4167.061700000002</v>
      </c>
      <c r="AK27" s="22">
        <f t="shared" si="9"/>
        <v>4810.093430000001</v>
      </c>
      <c r="AL27" s="22">
        <f t="shared" si="10"/>
        <v>5974.662199999992</v>
      </c>
      <c r="AM27" s="22">
        <f t="shared" si="11"/>
        <v>10366.899999999994</v>
      </c>
      <c r="AN27" s="22"/>
      <c r="AO27" s="22"/>
      <c r="AP27" s="22"/>
      <c r="AQ27" s="22"/>
      <c r="AR27" s="22"/>
      <c r="AS27" s="22"/>
      <c r="AT27" s="22"/>
      <c r="AU27" s="22"/>
    </row>
    <row r="28" spans="1:47" ht="23.25" customHeight="1">
      <c r="A28" s="15">
        <v>8</v>
      </c>
      <c r="B28" s="21" t="s">
        <v>36</v>
      </c>
      <c r="C28" s="22">
        <v>3470.5</v>
      </c>
      <c r="D28" s="52">
        <f t="shared" si="0"/>
        <v>13924.042619000002</v>
      </c>
      <c r="E28" s="52">
        <f t="shared" si="1"/>
        <v>31579.564220000007</v>
      </c>
      <c r="F28" s="52">
        <f t="shared" si="2"/>
        <v>49807.684</v>
      </c>
      <c r="G28" s="23">
        <f t="shared" si="3"/>
        <v>77170.9</v>
      </c>
      <c r="H28" s="61">
        <v>13916.042619000002</v>
      </c>
      <c r="I28" s="56">
        <v>31547.564220000007</v>
      </c>
      <c r="J28" s="56">
        <v>49767.684</v>
      </c>
      <c r="K28" s="62">
        <v>77106.9</v>
      </c>
      <c r="L28" s="57">
        <v>8</v>
      </c>
      <c r="M28" s="22">
        <v>32</v>
      </c>
      <c r="N28" s="57">
        <v>40</v>
      </c>
      <c r="O28" s="22">
        <v>64</v>
      </c>
      <c r="P28" s="22"/>
      <c r="Q28" s="22"/>
      <c r="R28" s="22"/>
      <c r="S28" s="57"/>
      <c r="T28" s="22">
        <f t="shared" si="12"/>
        <v>0</v>
      </c>
      <c r="U28" s="22">
        <f t="shared" si="13"/>
        <v>0</v>
      </c>
      <c r="V28" s="58">
        <f t="shared" si="14"/>
        <v>0</v>
      </c>
      <c r="W28" s="22"/>
      <c r="X28" s="22"/>
      <c r="Y28" s="22"/>
      <c r="Z28" s="22"/>
      <c r="AA28" s="22"/>
      <c r="AB28" s="58">
        <f t="shared" si="4"/>
        <v>17394.542619</v>
      </c>
      <c r="AC28" s="58">
        <f t="shared" si="5"/>
        <v>35050.06422000001</v>
      </c>
      <c r="AD28" s="58">
        <f t="shared" si="6"/>
        <v>53278.184</v>
      </c>
      <c r="AE28" s="58">
        <f t="shared" si="7"/>
        <v>80641.4</v>
      </c>
      <c r="AF28" s="22">
        <f t="shared" si="15"/>
        <v>11598.283333333333</v>
      </c>
      <c r="AG28" s="22">
        <f t="shared" si="16"/>
        <v>28995.708333333332</v>
      </c>
      <c r="AH28" s="22">
        <f t="shared" si="17"/>
        <v>46393.13333333333</v>
      </c>
      <c r="AI28" s="22">
        <v>69589.7</v>
      </c>
      <c r="AJ28" s="22">
        <f t="shared" si="8"/>
        <v>5796.259285666667</v>
      </c>
      <c r="AK28" s="22">
        <f t="shared" si="9"/>
        <v>6054.355886666675</v>
      </c>
      <c r="AL28" s="22">
        <f t="shared" si="10"/>
        <v>6885.05066666667</v>
      </c>
      <c r="AM28" s="22">
        <f t="shared" si="11"/>
        <v>11051.699999999997</v>
      </c>
      <c r="AN28" s="22"/>
      <c r="AO28" s="22"/>
      <c r="AP28" s="22"/>
      <c r="AQ28" s="22"/>
      <c r="AR28" s="22"/>
      <c r="AS28" s="22"/>
      <c r="AT28" s="22"/>
      <c r="AU28" s="22"/>
    </row>
    <row r="29" spans="1:47" ht="23.25" customHeight="1">
      <c r="A29" s="15">
        <v>9</v>
      </c>
      <c r="B29" s="21" t="s">
        <v>37</v>
      </c>
      <c r="C29" s="22">
        <v>869.2</v>
      </c>
      <c r="D29" s="52">
        <f t="shared" si="0"/>
        <v>15098.561934000001</v>
      </c>
      <c r="E29" s="52">
        <f t="shared" si="1"/>
        <v>34238.00943</v>
      </c>
      <c r="F29" s="52">
        <f t="shared" si="2"/>
        <v>54006.9494</v>
      </c>
      <c r="G29" s="23">
        <f t="shared" si="3"/>
        <v>83683.3</v>
      </c>
      <c r="H29" s="61">
        <v>15093.561934000001</v>
      </c>
      <c r="I29" s="56">
        <v>34218.00943</v>
      </c>
      <c r="J29" s="56">
        <v>53981.9494</v>
      </c>
      <c r="K29" s="62">
        <v>83638.3</v>
      </c>
      <c r="L29" s="57">
        <v>5</v>
      </c>
      <c r="M29" s="22">
        <v>20</v>
      </c>
      <c r="N29" s="57">
        <v>25</v>
      </c>
      <c r="O29" s="22">
        <v>45</v>
      </c>
      <c r="P29" s="22"/>
      <c r="Q29" s="22"/>
      <c r="R29" s="22"/>
      <c r="S29" s="57"/>
      <c r="T29" s="22">
        <f t="shared" si="12"/>
        <v>0</v>
      </c>
      <c r="U29" s="22">
        <f t="shared" si="13"/>
        <v>0</v>
      </c>
      <c r="V29" s="58">
        <f t="shared" si="14"/>
        <v>0</v>
      </c>
      <c r="W29" s="22"/>
      <c r="X29" s="22"/>
      <c r="Y29" s="22"/>
      <c r="Z29" s="22"/>
      <c r="AA29" s="22"/>
      <c r="AB29" s="58">
        <f t="shared" si="4"/>
        <v>15967.761934000002</v>
      </c>
      <c r="AC29" s="58">
        <f t="shared" si="5"/>
        <v>35107.209429999995</v>
      </c>
      <c r="AD29" s="58">
        <f t="shared" si="6"/>
        <v>54876.149399999995</v>
      </c>
      <c r="AE29" s="58">
        <f t="shared" si="7"/>
        <v>84552.5</v>
      </c>
      <c r="AF29" s="22">
        <f t="shared" si="15"/>
        <v>12127.800000000001</v>
      </c>
      <c r="AG29" s="22">
        <f t="shared" si="16"/>
        <v>30319.500000000004</v>
      </c>
      <c r="AH29" s="22">
        <f t="shared" si="17"/>
        <v>48511.200000000004</v>
      </c>
      <c r="AI29" s="22">
        <v>72766.8</v>
      </c>
      <c r="AJ29" s="22">
        <f t="shared" si="8"/>
        <v>3839.961934000001</v>
      </c>
      <c r="AK29" s="22">
        <f t="shared" si="9"/>
        <v>4787.709429999992</v>
      </c>
      <c r="AL29" s="22">
        <f t="shared" si="10"/>
        <v>6364.94939999999</v>
      </c>
      <c r="AM29" s="22">
        <f t="shared" si="11"/>
        <v>11785.699999999997</v>
      </c>
      <c r="AN29" s="22"/>
      <c r="AO29" s="22"/>
      <c r="AP29" s="22"/>
      <c r="AQ29" s="22"/>
      <c r="AR29" s="22"/>
      <c r="AS29" s="22"/>
      <c r="AT29" s="22"/>
      <c r="AU29" s="22"/>
    </row>
    <row r="30" spans="1:47" ht="23.25" customHeight="1">
      <c r="A30" s="15">
        <v>10</v>
      </c>
      <c r="B30" s="21" t="s">
        <v>38</v>
      </c>
      <c r="C30" s="22">
        <v>2335.7</v>
      </c>
      <c r="D30" s="52">
        <f t="shared" si="0"/>
        <v>18812.726899999998</v>
      </c>
      <c r="E30" s="52">
        <f t="shared" si="1"/>
        <v>42737.48846</v>
      </c>
      <c r="F30" s="52">
        <f t="shared" si="2"/>
        <v>67410.20608999999</v>
      </c>
      <c r="G30" s="23">
        <f t="shared" si="3"/>
        <v>104151.5</v>
      </c>
      <c r="H30" s="61">
        <v>18812.726899999998</v>
      </c>
      <c r="I30" s="56">
        <v>42737.48846</v>
      </c>
      <c r="J30" s="56">
        <v>67410.20608999999</v>
      </c>
      <c r="K30" s="62">
        <v>104151.5</v>
      </c>
      <c r="L30" s="57"/>
      <c r="M30" s="22"/>
      <c r="N30" s="57"/>
      <c r="O30" s="22"/>
      <c r="P30" s="22"/>
      <c r="Q30" s="22"/>
      <c r="R30" s="22"/>
      <c r="S30" s="57"/>
      <c r="T30" s="22">
        <f t="shared" si="12"/>
        <v>0</v>
      </c>
      <c r="U30" s="22">
        <f t="shared" si="13"/>
        <v>0</v>
      </c>
      <c r="V30" s="58">
        <f t="shared" si="14"/>
        <v>0</v>
      </c>
      <c r="W30" s="22"/>
      <c r="X30" s="22"/>
      <c r="Y30" s="22"/>
      <c r="Z30" s="22"/>
      <c r="AA30" s="22"/>
      <c r="AB30" s="58">
        <f t="shared" si="4"/>
        <v>21148.4269</v>
      </c>
      <c r="AC30" s="58">
        <f t="shared" si="5"/>
        <v>45073.18846</v>
      </c>
      <c r="AD30" s="58">
        <f t="shared" si="6"/>
        <v>69745.90608999999</v>
      </c>
      <c r="AE30" s="58">
        <f t="shared" si="7"/>
        <v>106487.2</v>
      </c>
      <c r="AF30" s="22">
        <f t="shared" si="15"/>
        <v>14787.416666666666</v>
      </c>
      <c r="AG30" s="22">
        <f t="shared" si="16"/>
        <v>36968.541666666664</v>
      </c>
      <c r="AH30" s="22">
        <f t="shared" si="17"/>
        <v>59149.666666666664</v>
      </c>
      <c r="AI30" s="22">
        <v>88724.5</v>
      </c>
      <c r="AJ30" s="22">
        <f t="shared" si="8"/>
        <v>6361.0102333333325</v>
      </c>
      <c r="AK30" s="22">
        <f t="shared" si="9"/>
        <v>8104.646793333333</v>
      </c>
      <c r="AL30" s="22">
        <f t="shared" si="10"/>
        <v>10596.239423333325</v>
      </c>
      <c r="AM30" s="22">
        <f t="shared" si="11"/>
        <v>17762.699999999997</v>
      </c>
      <c r="AN30" s="22"/>
      <c r="AO30" s="22"/>
      <c r="AP30" s="22"/>
      <c r="AQ30" s="22"/>
      <c r="AR30" s="22"/>
      <c r="AS30" s="22"/>
      <c r="AT30" s="22"/>
      <c r="AU30" s="22"/>
    </row>
    <row r="31" spans="1:47" ht="23.25" customHeight="1">
      <c r="A31" s="15">
        <v>11</v>
      </c>
      <c r="B31" s="21" t="s">
        <v>39</v>
      </c>
      <c r="C31" s="22">
        <v>1691</v>
      </c>
      <c r="D31" s="52">
        <f t="shared" si="0"/>
        <v>13928.058600000002</v>
      </c>
      <c r="E31" s="52">
        <f t="shared" si="1"/>
        <v>31542.050940000005</v>
      </c>
      <c r="F31" s="52">
        <f t="shared" si="2"/>
        <v>49710.0876</v>
      </c>
      <c r="G31" s="23">
        <f t="shared" si="3"/>
        <v>77150.6</v>
      </c>
      <c r="H31" s="61">
        <v>13928.058600000002</v>
      </c>
      <c r="I31" s="56">
        <v>31542.050940000005</v>
      </c>
      <c r="J31" s="56">
        <v>49710.0876</v>
      </c>
      <c r="K31" s="62">
        <v>76950.6</v>
      </c>
      <c r="L31" s="57"/>
      <c r="M31" s="22"/>
      <c r="N31" s="57"/>
      <c r="O31" s="22">
        <v>200</v>
      </c>
      <c r="P31" s="22"/>
      <c r="Q31" s="22"/>
      <c r="R31" s="22"/>
      <c r="S31" s="57"/>
      <c r="T31" s="22">
        <f t="shared" si="12"/>
        <v>0</v>
      </c>
      <c r="U31" s="22">
        <f t="shared" si="13"/>
        <v>0</v>
      </c>
      <c r="V31" s="58">
        <f t="shared" si="14"/>
        <v>0</v>
      </c>
      <c r="W31" s="22"/>
      <c r="X31" s="22"/>
      <c r="Y31" s="22"/>
      <c r="Z31" s="22"/>
      <c r="AA31" s="22"/>
      <c r="AB31" s="58">
        <f t="shared" si="4"/>
        <v>15619.058600000002</v>
      </c>
      <c r="AC31" s="58">
        <f t="shared" si="5"/>
        <v>33233.05094</v>
      </c>
      <c r="AD31" s="58">
        <f t="shared" si="6"/>
        <v>51401.0876</v>
      </c>
      <c r="AE31" s="58">
        <f t="shared" si="7"/>
        <v>78841.6</v>
      </c>
      <c r="AF31" s="22">
        <f t="shared" si="15"/>
        <v>11686.333333333334</v>
      </c>
      <c r="AG31" s="22">
        <f t="shared" si="16"/>
        <v>29215.833333333336</v>
      </c>
      <c r="AH31" s="22">
        <f t="shared" si="17"/>
        <v>46745.333333333336</v>
      </c>
      <c r="AI31" s="22">
        <v>70118</v>
      </c>
      <c r="AJ31" s="22">
        <f t="shared" si="8"/>
        <v>3932.725266666668</v>
      </c>
      <c r="AK31" s="22">
        <f t="shared" si="9"/>
        <v>4017.2176066666652</v>
      </c>
      <c r="AL31" s="22">
        <f t="shared" si="10"/>
        <v>4655.754266666663</v>
      </c>
      <c r="AM31" s="22">
        <f t="shared" si="11"/>
        <v>8723.600000000006</v>
      </c>
      <c r="AN31" s="22"/>
      <c r="AO31" s="22"/>
      <c r="AP31" s="22"/>
      <c r="AQ31" s="22"/>
      <c r="AR31" s="22"/>
      <c r="AS31" s="22"/>
      <c r="AT31" s="22"/>
      <c r="AU31" s="22"/>
    </row>
    <row r="32" spans="1:47" ht="23.25" customHeight="1">
      <c r="A32" s="15">
        <v>12</v>
      </c>
      <c r="B32" s="21" t="s">
        <v>40</v>
      </c>
      <c r="C32" s="22">
        <v>2636.1</v>
      </c>
      <c r="D32" s="52">
        <f t="shared" si="0"/>
        <v>14727.834</v>
      </c>
      <c r="E32" s="52">
        <f t="shared" si="1"/>
        <v>33355.6086</v>
      </c>
      <c r="F32" s="52">
        <f t="shared" si="2"/>
        <v>52563.844</v>
      </c>
      <c r="G32" s="23">
        <f t="shared" si="3"/>
        <v>81364</v>
      </c>
      <c r="H32" s="61">
        <v>14717.834</v>
      </c>
      <c r="I32" s="56">
        <v>33330.6086</v>
      </c>
      <c r="J32" s="56">
        <v>52528.844</v>
      </c>
      <c r="K32" s="62">
        <v>81314</v>
      </c>
      <c r="L32" s="57">
        <v>10</v>
      </c>
      <c r="M32" s="22">
        <v>25</v>
      </c>
      <c r="N32" s="57">
        <v>35</v>
      </c>
      <c r="O32" s="22">
        <v>50</v>
      </c>
      <c r="P32" s="22"/>
      <c r="Q32" s="22"/>
      <c r="R32" s="22"/>
      <c r="S32" s="57"/>
      <c r="T32" s="22">
        <f t="shared" si="12"/>
        <v>0</v>
      </c>
      <c r="U32" s="22">
        <f t="shared" si="13"/>
        <v>0</v>
      </c>
      <c r="V32" s="58">
        <f t="shared" si="14"/>
        <v>0</v>
      </c>
      <c r="W32" s="22"/>
      <c r="X32" s="22"/>
      <c r="Y32" s="22"/>
      <c r="Z32" s="22"/>
      <c r="AA32" s="22"/>
      <c r="AB32" s="58">
        <f t="shared" si="4"/>
        <v>17363.934</v>
      </c>
      <c r="AC32" s="58">
        <f t="shared" si="5"/>
        <v>35991.7086</v>
      </c>
      <c r="AD32" s="58">
        <f t="shared" si="6"/>
        <v>55199.943999999996</v>
      </c>
      <c r="AE32" s="58">
        <f t="shared" si="7"/>
        <v>84000.1</v>
      </c>
      <c r="AF32" s="22">
        <f t="shared" si="15"/>
        <v>12382.35</v>
      </c>
      <c r="AG32" s="22">
        <f t="shared" si="16"/>
        <v>30955.875</v>
      </c>
      <c r="AH32" s="22">
        <f t="shared" si="17"/>
        <v>49529.4</v>
      </c>
      <c r="AI32" s="22">
        <v>74294.1</v>
      </c>
      <c r="AJ32" s="22">
        <f t="shared" si="8"/>
        <v>4981.584000000001</v>
      </c>
      <c r="AK32" s="22">
        <f t="shared" si="9"/>
        <v>5035.833599999998</v>
      </c>
      <c r="AL32" s="22">
        <f t="shared" si="10"/>
        <v>5670.543999999994</v>
      </c>
      <c r="AM32" s="22">
        <f t="shared" si="11"/>
        <v>9706</v>
      </c>
      <c r="AN32" s="22"/>
      <c r="AO32" s="22"/>
      <c r="AP32" s="22"/>
      <c r="AQ32" s="22"/>
      <c r="AR32" s="22"/>
      <c r="AS32" s="22"/>
      <c r="AT32" s="22"/>
      <c r="AU32" s="22"/>
    </row>
    <row r="33" spans="1:47" ht="23.25" customHeight="1">
      <c r="A33" s="15">
        <v>13</v>
      </c>
      <c r="B33" s="21" t="s">
        <v>41</v>
      </c>
      <c r="C33" s="22">
        <v>2822.3</v>
      </c>
      <c r="D33" s="52">
        <f t="shared" si="0"/>
        <v>17771.0782</v>
      </c>
      <c r="E33" s="52">
        <f t="shared" si="1"/>
        <v>40465.940579999995</v>
      </c>
      <c r="F33" s="52">
        <f t="shared" si="2"/>
        <v>63867.064159999994</v>
      </c>
      <c r="G33" s="23">
        <f t="shared" si="3"/>
        <v>98536.6</v>
      </c>
      <c r="H33" s="61">
        <v>17771.0782</v>
      </c>
      <c r="I33" s="56">
        <v>40465.940579999995</v>
      </c>
      <c r="J33" s="56">
        <v>63867.064159999994</v>
      </c>
      <c r="K33" s="62">
        <v>98536.6</v>
      </c>
      <c r="L33" s="57"/>
      <c r="M33" s="22"/>
      <c r="N33" s="57"/>
      <c r="O33" s="22"/>
      <c r="P33" s="22"/>
      <c r="Q33" s="22"/>
      <c r="R33" s="22"/>
      <c r="S33" s="57"/>
      <c r="T33" s="22">
        <f t="shared" si="12"/>
        <v>0</v>
      </c>
      <c r="U33" s="22">
        <f t="shared" si="13"/>
        <v>0</v>
      </c>
      <c r="V33" s="58">
        <f t="shared" si="14"/>
        <v>0</v>
      </c>
      <c r="W33" s="22"/>
      <c r="X33" s="22"/>
      <c r="Y33" s="22"/>
      <c r="Z33" s="22"/>
      <c r="AA33" s="22"/>
      <c r="AB33" s="58">
        <f t="shared" si="4"/>
        <v>20593.3782</v>
      </c>
      <c r="AC33" s="58">
        <f t="shared" si="5"/>
        <v>43288.24058</v>
      </c>
      <c r="AD33" s="58">
        <f t="shared" si="6"/>
        <v>66689.36416</v>
      </c>
      <c r="AE33" s="58">
        <f t="shared" si="7"/>
        <v>101358.90000000001</v>
      </c>
      <c r="AF33" s="22">
        <f t="shared" si="15"/>
        <v>13583.333333333334</v>
      </c>
      <c r="AG33" s="22">
        <f t="shared" si="16"/>
        <v>33958.333333333336</v>
      </c>
      <c r="AH33" s="22">
        <f t="shared" si="17"/>
        <v>54333.333333333336</v>
      </c>
      <c r="AI33" s="22">
        <v>81500</v>
      </c>
      <c r="AJ33" s="22">
        <f t="shared" si="8"/>
        <v>7010.044866666665</v>
      </c>
      <c r="AK33" s="22">
        <f t="shared" si="9"/>
        <v>9329.907246666662</v>
      </c>
      <c r="AL33" s="22">
        <f t="shared" si="10"/>
        <v>12356.030826666662</v>
      </c>
      <c r="AM33" s="22">
        <f t="shared" si="11"/>
        <v>19858.90000000001</v>
      </c>
      <c r="AN33" s="22"/>
      <c r="AO33" s="22"/>
      <c r="AP33" s="22"/>
      <c r="AQ33" s="22"/>
      <c r="AR33" s="22"/>
      <c r="AS33" s="22"/>
      <c r="AT33" s="22"/>
      <c r="AU33" s="22"/>
    </row>
    <row r="34" spans="1:47" ht="23.25" customHeight="1">
      <c r="A34" s="15">
        <v>14</v>
      </c>
      <c r="B34" s="21" t="s">
        <v>42</v>
      </c>
      <c r="C34" s="22">
        <v>1219.3</v>
      </c>
      <c r="D34" s="52">
        <f t="shared" si="0"/>
        <v>13315.197600000001</v>
      </c>
      <c r="E34" s="52">
        <f t="shared" si="1"/>
        <v>30223.147240000006</v>
      </c>
      <c r="F34" s="52">
        <f t="shared" si="2"/>
        <v>47660.55764</v>
      </c>
      <c r="G34" s="23">
        <f t="shared" si="3"/>
        <v>73675.2</v>
      </c>
      <c r="H34" s="61">
        <v>13315.197600000001</v>
      </c>
      <c r="I34" s="56">
        <v>30223.147240000006</v>
      </c>
      <c r="J34" s="56">
        <v>47660.55764</v>
      </c>
      <c r="K34" s="62">
        <v>73675.2</v>
      </c>
      <c r="L34" s="57"/>
      <c r="M34" s="22"/>
      <c r="N34" s="57"/>
      <c r="O34" s="22"/>
      <c r="P34" s="22"/>
      <c r="Q34" s="22"/>
      <c r="R34" s="22"/>
      <c r="S34" s="57"/>
      <c r="T34" s="22">
        <f t="shared" si="12"/>
        <v>0</v>
      </c>
      <c r="U34" s="22">
        <f t="shared" si="13"/>
        <v>0</v>
      </c>
      <c r="V34" s="58">
        <f t="shared" si="14"/>
        <v>0</v>
      </c>
      <c r="W34" s="22"/>
      <c r="X34" s="22"/>
      <c r="Y34" s="22"/>
      <c r="Z34" s="22"/>
      <c r="AA34" s="22"/>
      <c r="AB34" s="58">
        <f t="shared" si="4"/>
        <v>14534.4976</v>
      </c>
      <c r="AC34" s="58">
        <f t="shared" si="5"/>
        <v>31442.447240000005</v>
      </c>
      <c r="AD34" s="58">
        <f t="shared" si="6"/>
        <v>48879.85764</v>
      </c>
      <c r="AE34" s="58">
        <f t="shared" si="7"/>
        <v>74894.5</v>
      </c>
      <c r="AF34" s="22">
        <f t="shared" si="15"/>
        <v>10894.166666666666</v>
      </c>
      <c r="AG34" s="22">
        <f t="shared" si="16"/>
        <v>27235.416666666664</v>
      </c>
      <c r="AH34" s="22">
        <f t="shared" si="17"/>
        <v>43576.666666666664</v>
      </c>
      <c r="AI34" s="22">
        <v>65365</v>
      </c>
      <c r="AJ34" s="22">
        <f t="shared" si="8"/>
        <v>3640.3309333333345</v>
      </c>
      <c r="AK34" s="22">
        <f t="shared" si="9"/>
        <v>4207.030573333341</v>
      </c>
      <c r="AL34" s="22">
        <f t="shared" si="10"/>
        <v>5303.190973333338</v>
      </c>
      <c r="AM34" s="22">
        <f t="shared" si="11"/>
        <v>9529.5</v>
      </c>
      <c r="AN34" s="22"/>
      <c r="AO34" s="22"/>
      <c r="AP34" s="22"/>
      <c r="AQ34" s="22"/>
      <c r="AR34" s="22"/>
      <c r="AS34" s="22"/>
      <c r="AT34" s="22"/>
      <c r="AU34" s="22"/>
    </row>
    <row r="35" spans="1:47" ht="23.25" customHeight="1">
      <c r="A35" s="15">
        <v>15</v>
      </c>
      <c r="B35" s="21" t="s">
        <v>43</v>
      </c>
      <c r="C35" s="22">
        <v>1447.9</v>
      </c>
      <c r="D35" s="52">
        <f t="shared" si="0"/>
        <v>11549.4968</v>
      </c>
      <c r="E35" s="52">
        <f t="shared" si="1"/>
        <v>26111.94196</v>
      </c>
      <c r="F35" s="52">
        <f t="shared" si="2"/>
        <v>40924.08159999999</v>
      </c>
      <c r="G35" s="23">
        <f t="shared" si="3"/>
        <v>63143.200000000004</v>
      </c>
      <c r="H35" s="61">
        <v>11311.1244</v>
      </c>
      <c r="I35" s="56">
        <v>25615.63476</v>
      </c>
      <c r="J35" s="56">
        <v>40370.090399999994</v>
      </c>
      <c r="K35" s="62">
        <v>62492.4</v>
      </c>
      <c r="L35" s="57">
        <v>200</v>
      </c>
      <c r="M35" s="22">
        <v>400</v>
      </c>
      <c r="N35" s="57">
        <v>400</v>
      </c>
      <c r="O35" s="22">
        <v>400</v>
      </c>
      <c r="P35" s="22"/>
      <c r="Q35" s="22"/>
      <c r="R35" s="22"/>
      <c r="S35" s="57"/>
      <c r="T35" s="22">
        <f t="shared" si="12"/>
        <v>38.3724</v>
      </c>
      <c r="U35" s="22">
        <f t="shared" si="13"/>
        <v>96.3072</v>
      </c>
      <c r="V35" s="58">
        <f t="shared" si="14"/>
        <v>153.9912</v>
      </c>
      <c r="W35" s="22">
        <v>250.8</v>
      </c>
      <c r="X35" s="22"/>
      <c r="Y35" s="22"/>
      <c r="Z35" s="22"/>
      <c r="AA35" s="22"/>
      <c r="AB35" s="58">
        <f t="shared" si="4"/>
        <v>12997.3968</v>
      </c>
      <c r="AC35" s="58">
        <f t="shared" si="5"/>
        <v>27559.84196</v>
      </c>
      <c r="AD35" s="58">
        <f t="shared" si="6"/>
        <v>42371.98159999999</v>
      </c>
      <c r="AE35" s="58">
        <f t="shared" si="7"/>
        <v>64591.100000000006</v>
      </c>
      <c r="AF35" s="22">
        <f t="shared" si="15"/>
        <v>8500</v>
      </c>
      <c r="AG35" s="22">
        <f t="shared" si="16"/>
        <v>21250</v>
      </c>
      <c r="AH35" s="22">
        <f t="shared" si="17"/>
        <v>34000</v>
      </c>
      <c r="AI35" s="22">
        <v>51000</v>
      </c>
      <c r="AJ35" s="22">
        <f t="shared" si="8"/>
        <v>4497.3968</v>
      </c>
      <c r="AK35" s="22">
        <f t="shared" si="9"/>
        <v>6309.841960000002</v>
      </c>
      <c r="AL35" s="22">
        <f t="shared" si="10"/>
        <v>8371.981599999992</v>
      </c>
      <c r="AM35" s="22">
        <f t="shared" si="11"/>
        <v>13591.100000000006</v>
      </c>
      <c r="AN35" s="22"/>
      <c r="AO35" s="22"/>
      <c r="AP35" s="22"/>
      <c r="AQ35" s="22"/>
      <c r="AR35" s="22"/>
      <c r="AS35" s="22"/>
      <c r="AT35" s="22"/>
      <c r="AU35" s="22"/>
    </row>
    <row r="36" spans="1:47" ht="23.25" customHeight="1">
      <c r="A36" s="15">
        <v>16</v>
      </c>
      <c r="B36" s="21" t="s">
        <v>44</v>
      </c>
      <c r="C36" s="22">
        <v>9623.1</v>
      </c>
      <c r="D36" s="52">
        <f t="shared" si="0"/>
        <v>15890.704500000003</v>
      </c>
      <c r="E36" s="52">
        <f t="shared" si="1"/>
        <v>36137.557870000004</v>
      </c>
      <c r="F36" s="52">
        <f t="shared" si="2"/>
        <v>57009.78596</v>
      </c>
      <c r="G36" s="23">
        <f t="shared" si="3"/>
        <v>87812.09999999999</v>
      </c>
      <c r="H36" s="61">
        <v>15748.109300000004</v>
      </c>
      <c r="I36" s="56">
        <v>35930.652270000006</v>
      </c>
      <c r="J36" s="56">
        <v>56738.84836</v>
      </c>
      <c r="K36" s="62">
        <v>87433.7</v>
      </c>
      <c r="L36" s="57">
        <v>100</v>
      </c>
      <c r="M36" s="22">
        <v>100</v>
      </c>
      <c r="N36" s="57">
        <v>100</v>
      </c>
      <c r="O36" s="22">
        <v>100</v>
      </c>
      <c r="P36" s="22"/>
      <c r="Q36" s="22"/>
      <c r="R36" s="22"/>
      <c r="S36" s="57"/>
      <c r="T36" s="22">
        <f t="shared" si="12"/>
        <v>42.5952</v>
      </c>
      <c r="U36" s="22">
        <f t="shared" si="13"/>
        <v>106.90559999999999</v>
      </c>
      <c r="V36" s="58">
        <f t="shared" si="14"/>
        <v>170.93759999999997</v>
      </c>
      <c r="W36" s="22">
        <v>278.4</v>
      </c>
      <c r="X36" s="22"/>
      <c r="Y36" s="22"/>
      <c r="Z36" s="22"/>
      <c r="AA36" s="22"/>
      <c r="AB36" s="58">
        <f t="shared" si="4"/>
        <v>25513.804500000006</v>
      </c>
      <c r="AC36" s="58">
        <f t="shared" si="5"/>
        <v>45760.65787</v>
      </c>
      <c r="AD36" s="58">
        <f t="shared" si="6"/>
        <v>66632.88596</v>
      </c>
      <c r="AE36" s="58">
        <f t="shared" si="7"/>
        <v>97435.2</v>
      </c>
      <c r="AF36" s="22">
        <f t="shared" si="15"/>
        <v>12617.616666666667</v>
      </c>
      <c r="AG36" s="22">
        <f t="shared" si="16"/>
        <v>31544.041666666668</v>
      </c>
      <c r="AH36" s="22">
        <f t="shared" si="17"/>
        <v>50470.46666666667</v>
      </c>
      <c r="AI36" s="22">
        <v>75705.7</v>
      </c>
      <c r="AJ36" s="22">
        <f t="shared" si="8"/>
        <v>12896.187833333339</v>
      </c>
      <c r="AK36" s="22">
        <f t="shared" si="9"/>
        <v>14216.616203333335</v>
      </c>
      <c r="AL36" s="22">
        <f t="shared" si="10"/>
        <v>16162.419293333332</v>
      </c>
      <c r="AM36" s="22">
        <f t="shared" si="11"/>
        <v>21729.5</v>
      </c>
      <c r="AN36" s="22"/>
      <c r="AO36" s="22"/>
      <c r="AP36" s="22"/>
      <c r="AQ36" s="22"/>
      <c r="AR36" s="22"/>
      <c r="AS36" s="22"/>
      <c r="AT36" s="22"/>
      <c r="AU36" s="22"/>
    </row>
    <row r="37" spans="1:47" ht="23.25" customHeight="1">
      <c r="A37" s="15">
        <v>17</v>
      </c>
      <c r="B37" s="21" t="s">
        <v>45</v>
      </c>
      <c r="C37" s="22">
        <v>1952.1</v>
      </c>
      <c r="D37" s="52">
        <f t="shared" si="0"/>
        <v>10828.940400000001</v>
      </c>
      <c r="E37" s="52">
        <f t="shared" si="1"/>
        <v>24523.66116</v>
      </c>
      <c r="F37" s="52">
        <f t="shared" si="2"/>
        <v>38649.1464</v>
      </c>
      <c r="G37" s="23">
        <f t="shared" si="3"/>
        <v>59828.4</v>
      </c>
      <c r="H37" s="61">
        <v>10828.940400000001</v>
      </c>
      <c r="I37" s="56">
        <v>24523.66116</v>
      </c>
      <c r="J37" s="56">
        <v>38649.1464</v>
      </c>
      <c r="K37" s="62">
        <v>59828.4</v>
      </c>
      <c r="L37" s="57"/>
      <c r="M37" s="22"/>
      <c r="N37" s="57"/>
      <c r="O37" s="22"/>
      <c r="P37" s="22"/>
      <c r="Q37" s="22"/>
      <c r="R37" s="22"/>
      <c r="S37" s="57"/>
      <c r="T37" s="22">
        <f t="shared" si="12"/>
        <v>0</v>
      </c>
      <c r="U37" s="22">
        <f t="shared" si="13"/>
        <v>0</v>
      </c>
      <c r="V37" s="58">
        <f t="shared" si="14"/>
        <v>0</v>
      </c>
      <c r="W37" s="22"/>
      <c r="X37" s="22"/>
      <c r="Y37" s="22"/>
      <c r="Z37" s="22"/>
      <c r="AA37" s="22"/>
      <c r="AB37" s="58">
        <f t="shared" si="4"/>
        <v>12781.040400000002</v>
      </c>
      <c r="AC37" s="58">
        <f t="shared" si="5"/>
        <v>26475.76116</v>
      </c>
      <c r="AD37" s="58">
        <f t="shared" si="6"/>
        <v>40601.246399999996</v>
      </c>
      <c r="AE37" s="58">
        <f t="shared" si="7"/>
        <v>61780.5</v>
      </c>
      <c r="AF37" s="22">
        <f t="shared" si="15"/>
        <v>9479.5</v>
      </c>
      <c r="AG37" s="22">
        <f t="shared" si="16"/>
        <v>23698.75</v>
      </c>
      <c r="AH37" s="22">
        <f t="shared" si="17"/>
        <v>37918</v>
      </c>
      <c r="AI37" s="22">
        <v>56877</v>
      </c>
      <c r="AJ37" s="22">
        <f t="shared" si="8"/>
        <v>3301.5404000000017</v>
      </c>
      <c r="AK37" s="22">
        <f t="shared" si="9"/>
        <v>2777.011159999998</v>
      </c>
      <c r="AL37" s="22">
        <f t="shared" si="10"/>
        <v>2683.2463999999964</v>
      </c>
      <c r="AM37" s="22">
        <f t="shared" si="11"/>
        <v>4903.5</v>
      </c>
      <c r="AN37" s="22"/>
      <c r="AO37" s="22"/>
      <c r="AP37" s="22"/>
      <c r="AQ37" s="22"/>
      <c r="AR37" s="22"/>
      <c r="AS37" s="22"/>
      <c r="AT37" s="22"/>
      <c r="AU37" s="22"/>
    </row>
    <row r="38" spans="1:47" ht="23.25" customHeight="1">
      <c r="A38" s="15">
        <v>18</v>
      </c>
      <c r="B38" s="21" t="s">
        <v>46</v>
      </c>
      <c r="C38" s="22">
        <v>66.3</v>
      </c>
      <c r="D38" s="52">
        <f t="shared" si="0"/>
        <v>14136.32</v>
      </c>
      <c r="E38" s="52">
        <f t="shared" si="1"/>
        <v>31697.528000000002</v>
      </c>
      <c r="F38" s="52">
        <f t="shared" si="2"/>
        <v>49811.12</v>
      </c>
      <c r="G38" s="23">
        <f t="shared" si="3"/>
        <v>76970</v>
      </c>
      <c r="H38" s="61">
        <v>13886.32</v>
      </c>
      <c r="I38" s="56">
        <v>31447.528000000002</v>
      </c>
      <c r="J38" s="56">
        <v>49561.12</v>
      </c>
      <c r="K38" s="62">
        <v>76720</v>
      </c>
      <c r="L38" s="57">
        <v>250</v>
      </c>
      <c r="M38" s="57">
        <v>250</v>
      </c>
      <c r="N38" s="57">
        <v>250</v>
      </c>
      <c r="O38" s="57">
        <v>250</v>
      </c>
      <c r="P38" s="22"/>
      <c r="Q38" s="22"/>
      <c r="R38" s="22"/>
      <c r="S38" s="57"/>
      <c r="T38" s="22">
        <f t="shared" si="12"/>
        <v>0</v>
      </c>
      <c r="U38" s="22">
        <f t="shared" si="13"/>
        <v>0</v>
      </c>
      <c r="V38" s="58">
        <f t="shared" si="14"/>
        <v>0</v>
      </c>
      <c r="W38" s="22"/>
      <c r="X38" s="22"/>
      <c r="Y38" s="22"/>
      <c r="Z38" s="22"/>
      <c r="AA38" s="22"/>
      <c r="AB38" s="58">
        <f t="shared" si="4"/>
        <v>14202.619999999999</v>
      </c>
      <c r="AC38" s="58">
        <f t="shared" si="5"/>
        <v>31763.828</v>
      </c>
      <c r="AD38" s="58">
        <f t="shared" si="6"/>
        <v>49877.420000000006</v>
      </c>
      <c r="AE38" s="58">
        <f t="shared" si="7"/>
        <v>77036.3</v>
      </c>
      <c r="AF38" s="22">
        <f t="shared" si="15"/>
        <v>11992.666666666666</v>
      </c>
      <c r="AG38" s="22">
        <f t="shared" si="16"/>
        <v>29981.666666666664</v>
      </c>
      <c r="AH38" s="22">
        <f t="shared" si="17"/>
        <v>47970.666666666664</v>
      </c>
      <c r="AI38" s="22">
        <v>71956</v>
      </c>
      <c r="AJ38" s="22">
        <f t="shared" si="8"/>
        <v>2209.953333333333</v>
      </c>
      <c r="AK38" s="22">
        <f t="shared" si="9"/>
        <v>1782.161333333337</v>
      </c>
      <c r="AL38" s="22">
        <f t="shared" si="10"/>
        <v>1906.7533333333413</v>
      </c>
      <c r="AM38" s="22">
        <f t="shared" si="11"/>
        <v>5080.300000000003</v>
      </c>
      <c r="AN38" s="22"/>
      <c r="AO38" s="22"/>
      <c r="AP38" s="22"/>
      <c r="AQ38" s="22"/>
      <c r="AR38" s="22"/>
      <c r="AS38" s="22"/>
      <c r="AT38" s="22"/>
      <c r="AU38" s="22"/>
    </row>
    <row r="39" spans="1:47" ht="23.25" customHeight="1">
      <c r="A39" s="15">
        <v>19</v>
      </c>
      <c r="B39" s="21" t="s">
        <v>47</v>
      </c>
      <c r="C39" s="22">
        <v>767.5</v>
      </c>
      <c r="D39" s="52">
        <f t="shared" si="0"/>
        <v>14424.0167</v>
      </c>
      <c r="E39" s="52">
        <f t="shared" si="1"/>
        <v>32665.21793</v>
      </c>
      <c r="F39" s="52">
        <f t="shared" si="2"/>
        <v>51480.19219999999</v>
      </c>
      <c r="G39" s="23">
        <f t="shared" si="3"/>
        <v>79690.7</v>
      </c>
      <c r="H39" s="61">
        <v>14424.0167</v>
      </c>
      <c r="I39" s="56">
        <v>32665.21793</v>
      </c>
      <c r="J39" s="56">
        <v>51480.19219999999</v>
      </c>
      <c r="K39" s="62">
        <v>79690.7</v>
      </c>
      <c r="L39" s="57"/>
      <c r="M39" s="22"/>
      <c r="N39" s="57"/>
      <c r="O39" s="22"/>
      <c r="P39" s="22"/>
      <c r="Q39" s="22"/>
      <c r="R39" s="22"/>
      <c r="S39" s="57"/>
      <c r="T39" s="22">
        <f t="shared" si="12"/>
        <v>0</v>
      </c>
      <c r="U39" s="22">
        <f t="shared" si="13"/>
        <v>0</v>
      </c>
      <c r="V39" s="58">
        <f t="shared" si="14"/>
        <v>0</v>
      </c>
      <c r="W39" s="22"/>
      <c r="X39" s="22"/>
      <c r="Y39" s="22"/>
      <c r="Z39" s="22"/>
      <c r="AA39" s="22"/>
      <c r="AB39" s="58">
        <f t="shared" si="4"/>
        <v>15191.5167</v>
      </c>
      <c r="AC39" s="58">
        <f t="shared" si="5"/>
        <v>33432.71793</v>
      </c>
      <c r="AD39" s="58">
        <f t="shared" si="6"/>
        <v>52247.69219999999</v>
      </c>
      <c r="AE39" s="58">
        <f t="shared" si="7"/>
        <v>80458.2</v>
      </c>
      <c r="AF39" s="22">
        <f t="shared" si="15"/>
        <v>12707.433333333334</v>
      </c>
      <c r="AG39" s="22">
        <f t="shared" si="16"/>
        <v>31768.583333333336</v>
      </c>
      <c r="AH39" s="22">
        <f t="shared" si="17"/>
        <v>50829.73333333334</v>
      </c>
      <c r="AI39" s="22">
        <v>76244.6</v>
      </c>
      <c r="AJ39" s="22">
        <f t="shared" si="8"/>
        <v>2484.083366666666</v>
      </c>
      <c r="AK39" s="22">
        <f t="shared" si="9"/>
        <v>1664.1345966666631</v>
      </c>
      <c r="AL39" s="22">
        <f t="shared" si="10"/>
        <v>1417.9588666666532</v>
      </c>
      <c r="AM39" s="22">
        <f t="shared" si="11"/>
        <v>4213.599999999991</v>
      </c>
      <c r="AN39" s="22"/>
      <c r="AO39" s="22"/>
      <c r="AP39" s="22"/>
      <c r="AQ39" s="22"/>
      <c r="AR39" s="22"/>
      <c r="AS39" s="22"/>
      <c r="AT39" s="22"/>
      <c r="AU39" s="22"/>
    </row>
    <row r="40" spans="1:47" ht="23.25" customHeight="1">
      <c r="A40" s="15">
        <v>20</v>
      </c>
      <c r="B40" s="21" t="s">
        <v>48</v>
      </c>
      <c r="C40" s="22">
        <v>1743.8</v>
      </c>
      <c r="D40" s="52">
        <f t="shared" si="0"/>
        <v>13179.153</v>
      </c>
      <c r="E40" s="52">
        <f t="shared" si="1"/>
        <v>29846.048700000003</v>
      </c>
      <c r="F40" s="52">
        <f t="shared" si="2"/>
        <v>47037.198</v>
      </c>
      <c r="G40" s="23">
        <f t="shared" si="3"/>
        <v>72813</v>
      </c>
      <c r="H40" s="61">
        <v>13179.153</v>
      </c>
      <c r="I40" s="56">
        <v>29846.048700000003</v>
      </c>
      <c r="J40" s="56">
        <v>47037.198</v>
      </c>
      <c r="K40" s="62">
        <v>72813</v>
      </c>
      <c r="L40" s="57"/>
      <c r="M40" s="22"/>
      <c r="N40" s="57"/>
      <c r="O40" s="34"/>
      <c r="P40" s="22"/>
      <c r="Q40" s="22"/>
      <c r="R40" s="22"/>
      <c r="S40" s="57"/>
      <c r="T40" s="22">
        <f t="shared" si="12"/>
        <v>0</v>
      </c>
      <c r="U40" s="22">
        <f t="shared" si="13"/>
        <v>0</v>
      </c>
      <c r="V40" s="58">
        <f t="shared" si="14"/>
        <v>0</v>
      </c>
      <c r="W40" s="22"/>
      <c r="X40" s="22"/>
      <c r="Y40" s="22"/>
      <c r="Z40" s="22"/>
      <c r="AA40" s="22"/>
      <c r="AB40" s="58">
        <f t="shared" si="4"/>
        <v>14922.953</v>
      </c>
      <c r="AC40" s="58">
        <f t="shared" si="5"/>
        <v>31589.848700000002</v>
      </c>
      <c r="AD40" s="58">
        <f t="shared" si="6"/>
        <v>48780.998</v>
      </c>
      <c r="AE40" s="58">
        <f t="shared" si="7"/>
        <v>74556.8</v>
      </c>
      <c r="AF40" s="22">
        <f t="shared" si="15"/>
        <v>10835.333333333334</v>
      </c>
      <c r="AG40" s="22">
        <f t="shared" si="16"/>
        <v>27088.333333333336</v>
      </c>
      <c r="AH40" s="22">
        <f t="shared" si="17"/>
        <v>43341.333333333336</v>
      </c>
      <c r="AI40" s="22">
        <v>65012</v>
      </c>
      <c r="AJ40" s="22">
        <f t="shared" si="8"/>
        <v>4087.6196666666656</v>
      </c>
      <c r="AK40" s="22">
        <f t="shared" si="9"/>
        <v>4501.5153666666665</v>
      </c>
      <c r="AL40" s="22">
        <f t="shared" si="10"/>
        <v>5439.664666666664</v>
      </c>
      <c r="AM40" s="22">
        <f t="shared" si="11"/>
        <v>9544.800000000003</v>
      </c>
      <c r="AN40" s="22"/>
      <c r="AO40" s="22"/>
      <c r="AP40" s="22"/>
      <c r="AQ40" s="22"/>
      <c r="AR40" s="22"/>
      <c r="AS40" s="22"/>
      <c r="AT40" s="22"/>
      <c r="AU40" s="22"/>
    </row>
    <row r="41" spans="1:47" ht="23.25" customHeight="1">
      <c r="A41" s="15">
        <v>21</v>
      </c>
      <c r="B41" s="21" t="s">
        <v>49</v>
      </c>
      <c r="C41" s="22">
        <v>449.2</v>
      </c>
      <c r="D41" s="52">
        <f t="shared" si="0"/>
        <v>15877.189900000003</v>
      </c>
      <c r="E41" s="52">
        <f t="shared" si="1"/>
        <v>35961.03592000001</v>
      </c>
      <c r="F41" s="52">
        <f t="shared" si="2"/>
        <v>56675.5346</v>
      </c>
      <c r="G41" s="23">
        <f t="shared" si="3"/>
        <v>87739.5</v>
      </c>
      <c r="H41" s="61">
        <v>15857.192800000003</v>
      </c>
      <c r="I41" s="56">
        <v>35910.847120000006</v>
      </c>
      <c r="J41" s="56">
        <v>56595.2848</v>
      </c>
      <c r="K41" s="62">
        <v>87608.8</v>
      </c>
      <c r="L41" s="57"/>
      <c r="M41" s="22"/>
      <c r="N41" s="57"/>
      <c r="O41" s="22"/>
      <c r="P41" s="22"/>
      <c r="Q41" s="22"/>
      <c r="R41" s="22"/>
      <c r="S41" s="57"/>
      <c r="T41" s="22">
        <f t="shared" si="12"/>
        <v>19.9971</v>
      </c>
      <c r="U41" s="22">
        <f t="shared" si="13"/>
        <v>50.18879999999999</v>
      </c>
      <c r="V41" s="58">
        <f t="shared" si="14"/>
        <v>80.2498</v>
      </c>
      <c r="W41" s="22">
        <v>130.7</v>
      </c>
      <c r="X41" s="22"/>
      <c r="Y41" s="22"/>
      <c r="Z41" s="22"/>
      <c r="AA41" s="22"/>
      <c r="AB41" s="58">
        <f t="shared" si="4"/>
        <v>16326.389900000004</v>
      </c>
      <c r="AC41" s="58">
        <f t="shared" si="5"/>
        <v>36410.23592000001</v>
      </c>
      <c r="AD41" s="58">
        <f t="shared" si="6"/>
        <v>57124.734599999996</v>
      </c>
      <c r="AE41" s="58">
        <f t="shared" si="7"/>
        <v>88188.7</v>
      </c>
      <c r="AF41" s="22">
        <f t="shared" si="15"/>
        <v>12600</v>
      </c>
      <c r="AG41" s="22">
        <f t="shared" si="16"/>
        <v>31500</v>
      </c>
      <c r="AH41" s="22">
        <f t="shared" si="17"/>
        <v>50400</v>
      </c>
      <c r="AI41" s="22">
        <v>75600</v>
      </c>
      <c r="AJ41" s="22">
        <f t="shared" si="8"/>
        <v>3726.3899000000038</v>
      </c>
      <c r="AK41" s="22">
        <f t="shared" si="9"/>
        <v>4910.235920000006</v>
      </c>
      <c r="AL41" s="22">
        <f t="shared" si="10"/>
        <v>6724.734599999996</v>
      </c>
      <c r="AM41" s="22">
        <f t="shared" si="11"/>
        <v>12588.699999999997</v>
      </c>
      <c r="AN41" s="22"/>
      <c r="AO41" s="22"/>
      <c r="AP41" s="22"/>
      <c r="AQ41" s="22"/>
      <c r="AR41" s="22"/>
      <c r="AS41" s="22"/>
      <c r="AT41" s="22"/>
      <c r="AU41" s="22"/>
    </row>
    <row r="42" spans="1:47" ht="23.25" customHeight="1">
      <c r="A42" s="15">
        <v>22</v>
      </c>
      <c r="B42" s="21" t="s">
        <v>94</v>
      </c>
      <c r="C42" s="22">
        <v>1051.7</v>
      </c>
      <c r="D42" s="52">
        <f t="shared" si="0"/>
        <v>12794.080058</v>
      </c>
      <c r="E42" s="52">
        <f t="shared" si="1"/>
        <v>29005.94133</v>
      </c>
      <c r="F42" s="52">
        <f t="shared" si="2"/>
        <v>45760.93459999999</v>
      </c>
      <c r="G42" s="23">
        <f t="shared" si="3"/>
        <v>70902.9</v>
      </c>
      <c r="H42" s="61">
        <v>12794.080058</v>
      </c>
      <c r="I42" s="56">
        <v>29005.94133</v>
      </c>
      <c r="J42" s="56">
        <v>45760.93459999999</v>
      </c>
      <c r="K42" s="62">
        <v>70902.9</v>
      </c>
      <c r="L42" s="57"/>
      <c r="M42" s="22"/>
      <c r="N42" s="57"/>
      <c r="O42" s="22"/>
      <c r="P42" s="22"/>
      <c r="Q42" s="22"/>
      <c r="R42" s="22"/>
      <c r="S42" s="57"/>
      <c r="T42" s="22">
        <f t="shared" si="12"/>
        <v>0</v>
      </c>
      <c r="U42" s="22">
        <f t="shared" si="13"/>
        <v>0</v>
      </c>
      <c r="V42" s="58">
        <f t="shared" si="14"/>
        <v>0</v>
      </c>
      <c r="W42" s="22"/>
      <c r="X42" s="22"/>
      <c r="Y42" s="22"/>
      <c r="Z42" s="22"/>
      <c r="AA42" s="22"/>
      <c r="AB42" s="58">
        <f t="shared" si="4"/>
        <v>13845.780058</v>
      </c>
      <c r="AC42" s="58">
        <f t="shared" si="5"/>
        <v>30057.641330000002</v>
      </c>
      <c r="AD42" s="58">
        <f t="shared" si="6"/>
        <v>46812.63459999999</v>
      </c>
      <c r="AE42" s="58">
        <f t="shared" si="7"/>
        <v>71954.59999999999</v>
      </c>
      <c r="AF42" s="22">
        <f t="shared" si="15"/>
        <v>10650</v>
      </c>
      <c r="AG42" s="22">
        <f t="shared" si="16"/>
        <v>26625</v>
      </c>
      <c r="AH42" s="22">
        <f t="shared" si="17"/>
        <v>42600</v>
      </c>
      <c r="AI42" s="22">
        <v>63900</v>
      </c>
      <c r="AJ42" s="22">
        <f t="shared" si="8"/>
        <v>3195.7800580000003</v>
      </c>
      <c r="AK42" s="22">
        <f t="shared" si="9"/>
        <v>3432.641330000002</v>
      </c>
      <c r="AL42" s="22">
        <f t="shared" si="10"/>
        <v>4212.63459999999</v>
      </c>
      <c r="AM42" s="22">
        <f t="shared" si="11"/>
        <v>8054.599999999991</v>
      </c>
      <c r="AN42" s="22"/>
      <c r="AO42" s="22"/>
      <c r="AP42" s="22"/>
      <c r="AQ42" s="22"/>
      <c r="AR42" s="22"/>
      <c r="AS42" s="22"/>
      <c r="AT42" s="22"/>
      <c r="AU42" s="22"/>
    </row>
    <row r="43" spans="1:47" ht="23.25" customHeight="1">
      <c r="A43" s="15">
        <v>23</v>
      </c>
      <c r="B43" s="21" t="s">
        <v>50</v>
      </c>
      <c r="C43" s="22">
        <v>1279.7</v>
      </c>
      <c r="D43" s="52">
        <f t="shared" si="0"/>
        <v>10565.386300000002</v>
      </c>
      <c r="E43" s="52">
        <f t="shared" si="1"/>
        <v>23926.805770000003</v>
      </c>
      <c r="F43" s="52">
        <f t="shared" si="2"/>
        <v>37708.5058</v>
      </c>
      <c r="G43" s="23">
        <f t="shared" si="3"/>
        <v>58372.3</v>
      </c>
      <c r="H43" s="61">
        <v>10565.386300000002</v>
      </c>
      <c r="I43" s="56">
        <v>23926.805770000003</v>
      </c>
      <c r="J43" s="56">
        <v>37708.5058</v>
      </c>
      <c r="K43" s="62">
        <v>58372.3</v>
      </c>
      <c r="L43" s="57"/>
      <c r="M43" s="22"/>
      <c r="N43" s="57"/>
      <c r="O43" s="22"/>
      <c r="P43" s="22"/>
      <c r="Q43" s="22"/>
      <c r="R43" s="22"/>
      <c r="S43" s="57"/>
      <c r="T43" s="22">
        <f t="shared" si="12"/>
        <v>0</v>
      </c>
      <c r="U43" s="22">
        <f t="shared" si="13"/>
        <v>0</v>
      </c>
      <c r="V43" s="58">
        <f t="shared" si="14"/>
        <v>0</v>
      </c>
      <c r="W43" s="22"/>
      <c r="X43" s="22"/>
      <c r="Y43" s="22"/>
      <c r="Z43" s="22"/>
      <c r="AA43" s="22"/>
      <c r="AB43" s="58">
        <f t="shared" si="4"/>
        <v>11845.086300000003</v>
      </c>
      <c r="AC43" s="58">
        <f t="shared" si="5"/>
        <v>25206.505770000003</v>
      </c>
      <c r="AD43" s="58">
        <f t="shared" si="6"/>
        <v>38988.205799999996</v>
      </c>
      <c r="AE43" s="58">
        <f t="shared" si="7"/>
        <v>59652</v>
      </c>
      <c r="AF43" s="22">
        <f t="shared" si="15"/>
        <v>8561.116666666667</v>
      </c>
      <c r="AG43" s="22">
        <f t="shared" si="16"/>
        <v>21402.791666666668</v>
      </c>
      <c r="AH43" s="22">
        <f t="shared" si="17"/>
        <v>34244.46666666667</v>
      </c>
      <c r="AI43" s="22">
        <v>51366.7</v>
      </c>
      <c r="AJ43" s="22">
        <f t="shared" si="8"/>
        <v>3283.969633333336</v>
      </c>
      <c r="AK43" s="22">
        <f t="shared" si="9"/>
        <v>3803.7141033333355</v>
      </c>
      <c r="AL43" s="22">
        <f t="shared" si="10"/>
        <v>4743.739133333329</v>
      </c>
      <c r="AM43" s="22">
        <f t="shared" si="11"/>
        <v>8285.300000000003</v>
      </c>
      <c r="AN43" s="22"/>
      <c r="AO43" s="22"/>
      <c r="AP43" s="22"/>
      <c r="AQ43" s="22"/>
      <c r="AR43" s="22"/>
      <c r="AS43" s="22"/>
      <c r="AT43" s="22"/>
      <c r="AU43" s="22"/>
    </row>
    <row r="44" spans="1:47" ht="23.25" customHeight="1">
      <c r="A44" s="15">
        <v>24</v>
      </c>
      <c r="B44" s="21" t="s">
        <v>140</v>
      </c>
      <c r="C44" s="22">
        <v>446</v>
      </c>
      <c r="D44" s="52">
        <f t="shared" si="0"/>
        <v>13990.355495000002</v>
      </c>
      <c r="E44" s="52">
        <f t="shared" si="1"/>
        <v>31906.330680000003</v>
      </c>
      <c r="F44" s="52">
        <f t="shared" si="2"/>
        <v>50446.409049999995</v>
      </c>
      <c r="G44" s="23">
        <f t="shared" si="3"/>
        <v>78046.2</v>
      </c>
      <c r="H44" s="61">
        <v>13915.232495000002</v>
      </c>
      <c r="I44" s="56">
        <v>31717.78668</v>
      </c>
      <c r="J44" s="56">
        <v>50144.93504999999</v>
      </c>
      <c r="K44" s="62">
        <v>77555.2</v>
      </c>
      <c r="L44" s="57"/>
      <c r="M44" s="22"/>
      <c r="N44" s="57"/>
      <c r="O44" s="22"/>
      <c r="P44" s="22"/>
      <c r="Q44" s="22"/>
      <c r="R44" s="22"/>
      <c r="S44" s="57"/>
      <c r="T44" s="22">
        <f t="shared" si="12"/>
        <v>75.123</v>
      </c>
      <c r="U44" s="22">
        <f t="shared" si="13"/>
        <v>188.544</v>
      </c>
      <c r="V44" s="58">
        <f t="shared" si="14"/>
        <v>301.474</v>
      </c>
      <c r="W44" s="22">
        <v>491</v>
      </c>
      <c r="X44" s="22"/>
      <c r="Y44" s="22"/>
      <c r="Z44" s="22"/>
      <c r="AA44" s="22"/>
      <c r="AB44" s="58">
        <f t="shared" si="4"/>
        <v>14436.355495000002</v>
      </c>
      <c r="AC44" s="58">
        <f t="shared" si="5"/>
        <v>32352.330680000003</v>
      </c>
      <c r="AD44" s="58">
        <f t="shared" si="6"/>
        <v>50892.409049999995</v>
      </c>
      <c r="AE44" s="58">
        <f t="shared" si="7"/>
        <v>78492.2</v>
      </c>
      <c r="AF44" s="22">
        <f t="shared" si="15"/>
        <v>10520.183333333332</v>
      </c>
      <c r="AG44" s="22">
        <f t="shared" si="16"/>
        <v>26300.458333333332</v>
      </c>
      <c r="AH44" s="22">
        <f t="shared" si="17"/>
        <v>42080.73333333333</v>
      </c>
      <c r="AI44" s="22">
        <v>63121.1</v>
      </c>
      <c r="AJ44" s="22">
        <f t="shared" si="8"/>
        <v>3916.172161666669</v>
      </c>
      <c r="AK44" s="22">
        <f t="shared" si="9"/>
        <v>6051.872346666671</v>
      </c>
      <c r="AL44" s="22">
        <f t="shared" si="10"/>
        <v>8811.675716666665</v>
      </c>
      <c r="AM44" s="22">
        <f t="shared" si="11"/>
        <v>15371.099999999999</v>
      </c>
      <c r="AN44" s="22"/>
      <c r="AO44" s="22"/>
      <c r="AP44" s="22"/>
      <c r="AQ44" s="22"/>
      <c r="AR44" s="22"/>
      <c r="AS44" s="22"/>
      <c r="AT44" s="22"/>
      <c r="AU44" s="22"/>
    </row>
    <row r="45" spans="1:47" ht="23.25" customHeight="1">
      <c r="A45" s="15">
        <v>25</v>
      </c>
      <c r="B45" s="21" t="s">
        <v>51</v>
      </c>
      <c r="C45" s="22">
        <v>74</v>
      </c>
      <c r="D45" s="52">
        <f t="shared" si="0"/>
        <v>11664.979400000002</v>
      </c>
      <c r="E45" s="52">
        <f t="shared" si="1"/>
        <v>26416.989260000002</v>
      </c>
      <c r="F45" s="52">
        <f t="shared" si="2"/>
        <v>41633.0204</v>
      </c>
      <c r="G45" s="23">
        <f t="shared" si="3"/>
        <v>64447.4</v>
      </c>
      <c r="H45" s="61">
        <v>11664.979400000002</v>
      </c>
      <c r="I45" s="56">
        <v>26416.989260000002</v>
      </c>
      <c r="J45" s="56">
        <v>41633.0204</v>
      </c>
      <c r="K45" s="62">
        <v>64447.4</v>
      </c>
      <c r="L45" s="57"/>
      <c r="M45" s="22"/>
      <c r="N45" s="57"/>
      <c r="O45" s="22"/>
      <c r="P45" s="22"/>
      <c r="Q45" s="22"/>
      <c r="R45" s="22"/>
      <c r="S45" s="57"/>
      <c r="T45" s="22">
        <f t="shared" si="12"/>
        <v>0</v>
      </c>
      <c r="U45" s="22">
        <f t="shared" si="13"/>
        <v>0</v>
      </c>
      <c r="V45" s="58">
        <f t="shared" si="14"/>
        <v>0</v>
      </c>
      <c r="W45" s="22"/>
      <c r="X45" s="22"/>
      <c r="Y45" s="22"/>
      <c r="Z45" s="22"/>
      <c r="AA45" s="22"/>
      <c r="AB45" s="58">
        <f t="shared" si="4"/>
        <v>11738.979400000002</v>
      </c>
      <c r="AC45" s="58">
        <f t="shared" si="5"/>
        <v>26490.989260000002</v>
      </c>
      <c r="AD45" s="58">
        <f t="shared" si="6"/>
        <v>41707.0204</v>
      </c>
      <c r="AE45" s="58">
        <f t="shared" si="7"/>
        <v>64521.4</v>
      </c>
      <c r="AF45" s="22">
        <f t="shared" si="15"/>
        <v>9557</v>
      </c>
      <c r="AG45" s="22">
        <f t="shared" si="16"/>
        <v>23892.5</v>
      </c>
      <c r="AH45" s="22">
        <f t="shared" si="17"/>
        <v>38228</v>
      </c>
      <c r="AI45" s="22">
        <v>57342</v>
      </c>
      <c r="AJ45" s="22">
        <f t="shared" si="8"/>
        <v>2181.979400000002</v>
      </c>
      <c r="AK45" s="22">
        <f t="shared" si="9"/>
        <v>2598.489260000002</v>
      </c>
      <c r="AL45" s="22">
        <f t="shared" si="10"/>
        <v>3479.0204000000012</v>
      </c>
      <c r="AM45" s="22">
        <f t="shared" si="11"/>
        <v>7179.4000000000015</v>
      </c>
      <c r="AN45" s="22"/>
      <c r="AO45" s="22"/>
      <c r="AP45" s="22"/>
      <c r="AQ45" s="22"/>
      <c r="AR45" s="22"/>
      <c r="AS45" s="22"/>
      <c r="AT45" s="22"/>
      <c r="AU45" s="22"/>
    </row>
    <row r="46" spans="1:47" ht="23.25" customHeight="1">
      <c r="A46" s="15">
        <v>26</v>
      </c>
      <c r="B46" s="21" t="s">
        <v>104</v>
      </c>
      <c r="C46" s="22">
        <v>1830.5</v>
      </c>
      <c r="D46" s="52">
        <f t="shared" si="0"/>
        <v>10555.0331</v>
      </c>
      <c r="E46" s="52">
        <f t="shared" si="1"/>
        <v>23903.35949</v>
      </c>
      <c r="F46" s="52">
        <f t="shared" si="2"/>
        <v>37671.554599999996</v>
      </c>
      <c r="G46" s="23">
        <f t="shared" si="3"/>
        <v>58315.1</v>
      </c>
      <c r="H46" s="61">
        <v>10555.0331</v>
      </c>
      <c r="I46" s="56">
        <v>23903.35949</v>
      </c>
      <c r="J46" s="56">
        <v>37671.554599999996</v>
      </c>
      <c r="K46" s="62">
        <v>58315.1</v>
      </c>
      <c r="L46" s="57"/>
      <c r="M46" s="22"/>
      <c r="N46" s="57"/>
      <c r="O46" s="22"/>
      <c r="P46" s="22"/>
      <c r="Q46" s="22"/>
      <c r="R46" s="22"/>
      <c r="S46" s="57"/>
      <c r="T46" s="22">
        <f t="shared" si="12"/>
        <v>0</v>
      </c>
      <c r="U46" s="22">
        <f t="shared" si="13"/>
        <v>0</v>
      </c>
      <c r="V46" s="58">
        <f t="shared" si="14"/>
        <v>0</v>
      </c>
      <c r="W46" s="22"/>
      <c r="X46" s="22"/>
      <c r="Y46" s="22"/>
      <c r="Z46" s="22"/>
      <c r="AA46" s="22"/>
      <c r="AB46" s="58">
        <f t="shared" si="4"/>
        <v>12385.5331</v>
      </c>
      <c r="AC46" s="58">
        <f t="shared" si="5"/>
        <v>25733.85949</v>
      </c>
      <c r="AD46" s="58">
        <f t="shared" si="6"/>
        <v>39502.054599999996</v>
      </c>
      <c r="AE46" s="58">
        <f t="shared" si="7"/>
        <v>60145.6</v>
      </c>
      <c r="AF46" s="22">
        <f t="shared" si="15"/>
        <v>8883.333333333334</v>
      </c>
      <c r="AG46" s="22">
        <f t="shared" si="16"/>
        <v>22208.333333333336</v>
      </c>
      <c r="AH46" s="22">
        <f t="shared" si="17"/>
        <v>35533.333333333336</v>
      </c>
      <c r="AI46" s="22">
        <v>53300</v>
      </c>
      <c r="AJ46" s="22">
        <f t="shared" si="8"/>
        <v>3502.1997666666666</v>
      </c>
      <c r="AK46" s="22">
        <f t="shared" si="9"/>
        <v>3525.526156666663</v>
      </c>
      <c r="AL46" s="22">
        <f t="shared" si="10"/>
        <v>3968.72126666666</v>
      </c>
      <c r="AM46" s="22">
        <f t="shared" si="11"/>
        <v>6845.5999999999985</v>
      </c>
      <c r="AN46" s="22"/>
      <c r="AO46" s="22"/>
      <c r="AP46" s="22"/>
      <c r="AQ46" s="22"/>
      <c r="AR46" s="22"/>
      <c r="AS46" s="22"/>
      <c r="AT46" s="22"/>
      <c r="AU46" s="22"/>
    </row>
    <row r="47" spans="1:47" ht="23.25" customHeight="1">
      <c r="A47" s="15">
        <v>27</v>
      </c>
      <c r="B47" s="21" t="s">
        <v>52</v>
      </c>
      <c r="C47" s="22">
        <v>721.3</v>
      </c>
      <c r="D47" s="52">
        <f t="shared" si="0"/>
        <v>11437.951100000002</v>
      </c>
      <c r="E47" s="52">
        <f t="shared" si="1"/>
        <v>25902.851690000003</v>
      </c>
      <c r="F47" s="52">
        <f t="shared" si="2"/>
        <v>40822.7426</v>
      </c>
      <c r="G47" s="23">
        <f t="shared" si="3"/>
        <v>63193.1</v>
      </c>
      <c r="H47" s="61">
        <v>11437.951100000002</v>
      </c>
      <c r="I47" s="56">
        <v>25902.851690000003</v>
      </c>
      <c r="J47" s="56">
        <v>40822.7426</v>
      </c>
      <c r="K47" s="62">
        <v>63193.1</v>
      </c>
      <c r="L47" s="57"/>
      <c r="M47" s="22"/>
      <c r="N47" s="57"/>
      <c r="O47" s="22"/>
      <c r="P47" s="22"/>
      <c r="Q47" s="22"/>
      <c r="R47" s="22"/>
      <c r="S47" s="57"/>
      <c r="T47" s="22">
        <f t="shared" si="12"/>
        <v>0</v>
      </c>
      <c r="U47" s="22">
        <f t="shared" si="13"/>
        <v>0</v>
      </c>
      <c r="V47" s="58">
        <f t="shared" si="14"/>
        <v>0</v>
      </c>
      <c r="W47" s="22"/>
      <c r="X47" s="22"/>
      <c r="Y47" s="22"/>
      <c r="Z47" s="22"/>
      <c r="AA47" s="22"/>
      <c r="AB47" s="58">
        <f t="shared" si="4"/>
        <v>12159.251100000001</v>
      </c>
      <c r="AC47" s="58">
        <f t="shared" si="5"/>
        <v>26624.151690000002</v>
      </c>
      <c r="AD47" s="58">
        <f t="shared" si="6"/>
        <v>41544.0426</v>
      </c>
      <c r="AE47" s="58">
        <f t="shared" si="7"/>
        <v>63914.4</v>
      </c>
      <c r="AF47" s="22">
        <f t="shared" si="15"/>
        <v>9131.666666666666</v>
      </c>
      <c r="AG47" s="22">
        <f t="shared" si="16"/>
        <v>22829.166666666664</v>
      </c>
      <c r="AH47" s="22">
        <f t="shared" si="17"/>
        <v>36526.666666666664</v>
      </c>
      <c r="AI47" s="22">
        <v>54790</v>
      </c>
      <c r="AJ47" s="22">
        <f t="shared" si="8"/>
        <v>3027.5844333333353</v>
      </c>
      <c r="AK47" s="22">
        <f t="shared" si="9"/>
        <v>3794.985023333338</v>
      </c>
      <c r="AL47" s="22">
        <f t="shared" si="10"/>
        <v>5017.375933333336</v>
      </c>
      <c r="AM47" s="22">
        <f t="shared" si="11"/>
        <v>9124.400000000001</v>
      </c>
      <c r="AN47" s="22"/>
      <c r="AO47" s="22"/>
      <c r="AP47" s="22"/>
      <c r="AQ47" s="22"/>
      <c r="AR47" s="22"/>
      <c r="AS47" s="22"/>
      <c r="AT47" s="22"/>
      <c r="AU47" s="22"/>
    </row>
    <row r="48" spans="1:47" ht="23.25" customHeight="1">
      <c r="A48" s="15">
        <v>28</v>
      </c>
      <c r="B48" s="21" t="s">
        <v>107</v>
      </c>
      <c r="C48" s="22">
        <v>4404.7</v>
      </c>
      <c r="D48" s="52">
        <f t="shared" si="0"/>
        <v>13363.012300000002</v>
      </c>
      <c r="E48" s="52">
        <f t="shared" si="1"/>
        <v>30474.052370000005</v>
      </c>
      <c r="F48" s="52">
        <f t="shared" si="2"/>
        <v>48116.032439999995</v>
      </c>
      <c r="G48" s="23">
        <f t="shared" si="3"/>
        <v>74167.9</v>
      </c>
      <c r="H48" s="61">
        <v>13363.012300000002</v>
      </c>
      <c r="I48" s="56">
        <v>30474.052370000005</v>
      </c>
      <c r="J48" s="56">
        <v>48116.032439999995</v>
      </c>
      <c r="K48" s="62">
        <v>74167.9</v>
      </c>
      <c r="L48" s="57"/>
      <c r="M48" s="22"/>
      <c r="N48" s="57"/>
      <c r="O48" s="22"/>
      <c r="P48" s="22"/>
      <c r="Q48" s="22"/>
      <c r="R48" s="22"/>
      <c r="S48" s="57"/>
      <c r="T48" s="22">
        <f t="shared" si="12"/>
        <v>0</v>
      </c>
      <c r="U48" s="22">
        <f t="shared" si="13"/>
        <v>0</v>
      </c>
      <c r="V48" s="58">
        <f t="shared" si="14"/>
        <v>0</v>
      </c>
      <c r="W48" s="22"/>
      <c r="X48" s="22"/>
      <c r="Y48" s="22"/>
      <c r="Z48" s="22"/>
      <c r="AA48" s="22"/>
      <c r="AB48" s="58">
        <f t="shared" si="4"/>
        <v>17767.712300000003</v>
      </c>
      <c r="AC48" s="58">
        <f t="shared" si="5"/>
        <v>34878.75237</v>
      </c>
      <c r="AD48" s="58">
        <f t="shared" si="6"/>
        <v>52520.73243999999</v>
      </c>
      <c r="AE48" s="58">
        <f t="shared" si="7"/>
        <v>78572.59999999999</v>
      </c>
      <c r="AF48" s="22">
        <f t="shared" si="15"/>
        <v>10666.666666666666</v>
      </c>
      <c r="AG48" s="22">
        <f t="shared" si="16"/>
        <v>26666.666666666664</v>
      </c>
      <c r="AH48" s="22">
        <f t="shared" si="17"/>
        <v>42666.666666666664</v>
      </c>
      <c r="AI48" s="22">
        <v>64000</v>
      </c>
      <c r="AJ48" s="22">
        <f t="shared" si="8"/>
        <v>7101.045633333337</v>
      </c>
      <c r="AK48" s="22">
        <f t="shared" si="9"/>
        <v>8212.085703333338</v>
      </c>
      <c r="AL48" s="22">
        <f t="shared" si="10"/>
        <v>9854.065773333328</v>
      </c>
      <c r="AM48" s="22">
        <f t="shared" si="11"/>
        <v>14572.599999999991</v>
      </c>
      <c r="AN48" s="22"/>
      <c r="AO48" s="22"/>
      <c r="AP48" s="22"/>
      <c r="AQ48" s="22"/>
      <c r="AR48" s="22"/>
      <c r="AS48" s="22"/>
      <c r="AT48" s="22"/>
      <c r="AU48" s="22"/>
    </row>
    <row r="49" spans="1:47" ht="23.25" customHeight="1">
      <c r="A49" s="15">
        <v>29</v>
      </c>
      <c r="B49" s="21" t="s">
        <v>53</v>
      </c>
      <c r="C49" s="22">
        <v>2957.3</v>
      </c>
      <c r="D49" s="52">
        <f t="shared" si="0"/>
        <v>19468.225500000004</v>
      </c>
      <c r="E49" s="52">
        <f t="shared" si="1"/>
        <v>44369.79871</v>
      </c>
      <c r="F49" s="52">
        <f t="shared" si="2"/>
        <v>70043.9939</v>
      </c>
      <c r="G49" s="23">
        <f t="shared" si="3"/>
        <v>108023.09999999999</v>
      </c>
      <c r="H49" s="61">
        <v>19446.927900000002</v>
      </c>
      <c r="I49" s="56">
        <v>44316.345910000004</v>
      </c>
      <c r="J49" s="56">
        <v>69958.5251</v>
      </c>
      <c r="K49" s="62">
        <v>107883.9</v>
      </c>
      <c r="L49" s="57"/>
      <c r="M49" s="22"/>
      <c r="N49" s="57"/>
      <c r="O49" s="22"/>
      <c r="P49" s="22"/>
      <c r="Q49" s="22"/>
      <c r="R49" s="22"/>
      <c r="S49" s="57"/>
      <c r="T49" s="22">
        <f t="shared" si="12"/>
        <v>21.2976</v>
      </c>
      <c r="U49" s="22">
        <f t="shared" si="13"/>
        <v>53.452799999999996</v>
      </c>
      <c r="V49" s="58">
        <f t="shared" si="14"/>
        <v>85.46879999999999</v>
      </c>
      <c r="W49" s="22">
        <v>139.2</v>
      </c>
      <c r="X49" s="22"/>
      <c r="Y49" s="22"/>
      <c r="Z49" s="22"/>
      <c r="AA49" s="22"/>
      <c r="AB49" s="58">
        <f t="shared" si="4"/>
        <v>22425.525500000003</v>
      </c>
      <c r="AC49" s="58">
        <f t="shared" si="5"/>
        <v>47327.098710000006</v>
      </c>
      <c r="AD49" s="58">
        <f t="shared" si="6"/>
        <v>73001.2939</v>
      </c>
      <c r="AE49" s="58">
        <f t="shared" si="7"/>
        <v>110980.4</v>
      </c>
      <c r="AF49" s="22">
        <f t="shared" si="15"/>
        <v>14956.666666666666</v>
      </c>
      <c r="AG49" s="22">
        <f t="shared" si="16"/>
        <v>37391.666666666664</v>
      </c>
      <c r="AH49" s="22">
        <f t="shared" si="17"/>
        <v>59826.666666666664</v>
      </c>
      <c r="AI49" s="22">
        <v>89740</v>
      </c>
      <c r="AJ49" s="22">
        <f t="shared" si="8"/>
        <v>7468.858833333337</v>
      </c>
      <c r="AK49" s="22">
        <f t="shared" si="9"/>
        <v>9935.432043333341</v>
      </c>
      <c r="AL49" s="22">
        <f t="shared" si="10"/>
        <v>13174.62723333334</v>
      </c>
      <c r="AM49" s="22">
        <f t="shared" si="11"/>
        <v>21240.399999999994</v>
      </c>
      <c r="AN49" s="22"/>
      <c r="AO49" s="22"/>
      <c r="AP49" s="22"/>
      <c r="AQ49" s="22"/>
      <c r="AR49" s="22"/>
      <c r="AS49" s="22"/>
      <c r="AT49" s="22"/>
      <c r="AU49" s="22"/>
    </row>
    <row r="50" spans="1:47" ht="23.25" customHeight="1">
      <c r="A50" s="15">
        <v>30</v>
      </c>
      <c r="B50" s="21" t="s">
        <v>54</v>
      </c>
      <c r="C50" s="22">
        <v>4015</v>
      </c>
      <c r="D50" s="52">
        <f t="shared" si="0"/>
        <v>18195.568</v>
      </c>
      <c r="E50" s="52">
        <f t="shared" si="1"/>
        <v>41206.4272</v>
      </c>
      <c r="F50" s="52">
        <f t="shared" si="2"/>
        <v>64941.087999999996</v>
      </c>
      <c r="G50" s="23">
        <f t="shared" si="3"/>
        <v>100528</v>
      </c>
      <c r="H50" s="61">
        <v>18195.568</v>
      </c>
      <c r="I50" s="56">
        <v>41206.4272</v>
      </c>
      <c r="J50" s="56">
        <v>64941.087999999996</v>
      </c>
      <c r="K50" s="62">
        <v>100528</v>
      </c>
      <c r="L50" s="57"/>
      <c r="M50" s="22"/>
      <c r="N50" s="57"/>
      <c r="O50" s="22"/>
      <c r="P50" s="22"/>
      <c r="Q50" s="22"/>
      <c r="R50" s="22"/>
      <c r="S50" s="57"/>
      <c r="T50" s="22">
        <f t="shared" si="12"/>
        <v>0</v>
      </c>
      <c r="U50" s="22">
        <f t="shared" si="13"/>
        <v>0</v>
      </c>
      <c r="V50" s="58">
        <f t="shared" si="14"/>
        <v>0</v>
      </c>
      <c r="W50" s="22"/>
      <c r="X50" s="22"/>
      <c r="Y50" s="22"/>
      <c r="Z50" s="22"/>
      <c r="AA50" s="22"/>
      <c r="AB50" s="58">
        <f t="shared" si="4"/>
        <v>22210.568</v>
      </c>
      <c r="AC50" s="58">
        <f t="shared" si="5"/>
        <v>45221.4272</v>
      </c>
      <c r="AD50" s="58">
        <f t="shared" si="6"/>
        <v>68956.08799999999</v>
      </c>
      <c r="AE50" s="58">
        <f t="shared" si="7"/>
        <v>104543</v>
      </c>
      <c r="AF50" s="22">
        <f t="shared" si="15"/>
        <v>14600</v>
      </c>
      <c r="AG50" s="22">
        <f t="shared" si="16"/>
        <v>36500</v>
      </c>
      <c r="AH50" s="22">
        <f t="shared" si="17"/>
        <v>58400</v>
      </c>
      <c r="AI50" s="22">
        <v>87600</v>
      </c>
      <c r="AJ50" s="22">
        <f t="shared" si="8"/>
        <v>7610.567999999999</v>
      </c>
      <c r="AK50" s="22">
        <f t="shared" si="9"/>
        <v>8721.427199999998</v>
      </c>
      <c r="AL50" s="22">
        <f t="shared" si="10"/>
        <v>10556.087999999989</v>
      </c>
      <c r="AM50" s="22">
        <f t="shared" si="11"/>
        <v>16943</v>
      </c>
      <c r="AN50" s="22"/>
      <c r="AO50" s="22"/>
      <c r="AP50" s="22"/>
      <c r="AQ50" s="22"/>
      <c r="AR50" s="22"/>
      <c r="AS50" s="22"/>
      <c r="AT50" s="22"/>
      <c r="AU50" s="22"/>
    </row>
    <row r="51" spans="1:47" ht="23.25" customHeight="1">
      <c r="A51" s="15">
        <v>31</v>
      </c>
      <c r="B51" s="21" t="s">
        <v>55</v>
      </c>
      <c r="C51" s="22">
        <v>1053.9</v>
      </c>
      <c r="D51" s="52">
        <f t="shared" si="0"/>
        <v>13339.356100000003</v>
      </c>
      <c r="E51" s="52">
        <f t="shared" si="1"/>
        <v>30208.851190000005</v>
      </c>
      <c r="F51" s="52">
        <f t="shared" si="2"/>
        <v>47608.9726</v>
      </c>
      <c r="G51" s="23">
        <f t="shared" si="3"/>
        <v>73698.1</v>
      </c>
      <c r="H51" s="61">
        <v>13339.356100000003</v>
      </c>
      <c r="I51" s="56">
        <v>30208.851190000005</v>
      </c>
      <c r="J51" s="56">
        <v>47608.9726</v>
      </c>
      <c r="K51" s="62">
        <v>73698.1</v>
      </c>
      <c r="L51" s="57"/>
      <c r="M51" s="22"/>
      <c r="N51" s="57"/>
      <c r="O51" s="22"/>
      <c r="P51" s="22"/>
      <c r="Q51" s="22"/>
      <c r="R51" s="22"/>
      <c r="S51" s="57"/>
      <c r="T51" s="22">
        <f t="shared" si="12"/>
        <v>0</v>
      </c>
      <c r="U51" s="22">
        <f t="shared" si="13"/>
        <v>0</v>
      </c>
      <c r="V51" s="58">
        <f t="shared" si="14"/>
        <v>0</v>
      </c>
      <c r="W51" s="22"/>
      <c r="X51" s="22"/>
      <c r="Y51" s="22"/>
      <c r="Z51" s="22"/>
      <c r="AA51" s="22"/>
      <c r="AB51" s="58">
        <f t="shared" si="4"/>
        <v>14393.256100000002</v>
      </c>
      <c r="AC51" s="58">
        <f t="shared" si="5"/>
        <v>31262.751190000006</v>
      </c>
      <c r="AD51" s="58">
        <f t="shared" si="6"/>
        <v>48662.8726</v>
      </c>
      <c r="AE51" s="58">
        <f t="shared" si="7"/>
        <v>74752</v>
      </c>
      <c r="AF51" s="22">
        <f t="shared" si="15"/>
        <v>11313.483333333332</v>
      </c>
      <c r="AG51" s="22">
        <f t="shared" si="16"/>
        <v>28283.70833333333</v>
      </c>
      <c r="AH51" s="22">
        <f t="shared" si="17"/>
        <v>45253.93333333333</v>
      </c>
      <c r="AI51" s="22">
        <v>67880.9</v>
      </c>
      <c r="AJ51" s="22">
        <f t="shared" si="8"/>
        <v>3079.7727666666706</v>
      </c>
      <c r="AK51" s="22">
        <f t="shared" si="9"/>
        <v>2979.042856666678</v>
      </c>
      <c r="AL51" s="22">
        <f t="shared" si="10"/>
        <v>3408.9392666666754</v>
      </c>
      <c r="AM51" s="22">
        <f t="shared" si="11"/>
        <v>6871.100000000006</v>
      </c>
      <c r="AN51" s="22"/>
      <c r="AO51" s="22"/>
      <c r="AP51" s="22"/>
      <c r="AQ51" s="22"/>
      <c r="AR51" s="22"/>
      <c r="AS51" s="22"/>
      <c r="AT51" s="22"/>
      <c r="AU51" s="22"/>
    </row>
    <row r="52" spans="1:47" ht="23.25" customHeight="1">
      <c r="A52" s="15">
        <v>32</v>
      </c>
      <c r="B52" s="21" t="s">
        <v>56</v>
      </c>
      <c r="C52" s="22">
        <v>70.8</v>
      </c>
      <c r="D52" s="52">
        <f t="shared" si="0"/>
        <v>16196.637200000001</v>
      </c>
      <c r="E52" s="52">
        <f t="shared" si="1"/>
        <v>36840.59063</v>
      </c>
      <c r="F52" s="52">
        <f t="shared" si="2"/>
        <v>58128.352849999996</v>
      </c>
      <c r="G52" s="23">
        <f t="shared" si="3"/>
        <v>89742.2</v>
      </c>
      <c r="H52" s="61">
        <v>16196.637200000001</v>
      </c>
      <c r="I52" s="56">
        <v>36840.59063</v>
      </c>
      <c r="J52" s="56">
        <v>58128.352849999996</v>
      </c>
      <c r="K52" s="62">
        <v>89742.2</v>
      </c>
      <c r="L52" s="57"/>
      <c r="M52" s="22"/>
      <c r="N52" s="57"/>
      <c r="O52" s="22"/>
      <c r="P52" s="22"/>
      <c r="Q52" s="22"/>
      <c r="R52" s="22"/>
      <c r="S52" s="57"/>
      <c r="T52" s="22">
        <f t="shared" si="12"/>
        <v>0</v>
      </c>
      <c r="U52" s="22">
        <f t="shared" si="13"/>
        <v>0</v>
      </c>
      <c r="V52" s="58">
        <f t="shared" si="14"/>
        <v>0</v>
      </c>
      <c r="W52" s="22"/>
      <c r="X52" s="22"/>
      <c r="Y52" s="22"/>
      <c r="Z52" s="22"/>
      <c r="AA52" s="22"/>
      <c r="AB52" s="58">
        <f t="shared" si="4"/>
        <v>16267.4372</v>
      </c>
      <c r="AC52" s="58">
        <f t="shared" si="5"/>
        <v>36911.39063</v>
      </c>
      <c r="AD52" s="58">
        <f t="shared" si="6"/>
        <v>58199.15285</v>
      </c>
      <c r="AE52" s="58">
        <f t="shared" si="7"/>
        <v>89813</v>
      </c>
      <c r="AF52" s="22">
        <f t="shared" si="15"/>
        <v>13138.283333333333</v>
      </c>
      <c r="AG52" s="22">
        <f t="shared" si="16"/>
        <v>32845.70833333333</v>
      </c>
      <c r="AH52" s="22">
        <f t="shared" si="17"/>
        <v>52553.13333333333</v>
      </c>
      <c r="AI52" s="22">
        <v>78829.7</v>
      </c>
      <c r="AJ52" s="22">
        <f t="shared" si="8"/>
        <v>3129.1538666666675</v>
      </c>
      <c r="AK52" s="22">
        <f t="shared" si="9"/>
        <v>4065.682296666673</v>
      </c>
      <c r="AL52" s="22">
        <f t="shared" si="10"/>
        <v>5646.019516666667</v>
      </c>
      <c r="AM52" s="22">
        <f t="shared" si="11"/>
        <v>10983.300000000003</v>
      </c>
      <c r="AN52" s="22"/>
      <c r="AO52" s="22"/>
      <c r="AP52" s="22"/>
      <c r="AQ52" s="22"/>
      <c r="AR52" s="22"/>
      <c r="AS52" s="22"/>
      <c r="AT52" s="22"/>
      <c r="AU52" s="22"/>
    </row>
    <row r="53" spans="1:47" ht="23.25" customHeight="1">
      <c r="A53" s="15">
        <v>33</v>
      </c>
      <c r="B53" s="21" t="s">
        <v>57</v>
      </c>
      <c r="C53" s="22">
        <v>1219.7</v>
      </c>
      <c r="D53" s="52">
        <f aca="true" t="shared" si="18" ref="D53:D84">H53+L53+P53+T53+X53</f>
        <v>13061.7202</v>
      </c>
      <c r="E53" s="52">
        <f aca="true" t="shared" si="19" ref="E53:E84">I53+M53+Q53+U53+Y53</f>
        <v>29580.10558</v>
      </c>
      <c r="F53" s="52">
        <f aca="true" t="shared" si="20" ref="F53:F84">J53+N53+R53+V53+Z53</f>
        <v>46618.07319999999</v>
      </c>
      <c r="G53" s="23">
        <f aca="true" t="shared" si="21" ref="G53:G84">K53+O53+S53+W53+AA53</f>
        <v>72164.2</v>
      </c>
      <c r="H53" s="61">
        <v>13061.7202</v>
      </c>
      <c r="I53" s="56">
        <v>29580.10558</v>
      </c>
      <c r="J53" s="56">
        <v>46618.07319999999</v>
      </c>
      <c r="K53" s="62">
        <v>72164.2</v>
      </c>
      <c r="L53" s="57"/>
      <c r="M53" s="22"/>
      <c r="N53" s="57"/>
      <c r="O53" s="22"/>
      <c r="P53" s="22"/>
      <c r="Q53" s="22"/>
      <c r="R53" s="22"/>
      <c r="S53" s="57"/>
      <c r="T53" s="22">
        <f t="shared" si="12"/>
        <v>0</v>
      </c>
      <c r="U53" s="22">
        <f t="shared" si="13"/>
        <v>0</v>
      </c>
      <c r="V53" s="58">
        <f t="shared" si="14"/>
        <v>0</v>
      </c>
      <c r="W53" s="22"/>
      <c r="X53" s="22"/>
      <c r="Y53" s="22"/>
      <c r="Z53" s="22"/>
      <c r="AA53" s="22"/>
      <c r="AB53" s="58">
        <f aca="true" t="shared" si="22" ref="AB53:AB84">AF53+AJ53+AN53+AR53</f>
        <v>14281.4202</v>
      </c>
      <c r="AC53" s="58">
        <f aca="true" t="shared" si="23" ref="AC53:AC84">AG53+AK53+AO53+AS53</f>
        <v>30799.80558</v>
      </c>
      <c r="AD53" s="58">
        <f aca="true" t="shared" si="24" ref="AD53:AD84">AH53+AL53+AP53+AT53</f>
        <v>47837.77319999999</v>
      </c>
      <c r="AE53" s="58">
        <f aca="true" t="shared" si="25" ref="AE53:AE84">AI53+AM53+AQ53+AU53</f>
        <v>73383.9</v>
      </c>
      <c r="AF53" s="22">
        <f t="shared" si="15"/>
        <v>10742.949999999999</v>
      </c>
      <c r="AG53" s="22">
        <f t="shared" si="16"/>
        <v>26857.374999999996</v>
      </c>
      <c r="AH53" s="22">
        <f t="shared" si="17"/>
        <v>42971.799999999996</v>
      </c>
      <c r="AI53" s="22">
        <v>64457.7</v>
      </c>
      <c r="AJ53" s="22">
        <f aca="true" t="shared" si="26" ref="AJ53:AJ84">C53+D53-AF53-AN53-AR53</f>
        <v>3538.4702000000016</v>
      </c>
      <c r="AK53" s="22">
        <f aca="true" t="shared" si="27" ref="AK53:AK84">C53+E53-AG53-AO53-AS53</f>
        <v>3942.430580000004</v>
      </c>
      <c r="AL53" s="22">
        <f aca="true" t="shared" si="28" ref="AL53:AL84">C53+F53-AH53-AP53-AT53</f>
        <v>4865.973199999993</v>
      </c>
      <c r="AM53" s="22">
        <f aca="true" t="shared" si="29" ref="AM53:AM84">C53+G53-AI53-AQ53-AU53</f>
        <v>8926.199999999997</v>
      </c>
      <c r="AN53" s="22"/>
      <c r="AO53" s="22"/>
      <c r="AP53" s="22"/>
      <c r="AQ53" s="22"/>
      <c r="AR53" s="22"/>
      <c r="AS53" s="22"/>
      <c r="AT53" s="22"/>
      <c r="AU53" s="22"/>
    </row>
    <row r="54" spans="1:47" ht="23.25" customHeight="1">
      <c r="A54" s="15">
        <v>34</v>
      </c>
      <c r="B54" s="21" t="s">
        <v>58</v>
      </c>
      <c r="C54" s="22">
        <v>753</v>
      </c>
      <c r="D54" s="52">
        <f t="shared" si="18"/>
        <v>21815.116800000003</v>
      </c>
      <c r="E54" s="52">
        <f t="shared" si="19"/>
        <v>49236.892230000005</v>
      </c>
      <c r="F54" s="52">
        <f t="shared" si="20"/>
        <v>77236.60584999999</v>
      </c>
      <c r="G54" s="23">
        <f t="shared" si="21"/>
        <v>119151.4</v>
      </c>
      <c r="H54" s="61">
        <v>21085.8192</v>
      </c>
      <c r="I54" s="56">
        <v>47986.439430000006</v>
      </c>
      <c r="J54" s="56">
        <v>75725.13704999999</v>
      </c>
      <c r="K54" s="62">
        <v>116872.2</v>
      </c>
      <c r="L54" s="57">
        <v>708</v>
      </c>
      <c r="M54" s="22">
        <v>1197</v>
      </c>
      <c r="N54" s="57">
        <v>1426</v>
      </c>
      <c r="O54" s="22">
        <v>2140</v>
      </c>
      <c r="P54" s="22"/>
      <c r="Q54" s="22"/>
      <c r="R54" s="22"/>
      <c r="S54" s="57"/>
      <c r="T54" s="22">
        <f t="shared" si="12"/>
        <v>21.2976</v>
      </c>
      <c r="U54" s="22">
        <f t="shared" si="13"/>
        <v>53.452799999999996</v>
      </c>
      <c r="V54" s="58">
        <f t="shared" si="14"/>
        <v>85.46879999999999</v>
      </c>
      <c r="W54" s="22">
        <v>139.2</v>
      </c>
      <c r="X54" s="22"/>
      <c r="Y54" s="22"/>
      <c r="Z54" s="22"/>
      <c r="AA54" s="22"/>
      <c r="AB54" s="58">
        <f t="shared" si="22"/>
        <v>22568.116800000003</v>
      </c>
      <c r="AC54" s="58">
        <f t="shared" si="23"/>
        <v>49989.892230000005</v>
      </c>
      <c r="AD54" s="58">
        <f t="shared" si="24"/>
        <v>77989.60584999999</v>
      </c>
      <c r="AE54" s="58">
        <f t="shared" si="25"/>
        <v>119904.4</v>
      </c>
      <c r="AF54" s="22">
        <f t="shared" si="15"/>
        <v>15431.666666666666</v>
      </c>
      <c r="AG54" s="22">
        <f t="shared" si="16"/>
        <v>38579.166666666664</v>
      </c>
      <c r="AH54" s="22">
        <f t="shared" si="17"/>
        <v>61726.666666666664</v>
      </c>
      <c r="AI54" s="22">
        <v>92590</v>
      </c>
      <c r="AJ54" s="22">
        <f t="shared" si="26"/>
        <v>7136.450133333337</v>
      </c>
      <c r="AK54" s="22">
        <f t="shared" si="27"/>
        <v>11410.72556333334</v>
      </c>
      <c r="AL54" s="22">
        <f t="shared" si="28"/>
        <v>16262.939183333328</v>
      </c>
      <c r="AM54" s="22">
        <f t="shared" si="29"/>
        <v>27314.399999999994</v>
      </c>
      <c r="AN54" s="22"/>
      <c r="AO54" s="22"/>
      <c r="AP54" s="22"/>
      <c r="AQ54" s="22"/>
      <c r="AR54" s="22"/>
      <c r="AS54" s="22"/>
      <c r="AT54" s="22"/>
      <c r="AU54" s="22"/>
    </row>
    <row r="55" spans="1:47" ht="23.25" customHeight="1">
      <c r="A55" s="15">
        <v>35</v>
      </c>
      <c r="B55" s="21" t="s">
        <v>59</v>
      </c>
      <c r="C55" s="22">
        <v>7157.4</v>
      </c>
      <c r="D55" s="52">
        <f t="shared" si="18"/>
        <v>21229.214900000003</v>
      </c>
      <c r="E55" s="52">
        <f t="shared" si="19"/>
        <v>47818.14187000001</v>
      </c>
      <c r="F55" s="52">
        <f t="shared" si="20"/>
        <v>75064.16859999999</v>
      </c>
      <c r="G55" s="23">
        <f t="shared" si="21"/>
        <v>116196.5</v>
      </c>
      <c r="H55" s="61">
        <v>20590.433300000004</v>
      </c>
      <c r="I55" s="56">
        <v>46629.93707000001</v>
      </c>
      <c r="J55" s="56">
        <v>73488.50779999999</v>
      </c>
      <c r="K55" s="62">
        <v>113759.3</v>
      </c>
      <c r="L55" s="57">
        <v>490.8</v>
      </c>
      <c r="M55" s="22">
        <v>816.8</v>
      </c>
      <c r="N55" s="57">
        <v>981.8</v>
      </c>
      <c r="O55" s="34">
        <v>1470</v>
      </c>
      <c r="P55" s="22"/>
      <c r="Q55" s="22"/>
      <c r="R55" s="22"/>
      <c r="S55" s="57"/>
      <c r="T55" s="22">
        <f t="shared" si="12"/>
        <v>147.98160000000001</v>
      </c>
      <c r="U55" s="22">
        <f t="shared" si="13"/>
        <v>371.4048</v>
      </c>
      <c r="V55" s="58">
        <f t="shared" si="14"/>
        <v>593.8608</v>
      </c>
      <c r="W55" s="22">
        <v>967.2</v>
      </c>
      <c r="X55" s="22"/>
      <c r="Y55" s="22"/>
      <c r="Z55" s="22"/>
      <c r="AA55" s="22"/>
      <c r="AB55" s="58">
        <f t="shared" si="22"/>
        <v>28386.6149</v>
      </c>
      <c r="AC55" s="58">
        <f t="shared" si="23"/>
        <v>54975.54187000001</v>
      </c>
      <c r="AD55" s="58">
        <f t="shared" si="24"/>
        <v>82221.56859999998</v>
      </c>
      <c r="AE55" s="58">
        <f t="shared" si="25"/>
        <v>123353.9</v>
      </c>
      <c r="AF55" s="22">
        <f t="shared" si="15"/>
        <v>17200</v>
      </c>
      <c r="AG55" s="22">
        <f t="shared" si="16"/>
        <v>43000</v>
      </c>
      <c r="AH55" s="22">
        <f t="shared" si="17"/>
        <v>68800</v>
      </c>
      <c r="AI55" s="22">
        <v>103200</v>
      </c>
      <c r="AJ55" s="22">
        <f t="shared" si="26"/>
        <v>11186.6149</v>
      </c>
      <c r="AK55" s="22">
        <f t="shared" si="27"/>
        <v>11975.541870000008</v>
      </c>
      <c r="AL55" s="22">
        <f t="shared" si="28"/>
        <v>13421.568599999984</v>
      </c>
      <c r="AM55" s="22">
        <f t="shared" si="29"/>
        <v>20153.899999999994</v>
      </c>
      <c r="AN55" s="22"/>
      <c r="AO55" s="22"/>
      <c r="AP55" s="22"/>
      <c r="AQ55" s="22"/>
      <c r="AR55" s="22"/>
      <c r="AS55" s="22"/>
      <c r="AT55" s="22"/>
      <c r="AU55" s="22"/>
    </row>
    <row r="56" spans="1:47" ht="23.25" customHeight="1">
      <c r="A56" s="15">
        <v>36</v>
      </c>
      <c r="B56" s="21" t="s">
        <v>60</v>
      </c>
      <c r="C56" s="22">
        <v>921.5</v>
      </c>
      <c r="D56" s="52">
        <f t="shared" si="18"/>
        <v>13828.562899999999</v>
      </c>
      <c r="E56" s="52">
        <f t="shared" si="19"/>
        <v>31316.728909999998</v>
      </c>
      <c r="F56" s="52">
        <f t="shared" si="20"/>
        <v>49354.98139999999</v>
      </c>
      <c r="G56" s="23">
        <f t="shared" si="21"/>
        <v>76400.9</v>
      </c>
      <c r="H56" s="61">
        <v>13828.562899999999</v>
      </c>
      <c r="I56" s="56">
        <v>31316.728909999998</v>
      </c>
      <c r="J56" s="56">
        <v>49354.98139999999</v>
      </c>
      <c r="K56" s="62">
        <v>76400.9</v>
      </c>
      <c r="L56" s="57"/>
      <c r="M56" s="22"/>
      <c r="N56" s="57"/>
      <c r="O56" s="34"/>
      <c r="P56" s="22"/>
      <c r="Q56" s="22"/>
      <c r="R56" s="22"/>
      <c r="S56" s="57"/>
      <c r="T56" s="22">
        <f t="shared" si="12"/>
        <v>0</v>
      </c>
      <c r="U56" s="22">
        <f t="shared" si="13"/>
        <v>0</v>
      </c>
      <c r="V56" s="58">
        <f t="shared" si="14"/>
        <v>0</v>
      </c>
      <c r="W56" s="22"/>
      <c r="X56" s="22"/>
      <c r="Y56" s="22"/>
      <c r="Z56" s="22"/>
      <c r="AA56" s="22"/>
      <c r="AB56" s="58">
        <f t="shared" si="22"/>
        <v>14750.062899999999</v>
      </c>
      <c r="AC56" s="58">
        <f t="shared" si="23"/>
        <v>32238.228909999998</v>
      </c>
      <c r="AD56" s="58">
        <f t="shared" si="24"/>
        <v>50276.48139999999</v>
      </c>
      <c r="AE56" s="58">
        <f t="shared" si="25"/>
        <v>77322.4</v>
      </c>
      <c r="AF56" s="22">
        <f t="shared" si="15"/>
        <v>10741.666666666666</v>
      </c>
      <c r="AG56" s="22">
        <f t="shared" si="16"/>
        <v>26854.166666666664</v>
      </c>
      <c r="AH56" s="22">
        <f t="shared" si="17"/>
        <v>42966.666666666664</v>
      </c>
      <c r="AI56" s="22">
        <v>64450</v>
      </c>
      <c r="AJ56" s="22">
        <f t="shared" si="26"/>
        <v>4008.396233333333</v>
      </c>
      <c r="AK56" s="22">
        <f t="shared" si="27"/>
        <v>5384.062243333334</v>
      </c>
      <c r="AL56" s="22">
        <f t="shared" si="28"/>
        <v>7309.814733333325</v>
      </c>
      <c r="AM56" s="22">
        <f t="shared" si="29"/>
        <v>12872.399999999994</v>
      </c>
      <c r="AN56" s="22"/>
      <c r="AO56" s="22"/>
      <c r="AP56" s="22"/>
      <c r="AQ56" s="22"/>
      <c r="AR56" s="22"/>
      <c r="AS56" s="22"/>
      <c r="AT56" s="22"/>
      <c r="AU56" s="22"/>
    </row>
    <row r="57" spans="1:47" ht="23.25" customHeight="1">
      <c r="A57" s="15">
        <v>37</v>
      </c>
      <c r="B57" s="21" t="s">
        <v>61</v>
      </c>
      <c r="C57" s="22">
        <v>1994.2</v>
      </c>
      <c r="D57" s="52">
        <f t="shared" si="18"/>
        <v>7685.585800000002</v>
      </c>
      <c r="E57" s="52">
        <f t="shared" si="19"/>
        <v>17405.09182</v>
      </c>
      <c r="F57" s="52">
        <f t="shared" si="20"/>
        <v>27430.3228</v>
      </c>
      <c r="G57" s="23">
        <f t="shared" si="21"/>
        <v>42461.8</v>
      </c>
      <c r="H57" s="61">
        <v>7685.585800000002</v>
      </c>
      <c r="I57" s="56">
        <v>17405.09182</v>
      </c>
      <c r="J57" s="56">
        <v>27430.3228</v>
      </c>
      <c r="K57" s="62">
        <v>42461.8</v>
      </c>
      <c r="L57" s="57"/>
      <c r="M57" s="22"/>
      <c r="N57" s="57"/>
      <c r="O57" s="22"/>
      <c r="P57" s="22"/>
      <c r="Q57" s="22"/>
      <c r="R57" s="22"/>
      <c r="S57" s="57"/>
      <c r="T57" s="22">
        <f t="shared" si="12"/>
        <v>0</v>
      </c>
      <c r="U57" s="22">
        <f t="shared" si="13"/>
        <v>0</v>
      </c>
      <c r="V57" s="58">
        <f t="shared" si="14"/>
        <v>0</v>
      </c>
      <c r="W57" s="22"/>
      <c r="X57" s="22"/>
      <c r="Y57" s="22"/>
      <c r="Z57" s="22"/>
      <c r="AA57" s="22"/>
      <c r="AB57" s="58">
        <f t="shared" si="22"/>
        <v>9679.785800000001</v>
      </c>
      <c r="AC57" s="58">
        <f t="shared" si="23"/>
        <v>19399.291820000002</v>
      </c>
      <c r="AD57" s="58">
        <f t="shared" si="24"/>
        <v>29424.522800000002</v>
      </c>
      <c r="AE57" s="58">
        <f t="shared" si="25"/>
        <v>44456</v>
      </c>
      <c r="AF57" s="22">
        <f t="shared" si="15"/>
        <v>6389.7</v>
      </c>
      <c r="AG57" s="22">
        <f t="shared" si="16"/>
        <v>15974.25</v>
      </c>
      <c r="AH57" s="22">
        <f t="shared" si="17"/>
        <v>25558.8</v>
      </c>
      <c r="AI57" s="22">
        <v>38338.2</v>
      </c>
      <c r="AJ57" s="22">
        <f t="shared" si="26"/>
        <v>3290.0858000000017</v>
      </c>
      <c r="AK57" s="22">
        <f t="shared" si="27"/>
        <v>3425.041820000002</v>
      </c>
      <c r="AL57" s="22">
        <f t="shared" si="28"/>
        <v>3865.722800000003</v>
      </c>
      <c r="AM57" s="22">
        <f t="shared" si="29"/>
        <v>6117.800000000003</v>
      </c>
      <c r="AN57" s="22"/>
      <c r="AO57" s="22"/>
      <c r="AP57" s="22"/>
      <c r="AQ57" s="22"/>
      <c r="AR57" s="22"/>
      <c r="AS57" s="22"/>
      <c r="AT57" s="22"/>
      <c r="AU57" s="22"/>
    </row>
    <row r="58" spans="1:47" ht="23.25" customHeight="1">
      <c r="A58" s="15">
        <v>38</v>
      </c>
      <c r="B58" s="21" t="s">
        <v>62</v>
      </c>
      <c r="C58" s="22">
        <v>133.7</v>
      </c>
      <c r="D58" s="52">
        <f t="shared" si="18"/>
        <v>7162.966400000001</v>
      </c>
      <c r="E58" s="52">
        <f t="shared" si="19"/>
        <v>16221.546560000003</v>
      </c>
      <c r="F58" s="52">
        <f t="shared" si="20"/>
        <v>25565.0624</v>
      </c>
      <c r="G58" s="23">
        <f t="shared" si="21"/>
        <v>39574.4</v>
      </c>
      <c r="H58" s="61">
        <v>7162.966400000001</v>
      </c>
      <c r="I58" s="56">
        <v>16221.546560000003</v>
      </c>
      <c r="J58" s="56">
        <v>25565.0624</v>
      </c>
      <c r="K58" s="62">
        <v>39574.4</v>
      </c>
      <c r="L58" s="57"/>
      <c r="M58" s="22"/>
      <c r="N58" s="57"/>
      <c r="O58" s="22"/>
      <c r="P58" s="22"/>
      <c r="Q58" s="22"/>
      <c r="R58" s="22"/>
      <c r="S58" s="57"/>
      <c r="T58" s="22">
        <f t="shared" si="12"/>
        <v>0</v>
      </c>
      <c r="U58" s="22">
        <f t="shared" si="13"/>
        <v>0</v>
      </c>
      <c r="V58" s="58">
        <f t="shared" si="14"/>
        <v>0</v>
      </c>
      <c r="W58" s="22"/>
      <c r="X58" s="22"/>
      <c r="Y58" s="22"/>
      <c r="Z58" s="22"/>
      <c r="AA58" s="22"/>
      <c r="AB58" s="58">
        <f t="shared" si="22"/>
        <v>7296.666400000001</v>
      </c>
      <c r="AC58" s="58">
        <f t="shared" si="23"/>
        <v>16355.246560000003</v>
      </c>
      <c r="AD58" s="58">
        <f t="shared" si="24"/>
        <v>25698.7624</v>
      </c>
      <c r="AE58" s="58">
        <f t="shared" si="25"/>
        <v>39708.1</v>
      </c>
      <c r="AF58" s="22">
        <f t="shared" si="15"/>
        <v>6077.283333333333</v>
      </c>
      <c r="AG58" s="22">
        <f t="shared" si="16"/>
        <v>15193.208333333332</v>
      </c>
      <c r="AH58" s="22">
        <f t="shared" si="17"/>
        <v>24309.13333333333</v>
      </c>
      <c r="AI58" s="22">
        <v>36463.7</v>
      </c>
      <c r="AJ58" s="22">
        <f t="shared" si="26"/>
        <v>1219.3830666666681</v>
      </c>
      <c r="AK58" s="22">
        <f t="shared" si="27"/>
        <v>1162.038226666671</v>
      </c>
      <c r="AL58" s="22">
        <f t="shared" si="28"/>
        <v>1389.6290666666682</v>
      </c>
      <c r="AM58" s="22">
        <f t="shared" si="29"/>
        <v>3244.4000000000015</v>
      </c>
      <c r="AN58" s="22"/>
      <c r="AO58" s="22"/>
      <c r="AP58" s="22"/>
      <c r="AQ58" s="22"/>
      <c r="AR58" s="22"/>
      <c r="AS58" s="22"/>
      <c r="AT58" s="22"/>
      <c r="AU58" s="22"/>
    </row>
    <row r="59" spans="1:47" ht="23.25" customHeight="1">
      <c r="A59" s="15">
        <v>39</v>
      </c>
      <c r="B59" s="21" t="s">
        <v>63</v>
      </c>
      <c r="C59" s="22">
        <v>4215.8</v>
      </c>
      <c r="D59" s="52">
        <f t="shared" si="18"/>
        <v>17528.28196</v>
      </c>
      <c r="E59" s="52">
        <f t="shared" si="19"/>
        <v>39951.00875</v>
      </c>
      <c r="F59" s="52">
        <f t="shared" si="20"/>
        <v>63142.28201999999</v>
      </c>
      <c r="G59" s="23">
        <f t="shared" si="21"/>
        <v>97600.3</v>
      </c>
      <c r="H59" s="61">
        <v>17528.28196</v>
      </c>
      <c r="I59" s="56">
        <v>39951.00875</v>
      </c>
      <c r="J59" s="56">
        <v>63142.28201999999</v>
      </c>
      <c r="K59" s="62">
        <v>97600.3</v>
      </c>
      <c r="L59" s="57"/>
      <c r="M59" s="22"/>
      <c r="N59" s="57"/>
      <c r="O59" s="22"/>
      <c r="P59" s="22"/>
      <c r="Q59" s="22"/>
      <c r="R59" s="22"/>
      <c r="S59" s="57"/>
      <c r="T59" s="22">
        <f t="shared" si="12"/>
        <v>0</v>
      </c>
      <c r="U59" s="22">
        <f t="shared" si="13"/>
        <v>0</v>
      </c>
      <c r="V59" s="58">
        <f t="shared" si="14"/>
        <v>0</v>
      </c>
      <c r="W59" s="22"/>
      <c r="X59" s="22"/>
      <c r="Y59" s="22"/>
      <c r="Z59" s="22"/>
      <c r="AA59" s="22"/>
      <c r="AB59" s="58">
        <f t="shared" si="22"/>
        <v>21744.08196</v>
      </c>
      <c r="AC59" s="58">
        <f t="shared" si="23"/>
        <v>44166.808750000004</v>
      </c>
      <c r="AD59" s="58">
        <f t="shared" si="24"/>
        <v>67358.08201999999</v>
      </c>
      <c r="AE59" s="58">
        <f t="shared" si="25"/>
        <v>101816.1</v>
      </c>
      <c r="AF59" s="22">
        <f t="shared" si="15"/>
        <v>13979.433333333334</v>
      </c>
      <c r="AG59" s="22">
        <f t="shared" si="16"/>
        <v>34948.583333333336</v>
      </c>
      <c r="AH59" s="22">
        <f t="shared" si="17"/>
        <v>55917.73333333334</v>
      </c>
      <c r="AI59" s="22">
        <v>83876.6</v>
      </c>
      <c r="AJ59" s="22">
        <f t="shared" si="26"/>
        <v>7764.648626666665</v>
      </c>
      <c r="AK59" s="22">
        <f t="shared" si="27"/>
        <v>9218.225416666668</v>
      </c>
      <c r="AL59" s="22">
        <f t="shared" si="28"/>
        <v>11440.34868666665</v>
      </c>
      <c r="AM59" s="22">
        <f t="shared" si="29"/>
        <v>17939.5</v>
      </c>
      <c r="AN59" s="22"/>
      <c r="AO59" s="22"/>
      <c r="AP59" s="22"/>
      <c r="AQ59" s="22"/>
      <c r="AR59" s="22"/>
      <c r="AS59" s="22"/>
      <c r="AT59" s="22"/>
      <c r="AU59" s="22"/>
    </row>
    <row r="60" spans="1:47" ht="23.25" customHeight="1">
      <c r="A60" s="15">
        <v>40</v>
      </c>
      <c r="B60" s="21" t="s">
        <v>64</v>
      </c>
      <c r="C60" s="22">
        <v>11557.4</v>
      </c>
      <c r="D60" s="52">
        <f t="shared" si="18"/>
        <v>22662.649992000002</v>
      </c>
      <c r="E60" s="52">
        <f t="shared" si="19"/>
        <v>51440.610230000006</v>
      </c>
      <c r="F60" s="52">
        <f t="shared" si="20"/>
        <v>81219.80460000002</v>
      </c>
      <c r="G60" s="23">
        <f t="shared" si="21"/>
        <v>125953.7</v>
      </c>
      <c r="H60" s="61">
        <v>22577.092392000002</v>
      </c>
      <c r="I60" s="56">
        <v>51225.87743000001</v>
      </c>
      <c r="J60" s="56">
        <v>80876.45580000001</v>
      </c>
      <c r="K60" s="62">
        <v>125394.5</v>
      </c>
      <c r="L60" s="57"/>
      <c r="M60" s="22"/>
      <c r="N60" s="57"/>
      <c r="O60" s="22"/>
      <c r="P60" s="22"/>
      <c r="Q60" s="22"/>
      <c r="R60" s="22"/>
      <c r="S60" s="57"/>
      <c r="T60" s="22">
        <f t="shared" si="12"/>
        <v>85.55760000000001</v>
      </c>
      <c r="U60" s="22">
        <f t="shared" si="13"/>
        <v>214.73280000000003</v>
      </c>
      <c r="V60" s="58">
        <f t="shared" si="14"/>
        <v>343.34880000000004</v>
      </c>
      <c r="W60" s="22">
        <v>559.2</v>
      </c>
      <c r="X60" s="22"/>
      <c r="Y60" s="22"/>
      <c r="Z60" s="22"/>
      <c r="AA60" s="22"/>
      <c r="AB60" s="58">
        <f t="shared" si="22"/>
        <v>34220.049992</v>
      </c>
      <c r="AC60" s="58">
        <f t="shared" si="23"/>
        <v>62998.01023000001</v>
      </c>
      <c r="AD60" s="58">
        <f t="shared" si="24"/>
        <v>92777.20460000001</v>
      </c>
      <c r="AE60" s="58">
        <f t="shared" si="25"/>
        <v>137511.1</v>
      </c>
      <c r="AF60" s="22">
        <f t="shared" si="15"/>
        <v>17404.666666666668</v>
      </c>
      <c r="AG60" s="22">
        <f t="shared" si="16"/>
        <v>43511.66666666667</v>
      </c>
      <c r="AH60" s="22">
        <f t="shared" si="17"/>
        <v>69618.66666666667</v>
      </c>
      <c r="AI60" s="22">
        <v>104428</v>
      </c>
      <c r="AJ60" s="22">
        <f t="shared" si="26"/>
        <v>16815.383325333332</v>
      </c>
      <c r="AK60" s="22">
        <f t="shared" si="27"/>
        <v>19486.343563333336</v>
      </c>
      <c r="AL60" s="22">
        <f t="shared" si="28"/>
        <v>23158.53793333334</v>
      </c>
      <c r="AM60" s="22">
        <f t="shared" si="29"/>
        <v>33083.100000000006</v>
      </c>
      <c r="AN60" s="22"/>
      <c r="AO60" s="22"/>
      <c r="AP60" s="22"/>
      <c r="AQ60" s="22"/>
      <c r="AR60" s="22"/>
      <c r="AS60" s="22"/>
      <c r="AT60" s="22"/>
      <c r="AU60" s="22"/>
    </row>
    <row r="61" spans="1:47" ht="23.25" customHeight="1">
      <c r="A61" s="15">
        <v>41</v>
      </c>
      <c r="B61" s="21" t="s">
        <v>65</v>
      </c>
      <c r="C61" s="22">
        <v>919.6</v>
      </c>
      <c r="D61" s="52">
        <f t="shared" si="18"/>
        <v>15219.867400000001</v>
      </c>
      <c r="E61" s="52">
        <f t="shared" si="19"/>
        <v>34465.009959999996</v>
      </c>
      <c r="F61" s="52">
        <f t="shared" si="20"/>
        <v>54314.388399999996</v>
      </c>
      <c r="G61" s="23">
        <f t="shared" si="21"/>
        <v>84081.4</v>
      </c>
      <c r="H61" s="61">
        <v>15193.2124</v>
      </c>
      <c r="I61" s="56">
        <v>34407.16996</v>
      </c>
      <c r="J61" s="56">
        <v>54225.4984</v>
      </c>
      <c r="K61" s="62">
        <v>83940.4</v>
      </c>
      <c r="L61" s="57">
        <v>6</v>
      </c>
      <c r="M61" s="57">
        <v>6</v>
      </c>
      <c r="N61" s="57">
        <v>6</v>
      </c>
      <c r="O61" s="57">
        <v>6</v>
      </c>
      <c r="P61" s="22"/>
      <c r="Q61" s="22"/>
      <c r="R61" s="22"/>
      <c r="S61" s="57"/>
      <c r="T61" s="22">
        <f t="shared" si="12"/>
        <v>20.655</v>
      </c>
      <c r="U61" s="22">
        <f t="shared" si="13"/>
        <v>51.84</v>
      </c>
      <c r="V61" s="58">
        <f t="shared" si="14"/>
        <v>82.89</v>
      </c>
      <c r="W61" s="22">
        <v>135</v>
      </c>
      <c r="X61" s="22"/>
      <c r="Y61" s="22"/>
      <c r="Z61" s="22"/>
      <c r="AA61" s="22"/>
      <c r="AB61" s="58">
        <f t="shared" si="22"/>
        <v>16139.467400000001</v>
      </c>
      <c r="AC61" s="58">
        <f t="shared" si="23"/>
        <v>35384.609959999994</v>
      </c>
      <c r="AD61" s="58">
        <f t="shared" si="24"/>
        <v>55233.988399999995</v>
      </c>
      <c r="AE61" s="58">
        <f t="shared" si="25"/>
        <v>85001</v>
      </c>
      <c r="AF61" s="22">
        <f t="shared" si="15"/>
        <v>12758.483333333332</v>
      </c>
      <c r="AG61" s="22">
        <f t="shared" si="16"/>
        <v>31896.20833333333</v>
      </c>
      <c r="AH61" s="22">
        <f t="shared" si="17"/>
        <v>51033.93333333333</v>
      </c>
      <c r="AI61" s="22">
        <v>76550.9</v>
      </c>
      <c r="AJ61" s="22">
        <f t="shared" si="26"/>
        <v>3380.9840666666696</v>
      </c>
      <c r="AK61" s="22">
        <f t="shared" si="27"/>
        <v>3488.401626666666</v>
      </c>
      <c r="AL61" s="22">
        <f t="shared" si="28"/>
        <v>4200.055066666668</v>
      </c>
      <c r="AM61" s="22">
        <f t="shared" si="29"/>
        <v>8450.100000000006</v>
      </c>
      <c r="AN61" s="22"/>
      <c r="AO61" s="22"/>
      <c r="AP61" s="22"/>
      <c r="AQ61" s="22"/>
      <c r="AR61" s="22"/>
      <c r="AS61" s="22"/>
      <c r="AT61" s="22"/>
      <c r="AU61" s="22"/>
    </row>
    <row r="62" spans="1:47" ht="23.25" customHeight="1">
      <c r="A62" s="15">
        <v>42</v>
      </c>
      <c r="B62" s="21" t="s">
        <v>66</v>
      </c>
      <c r="C62" s="22">
        <v>4909</v>
      </c>
      <c r="D62" s="52">
        <f t="shared" si="18"/>
        <v>12487.9683</v>
      </c>
      <c r="E62" s="52">
        <f t="shared" si="19"/>
        <v>28280.76357</v>
      </c>
      <c r="F62" s="52">
        <f t="shared" si="20"/>
        <v>44570.3178</v>
      </c>
      <c r="G62" s="23">
        <f t="shared" si="21"/>
        <v>68994.3</v>
      </c>
      <c r="H62" s="61">
        <v>12487.9683</v>
      </c>
      <c r="I62" s="56">
        <v>28280.76357</v>
      </c>
      <c r="J62" s="56">
        <v>44570.3178</v>
      </c>
      <c r="K62" s="62">
        <v>68994.3</v>
      </c>
      <c r="L62" s="57"/>
      <c r="M62" s="22"/>
      <c r="N62" s="57"/>
      <c r="O62" s="22"/>
      <c r="P62" s="22"/>
      <c r="Q62" s="22"/>
      <c r="R62" s="22"/>
      <c r="S62" s="57"/>
      <c r="T62" s="22">
        <f t="shared" si="12"/>
        <v>0</v>
      </c>
      <c r="U62" s="22">
        <f t="shared" si="13"/>
        <v>0</v>
      </c>
      <c r="V62" s="58">
        <f t="shared" si="14"/>
        <v>0</v>
      </c>
      <c r="W62" s="22"/>
      <c r="X62" s="22"/>
      <c r="Y62" s="22"/>
      <c r="Z62" s="22"/>
      <c r="AA62" s="22"/>
      <c r="AB62" s="58">
        <f t="shared" si="22"/>
        <v>17396.9683</v>
      </c>
      <c r="AC62" s="58">
        <f t="shared" si="23"/>
        <v>33189.763569999996</v>
      </c>
      <c r="AD62" s="58">
        <f t="shared" si="24"/>
        <v>49479.3178</v>
      </c>
      <c r="AE62" s="58">
        <f t="shared" si="25"/>
        <v>73903.3</v>
      </c>
      <c r="AF62" s="22">
        <f t="shared" si="15"/>
        <v>10750</v>
      </c>
      <c r="AG62" s="22">
        <f t="shared" si="16"/>
        <v>26875</v>
      </c>
      <c r="AH62" s="22">
        <f t="shared" si="17"/>
        <v>43000</v>
      </c>
      <c r="AI62" s="22">
        <v>64500</v>
      </c>
      <c r="AJ62" s="22">
        <f t="shared" si="26"/>
        <v>6646.9683</v>
      </c>
      <c r="AK62" s="22">
        <f t="shared" si="27"/>
        <v>6314.7635699999955</v>
      </c>
      <c r="AL62" s="22">
        <f t="shared" si="28"/>
        <v>6479.317799999997</v>
      </c>
      <c r="AM62" s="22">
        <f t="shared" si="29"/>
        <v>9403.300000000003</v>
      </c>
      <c r="AN62" s="22"/>
      <c r="AO62" s="22"/>
      <c r="AP62" s="22"/>
      <c r="AQ62" s="22"/>
      <c r="AR62" s="22"/>
      <c r="AS62" s="22"/>
      <c r="AT62" s="22"/>
      <c r="AU62" s="22"/>
    </row>
    <row r="63" spans="1:47" ht="23.25" customHeight="1">
      <c r="A63" s="15">
        <v>43</v>
      </c>
      <c r="B63" s="21" t="s">
        <v>67</v>
      </c>
      <c r="C63" s="22">
        <v>2333.5</v>
      </c>
      <c r="D63" s="52">
        <f t="shared" si="18"/>
        <v>16992.588300000003</v>
      </c>
      <c r="E63" s="52">
        <f t="shared" si="19"/>
        <v>37696.86157</v>
      </c>
      <c r="F63" s="52">
        <f t="shared" si="20"/>
        <v>58949.237799999995</v>
      </c>
      <c r="G63" s="23">
        <f t="shared" si="21"/>
        <v>91154.3</v>
      </c>
      <c r="H63" s="61">
        <v>16292.588300000001</v>
      </c>
      <c r="I63" s="56">
        <v>36896.86157</v>
      </c>
      <c r="J63" s="56">
        <v>58149.237799999995</v>
      </c>
      <c r="K63" s="62">
        <v>90014.3</v>
      </c>
      <c r="L63" s="57">
        <v>700</v>
      </c>
      <c r="M63" s="22">
        <v>800</v>
      </c>
      <c r="N63" s="57">
        <v>800</v>
      </c>
      <c r="O63" s="34">
        <v>1140</v>
      </c>
      <c r="P63" s="22"/>
      <c r="Q63" s="22"/>
      <c r="R63" s="22"/>
      <c r="S63" s="57"/>
      <c r="T63" s="22">
        <f t="shared" si="12"/>
        <v>0</v>
      </c>
      <c r="U63" s="22">
        <f t="shared" si="13"/>
        <v>0</v>
      </c>
      <c r="V63" s="58">
        <f t="shared" si="14"/>
        <v>0</v>
      </c>
      <c r="W63" s="22"/>
      <c r="X63" s="22"/>
      <c r="Y63" s="22"/>
      <c r="Z63" s="22"/>
      <c r="AA63" s="22"/>
      <c r="AB63" s="58">
        <f t="shared" si="22"/>
        <v>19326.088300000003</v>
      </c>
      <c r="AC63" s="58">
        <f t="shared" si="23"/>
        <v>40030.36157</v>
      </c>
      <c r="AD63" s="58">
        <f t="shared" si="24"/>
        <v>61282.737799999995</v>
      </c>
      <c r="AE63" s="58">
        <f t="shared" si="25"/>
        <v>93487.8</v>
      </c>
      <c r="AF63" s="22">
        <f t="shared" si="15"/>
        <v>13450</v>
      </c>
      <c r="AG63" s="22">
        <f t="shared" si="16"/>
        <v>33625</v>
      </c>
      <c r="AH63" s="22">
        <f t="shared" si="17"/>
        <v>53800</v>
      </c>
      <c r="AI63" s="22">
        <v>80700</v>
      </c>
      <c r="AJ63" s="22">
        <f t="shared" si="26"/>
        <v>5876.088300000003</v>
      </c>
      <c r="AK63" s="22">
        <f t="shared" si="27"/>
        <v>6405.361570000001</v>
      </c>
      <c r="AL63" s="22">
        <f t="shared" si="28"/>
        <v>7482.737799999995</v>
      </c>
      <c r="AM63" s="22">
        <f t="shared" si="29"/>
        <v>12787.800000000003</v>
      </c>
      <c r="AN63" s="22"/>
      <c r="AO63" s="22"/>
      <c r="AP63" s="22"/>
      <c r="AQ63" s="22"/>
      <c r="AR63" s="22"/>
      <c r="AS63" s="22"/>
      <c r="AT63" s="22"/>
      <c r="AU63" s="22"/>
    </row>
    <row r="64" spans="1:47" ht="23.25" customHeight="1">
      <c r="A64" s="15">
        <v>44</v>
      </c>
      <c r="B64" s="21" t="s">
        <v>68</v>
      </c>
      <c r="C64" s="22">
        <v>8304.2</v>
      </c>
      <c r="D64" s="52">
        <f t="shared" si="18"/>
        <v>20894.297100000003</v>
      </c>
      <c r="E64" s="52">
        <f t="shared" si="19"/>
        <v>47740.355650000005</v>
      </c>
      <c r="F64" s="52">
        <f t="shared" si="20"/>
        <v>75412.35476</v>
      </c>
      <c r="G64" s="23">
        <f t="shared" si="21"/>
        <v>116129.09999999999</v>
      </c>
      <c r="H64" s="61">
        <v>20872.9995</v>
      </c>
      <c r="I64" s="56">
        <v>47683.902850000006</v>
      </c>
      <c r="J64" s="56">
        <v>75323.88596</v>
      </c>
      <c r="K64" s="62">
        <v>115983.9</v>
      </c>
      <c r="L64" s="57"/>
      <c r="M64" s="22">
        <v>3</v>
      </c>
      <c r="N64" s="57">
        <v>3</v>
      </c>
      <c r="O64" s="22">
        <v>6</v>
      </c>
      <c r="P64" s="22"/>
      <c r="Q64" s="22"/>
      <c r="R64" s="22"/>
      <c r="S64" s="57"/>
      <c r="T64" s="22">
        <f t="shared" si="12"/>
        <v>21.2976</v>
      </c>
      <c r="U64" s="22">
        <f t="shared" si="13"/>
        <v>53.452799999999996</v>
      </c>
      <c r="V64" s="58">
        <f t="shared" si="14"/>
        <v>85.46879999999999</v>
      </c>
      <c r="W64" s="22">
        <v>139.2</v>
      </c>
      <c r="X64" s="22"/>
      <c r="Y64" s="22"/>
      <c r="Z64" s="22"/>
      <c r="AA64" s="22"/>
      <c r="AB64" s="58">
        <f t="shared" si="22"/>
        <v>29198.497100000004</v>
      </c>
      <c r="AC64" s="58">
        <f t="shared" si="23"/>
        <v>56044.55565000001</v>
      </c>
      <c r="AD64" s="58">
        <f t="shared" si="24"/>
        <v>83716.55476</v>
      </c>
      <c r="AE64" s="58">
        <f t="shared" si="25"/>
        <v>124433.29999999999</v>
      </c>
      <c r="AF64" s="22">
        <f t="shared" si="15"/>
        <v>16109.083333333334</v>
      </c>
      <c r="AG64" s="22">
        <f t="shared" si="16"/>
        <v>40272.708333333336</v>
      </c>
      <c r="AH64" s="22">
        <f t="shared" si="17"/>
        <v>64436.333333333336</v>
      </c>
      <c r="AI64" s="22">
        <v>96654.5</v>
      </c>
      <c r="AJ64" s="22">
        <f t="shared" si="26"/>
        <v>13089.41376666667</v>
      </c>
      <c r="AK64" s="22">
        <f t="shared" si="27"/>
        <v>15771.847316666674</v>
      </c>
      <c r="AL64" s="22">
        <f t="shared" si="28"/>
        <v>19280.221426666663</v>
      </c>
      <c r="AM64" s="22">
        <f t="shared" si="29"/>
        <v>27778.79999999999</v>
      </c>
      <c r="AN64" s="22"/>
      <c r="AO64" s="22"/>
      <c r="AP64" s="22"/>
      <c r="AQ64" s="22"/>
      <c r="AR64" s="22"/>
      <c r="AS64" s="22"/>
      <c r="AT64" s="22"/>
      <c r="AU64" s="22"/>
    </row>
    <row r="65" spans="1:47" ht="23.25" customHeight="1">
      <c r="A65" s="15">
        <v>45</v>
      </c>
      <c r="B65" s="21" t="s">
        <v>69</v>
      </c>
      <c r="C65" s="22">
        <v>593.5</v>
      </c>
      <c r="D65" s="52">
        <f t="shared" si="18"/>
        <v>9421.870179000001</v>
      </c>
      <c r="E65" s="52">
        <f t="shared" si="19"/>
        <v>21372.13805</v>
      </c>
      <c r="F65" s="52">
        <f t="shared" si="20"/>
        <v>33734.6502</v>
      </c>
      <c r="G65" s="23">
        <f t="shared" si="21"/>
        <v>52292.6</v>
      </c>
      <c r="H65" s="61">
        <v>9421.870179000001</v>
      </c>
      <c r="I65" s="56">
        <v>21372.13805</v>
      </c>
      <c r="J65" s="56">
        <v>33734.6502</v>
      </c>
      <c r="K65" s="62">
        <v>52292.6</v>
      </c>
      <c r="L65" s="57"/>
      <c r="M65" s="22"/>
      <c r="N65" s="57"/>
      <c r="O65" s="22"/>
      <c r="P65" s="22"/>
      <c r="Q65" s="22"/>
      <c r="R65" s="22"/>
      <c r="S65" s="57"/>
      <c r="T65" s="22">
        <f t="shared" si="12"/>
        <v>0</v>
      </c>
      <c r="U65" s="22">
        <f t="shared" si="13"/>
        <v>0</v>
      </c>
      <c r="V65" s="58">
        <f t="shared" si="14"/>
        <v>0</v>
      </c>
      <c r="W65" s="22"/>
      <c r="X65" s="22"/>
      <c r="Y65" s="22"/>
      <c r="Z65" s="22"/>
      <c r="AA65" s="22"/>
      <c r="AB65" s="58">
        <f t="shared" si="22"/>
        <v>10015.370179000001</v>
      </c>
      <c r="AC65" s="58">
        <f t="shared" si="23"/>
        <v>21965.63805</v>
      </c>
      <c r="AD65" s="58">
        <f t="shared" si="24"/>
        <v>34328.1502</v>
      </c>
      <c r="AE65" s="58">
        <f t="shared" si="25"/>
        <v>52886.1</v>
      </c>
      <c r="AF65" s="22">
        <f t="shared" si="15"/>
        <v>7970.316666666667</v>
      </c>
      <c r="AG65" s="22">
        <f t="shared" si="16"/>
        <v>19925.791666666668</v>
      </c>
      <c r="AH65" s="22">
        <f t="shared" si="17"/>
        <v>31881.266666666666</v>
      </c>
      <c r="AI65" s="22">
        <v>47821.9</v>
      </c>
      <c r="AJ65" s="22">
        <f t="shared" si="26"/>
        <v>2045.0535123333348</v>
      </c>
      <c r="AK65" s="22">
        <f t="shared" si="27"/>
        <v>2039.8463833333335</v>
      </c>
      <c r="AL65" s="22">
        <f t="shared" si="28"/>
        <v>2446.88353333333</v>
      </c>
      <c r="AM65" s="22">
        <f t="shared" si="29"/>
        <v>5064.199999999997</v>
      </c>
      <c r="AN65" s="22"/>
      <c r="AO65" s="22"/>
      <c r="AP65" s="22"/>
      <c r="AQ65" s="22"/>
      <c r="AR65" s="22"/>
      <c r="AS65" s="22"/>
      <c r="AT65" s="22"/>
      <c r="AU65" s="22"/>
    </row>
    <row r="66" spans="1:47" ht="23.25" customHeight="1">
      <c r="A66" s="15">
        <v>46</v>
      </c>
      <c r="B66" s="21" t="s">
        <v>70</v>
      </c>
      <c r="C66" s="22">
        <v>2147.8</v>
      </c>
      <c r="D66" s="52">
        <f t="shared" si="18"/>
        <v>10341.507400000002</v>
      </c>
      <c r="E66" s="52">
        <f t="shared" si="19"/>
        <v>23419.800460000002</v>
      </c>
      <c r="F66" s="52">
        <f t="shared" si="20"/>
        <v>36909.4684</v>
      </c>
      <c r="G66" s="23">
        <f t="shared" si="21"/>
        <v>57135.4</v>
      </c>
      <c r="H66" s="61">
        <v>10341.507400000002</v>
      </c>
      <c r="I66" s="56">
        <v>23419.800460000002</v>
      </c>
      <c r="J66" s="56">
        <v>36909.4684</v>
      </c>
      <c r="K66" s="62">
        <v>57135.4</v>
      </c>
      <c r="L66" s="63"/>
      <c r="M66" s="64"/>
      <c r="N66" s="57"/>
      <c r="O66" s="22"/>
      <c r="P66" s="22"/>
      <c r="Q66" s="22"/>
      <c r="R66" s="22"/>
      <c r="S66" s="57"/>
      <c r="T66" s="22">
        <f t="shared" si="12"/>
        <v>0</v>
      </c>
      <c r="U66" s="22">
        <f t="shared" si="13"/>
        <v>0</v>
      </c>
      <c r="V66" s="58">
        <f t="shared" si="14"/>
        <v>0</v>
      </c>
      <c r="W66" s="22"/>
      <c r="X66" s="22"/>
      <c r="Y66" s="22"/>
      <c r="Z66" s="22"/>
      <c r="AA66" s="22"/>
      <c r="AB66" s="58">
        <f t="shared" si="22"/>
        <v>12489.307400000002</v>
      </c>
      <c r="AC66" s="58">
        <f t="shared" si="23"/>
        <v>25567.60046</v>
      </c>
      <c r="AD66" s="58">
        <f t="shared" si="24"/>
        <v>39057.2684</v>
      </c>
      <c r="AE66" s="58">
        <f t="shared" si="25"/>
        <v>59283.200000000004</v>
      </c>
      <c r="AF66" s="22">
        <f t="shared" si="15"/>
        <v>9169.333333333334</v>
      </c>
      <c r="AG66" s="22">
        <f t="shared" si="16"/>
        <v>22923.333333333336</v>
      </c>
      <c r="AH66" s="22">
        <f t="shared" si="17"/>
        <v>36677.333333333336</v>
      </c>
      <c r="AI66" s="22">
        <v>55016</v>
      </c>
      <c r="AJ66" s="22">
        <f t="shared" si="26"/>
        <v>3319.9740666666676</v>
      </c>
      <c r="AK66" s="22">
        <f t="shared" si="27"/>
        <v>2644.2671266666657</v>
      </c>
      <c r="AL66" s="22">
        <f t="shared" si="28"/>
        <v>2379.935066666665</v>
      </c>
      <c r="AM66" s="22">
        <f t="shared" si="29"/>
        <v>4267.200000000004</v>
      </c>
      <c r="AN66" s="22"/>
      <c r="AO66" s="22"/>
      <c r="AP66" s="22"/>
      <c r="AQ66" s="22"/>
      <c r="AR66" s="22"/>
      <c r="AS66" s="22"/>
      <c r="AT66" s="22"/>
      <c r="AU66" s="22"/>
    </row>
    <row r="67" spans="1:47" ht="23.25" customHeight="1">
      <c r="A67" s="15">
        <v>47</v>
      </c>
      <c r="B67" s="21" t="s">
        <v>71</v>
      </c>
      <c r="C67" s="22">
        <v>632.4</v>
      </c>
      <c r="D67" s="52">
        <f t="shared" si="18"/>
        <v>7965.750897000002</v>
      </c>
      <c r="E67" s="52">
        <f t="shared" si="19"/>
        <v>18054.779010000002</v>
      </c>
      <c r="F67" s="52">
        <f t="shared" si="20"/>
        <v>28476.963</v>
      </c>
      <c r="G67" s="23">
        <f t="shared" si="21"/>
        <v>44113.2</v>
      </c>
      <c r="H67" s="61">
        <v>7965.750897000002</v>
      </c>
      <c r="I67" s="56">
        <v>18054.779010000002</v>
      </c>
      <c r="J67" s="56">
        <v>28476.963</v>
      </c>
      <c r="K67" s="62">
        <v>44113.2</v>
      </c>
      <c r="L67" s="63"/>
      <c r="M67" s="64"/>
      <c r="N67" s="57"/>
      <c r="O67" s="22"/>
      <c r="P67" s="22"/>
      <c r="Q67" s="22"/>
      <c r="R67" s="22"/>
      <c r="S67" s="57"/>
      <c r="T67" s="22">
        <f t="shared" si="12"/>
        <v>0</v>
      </c>
      <c r="U67" s="22">
        <f t="shared" si="13"/>
        <v>0</v>
      </c>
      <c r="V67" s="58">
        <f t="shared" si="14"/>
        <v>0</v>
      </c>
      <c r="W67" s="22"/>
      <c r="X67" s="22"/>
      <c r="Y67" s="22"/>
      <c r="Z67" s="22"/>
      <c r="AA67" s="22"/>
      <c r="AB67" s="58">
        <f t="shared" si="22"/>
        <v>8598.150897000001</v>
      </c>
      <c r="AC67" s="58">
        <f t="shared" si="23"/>
        <v>18687.179010000003</v>
      </c>
      <c r="AD67" s="58">
        <f t="shared" si="24"/>
        <v>29109.363</v>
      </c>
      <c r="AE67" s="58">
        <f t="shared" si="25"/>
        <v>44745.6</v>
      </c>
      <c r="AF67" s="22">
        <f t="shared" si="15"/>
        <v>7126.133333333334</v>
      </c>
      <c r="AG67" s="22">
        <f t="shared" si="16"/>
        <v>17815.333333333336</v>
      </c>
      <c r="AH67" s="22">
        <f t="shared" si="17"/>
        <v>28504.533333333336</v>
      </c>
      <c r="AI67" s="22">
        <v>42756.8</v>
      </c>
      <c r="AJ67" s="22">
        <f t="shared" si="26"/>
        <v>1472.0175636666672</v>
      </c>
      <c r="AK67" s="22">
        <f t="shared" si="27"/>
        <v>871.8456766666677</v>
      </c>
      <c r="AL67" s="22">
        <f t="shared" si="28"/>
        <v>604.8296666666647</v>
      </c>
      <c r="AM67" s="22">
        <f t="shared" si="29"/>
        <v>1988.7999999999956</v>
      </c>
      <c r="AN67" s="22"/>
      <c r="AO67" s="22"/>
      <c r="AP67" s="22"/>
      <c r="AQ67" s="22"/>
      <c r="AR67" s="22"/>
      <c r="AS67" s="22"/>
      <c r="AT67" s="22"/>
      <c r="AU67" s="22"/>
    </row>
    <row r="68" spans="1:47" ht="23.25" customHeight="1">
      <c r="A68" s="15">
        <v>48</v>
      </c>
      <c r="B68" s="21" t="s">
        <v>72</v>
      </c>
      <c r="C68" s="22">
        <v>402.7</v>
      </c>
      <c r="D68" s="52">
        <f t="shared" si="18"/>
        <v>12651.392199999998</v>
      </c>
      <c r="E68" s="52">
        <f t="shared" si="19"/>
        <v>27387.104379999997</v>
      </c>
      <c r="F68" s="52">
        <f t="shared" si="20"/>
        <v>42586.32519999999</v>
      </c>
      <c r="G68" s="23">
        <f t="shared" si="21"/>
        <v>65375.5</v>
      </c>
      <c r="H68" s="61">
        <v>11652.0922</v>
      </c>
      <c r="I68" s="56">
        <v>26387.804379999998</v>
      </c>
      <c r="J68" s="56">
        <v>41587.02519999999</v>
      </c>
      <c r="K68" s="62">
        <v>64376.2</v>
      </c>
      <c r="L68" s="63">
        <v>999.3</v>
      </c>
      <c r="M68" s="64">
        <v>999.3</v>
      </c>
      <c r="N68" s="57">
        <v>999.3</v>
      </c>
      <c r="O68" s="22">
        <v>999.3</v>
      </c>
      <c r="P68" s="22"/>
      <c r="Q68" s="22"/>
      <c r="R68" s="22"/>
      <c r="S68" s="57"/>
      <c r="T68" s="22">
        <f t="shared" si="12"/>
        <v>0</v>
      </c>
      <c r="U68" s="22">
        <f t="shared" si="13"/>
        <v>0</v>
      </c>
      <c r="V68" s="58">
        <f t="shared" si="14"/>
        <v>0</v>
      </c>
      <c r="W68" s="22"/>
      <c r="X68" s="22"/>
      <c r="Y68" s="22"/>
      <c r="Z68" s="22"/>
      <c r="AA68" s="22"/>
      <c r="AB68" s="58">
        <f t="shared" si="22"/>
        <v>13054.0922</v>
      </c>
      <c r="AC68" s="58">
        <f t="shared" si="23"/>
        <v>27789.804379999998</v>
      </c>
      <c r="AD68" s="58">
        <f t="shared" si="24"/>
        <v>42989.02519999999</v>
      </c>
      <c r="AE68" s="58">
        <f t="shared" si="25"/>
        <v>65778.2</v>
      </c>
      <c r="AF68" s="22">
        <f t="shared" si="15"/>
        <v>9550</v>
      </c>
      <c r="AG68" s="22">
        <f t="shared" si="16"/>
        <v>23875</v>
      </c>
      <c r="AH68" s="22">
        <f t="shared" si="17"/>
        <v>38200</v>
      </c>
      <c r="AI68" s="22">
        <v>57300</v>
      </c>
      <c r="AJ68" s="22">
        <f t="shared" si="26"/>
        <v>3504.092199999999</v>
      </c>
      <c r="AK68" s="22">
        <f t="shared" si="27"/>
        <v>3914.8043799999978</v>
      </c>
      <c r="AL68" s="22">
        <f t="shared" si="28"/>
        <v>4789.025199999989</v>
      </c>
      <c r="AM68" s="22">
        <f t="shared" si="29"/>
        <v>8478.199999999997</v>
      </c>
      <c r="AN68" s="22"/>
      <c r="AO68" s="22"/>
      <c r="AP68" s="22"/>
      <c r="AQ68" s="22"/>
      <c r="AR68" s="22"/>
      <c r="AS68" s="22"/>
      <c r="AT68" s="22"/>
      <c r="AU68" s="22"/>
    </row>
    <row r="69" spans="1:47" ht="23.25" customHeight="1">
      <c r="A69" s="15">
        <v>49</v>
      </c>
      <c r="B69" s="21" t="s">
        <v>73</v>
      </c>
      <c r="C69" s="22">
        <v>2499</v>
      </c>
      <c r="D69" s="52">
        <f t="shared" si="18"/>
        <v>8834.052697000001</v>
      </c>
      <c r="E69" s="52">
        <f t="shared" si="19"/>
        <v>20028.77611</v>
      </c>
      <c r="F69" s="52">
        <f t="shared" si="20"/>
        <v>31599.337</v>
      </c>
      <c r="G69" s="23">
        <f t="shared" si="21"/>
        <v>48962.2</v>
      </c>
      <c r="H69" s="61">
        <v>8834.052697000001</v>
      </c>
      <c r="I69" s="56">
        <v>20028.77611</v>
      </c>
      <c r="J69" s="56">
        <v>31599.337</v>
      </c>
      <c r="K69" s="62">
        <v>48962.2</v>
      </c>
      <c r="L69" s="63"/>
      <c r="M69" s="64"/>
      <c r="N69" s="57"/>
      <c r="O69" s="22"/>
      <c r="P69" s="22"/>
      <c r="Q69" s="22"/>
      <c r="R69" s="22"/>
      <c r="S69" s="57"/>
      <c r="T69" s="22">
        <f t="shared" si="12"/>
        <v>0</v>
      </c>
      <c r="U69" s="22">
        <f t="shared" si="13"/>
        <v>0</v>
      </c>
      <c r="V69" s="58">
        <f t="shared" si="14"/>
        <v>0</v>
      </c>
      <c r="W69" s="22"/>
      <c r="X69" s="22"/>
      <c r="Y69" s="22"/>
      <c r="Z69" s="22"/>
      <c r="AA69" s="22"/>
      <c r="AB69" s="58">
        <f t="shared" si="22"/>
        <v>11333.052697000001</v>
      </c>
      <c r="AC69" s="58">
        <f t="shared" si="23"/>
        <v>22527.77611</v>
      </c>
      <c r="AD69" s="58">
        <f t="shared" si="24"/>
        <v>34098.337</v>
      </c>
      <c r="AE69" s="58">
        <f t="shared" si="25"/>
        <v>51461.2</v>
      </c>
      <c r="AF69" s="22">
        <f t="shared" si="15"/>
        <v>7349.166666666667</v>
      </c>
      <c r="AG69" s="22">
        <f t="shared" si="16"/>
        <v>18372.916666666668</v>
      </c>
      <c r="AH69" s="22">
        <f t="shared" si="17"/>
        <v>29396.666666666668</v>
      </c>
      <c r="AI69" s="22">
        <v>44095</v>
      </c>
      <c r="AJ69" s="22">
        <f t="shared" si="26"/>
        <v>3983.886030333334</v>
      </c>
      <c r="AK69" s="22">
        <f t="shared" si="27"/>
        <v>4154.859443333331</v>
      </c>
      <c r="AL69" s="22">
        <f t="shared" si="28"/>
        <v>4701.670333333332</v>
      </c>
      <c r="AM69" s="22">
        <f t="shared" si="29"/>
        <v>7366.199999999997</v>
      </c>
      <c r="AN69" s="22"/>
      <c r="AO69" s="22"/>
      <c r="AP69" s="22"/>
      <c r="AQ69" s="22"/>
      <c r="AR69" s="22"/>
      <c r="AS69" s="22"/>
      <c r="AT69" s="22"/>
      <c r="AU69" s="22"/>
    </row>
    <row r="70" spans="1:47" ht="23.25" customHeight="1">
      <c r="A70" s="15">
        <v>50</v>
      </c>
      <c r="B70" s="21" t="s">
        <v>74</v>
      </c>
      <c r="C70" s="22">
        <v>1524.8</v>
      </c>
      <c r="D70" s="52">
        <f t="shared" si="18"/>
        <v>9471.605800000001</v>
      </c>
      <c r="E70" s="52">
        <f t="shared" si="19"/>
        <v>21532.59297</v>
      </c>
      <c r="F70" s="52">
        <f t="shared" si="20"/>
        <v>33970.10573</v>
      </c>
      <c r="G70" s="23">
        <f t="shared" si="21"/>
        <v>52462</v>
      </c>
      <c r="H70" s="61">
        <v>9471.605800000001</v>
      </c>
      <c r="I70" s="56">
        <v>21532.59297</v>
      </c>
      <c r="J70" s="56">
        <v>33970.10573</v>
      </c>
      <c r="K70" s="62">
        <v>52462</v>
      </c>
      <c r="L70" s="63"/>
      <c r="M70" s="64"/>
      <c r="N70" s="57"/>
      <c r="O70" s="22"/>
      <c r="P70" s="22"/>
      <c r="Q70" s="22"/>
      <c r="R70" s="22"/>
      <c r="S70" s="57"/>
      <c r="T70" s="22">
        <f t="shared" si="12"/>
        <v>0</v>
      </c>
      <c r="U70" s="22">
        <f t="shared" si="13"/>
        <v>0</v>
      </c>
      <c r="V70" s="58">
        <f t="shared" si="14"/>
        <v>0</v>
      </c>
      <c r="W70" s="22"/>
      <c r="X70" s="22"/>
      <c r="Y70" s="22"/>
      <c r="Z70" s="22"/>
      <c r="AA70" s="22"/>
      <c r="AB70" s="58">
        <f t="shared" si="22"/>
        <v>10996.4058</v>
      </c>
      <c r="AC70" s="58">
        <f t="shared" si="23"/>
        <v>23057.39297</v>
      </c>
      <c r="AD70" s="58">
        <f t="shared" si="24"/>
        <v>35494.905730000006</v>
      </c>
      <c r="AE70" s="58">
        <f t="shared" si="25"/>
        <v>53986.8</v>
      </c>
      <c r="AF70" s="22">
        <f t="shared" si="15"/>
        <v>7657.900000000001</v>
      </c>
      <c r="AG70" s="22">
        <f t="shared" si="16"/>
        <v>19144.75</v>
      </c>
      <c r="AH70" s="22">
        <f t="shared" si="17"/>
        <v>30631.600000000002</v>
      </c>
      <c r="AI70" s="22">
        <v>45947.4</v>
      </c>
      <c r="AJ70" s="22">
        <f t="shared" si="26"/>
        <v>3338.5058</v>
      </c>
      <c r="AK70" s="22">
        <f t="shared" si="27"/>
        <v>3912.642970000001</v>
      </c>
      <c r="AL70" s="22">
        <f t="shared" si="28"/>
        <v>4863.305730000004</v>
      </c>
      <c r="AM70" s="22">
        <f t="shared" si="29"/>
        <v>8039.4000000000015</v>
      </c>
      <c r="AN70" s="22"/>
      <c r="AO70" s="22"/>
      <c r="AP70" s="22"/>
      <c r="AQ70" s="22"/>
      <c r="AR70" s="22"/>
      <c r="AS70" s="22"/>
      <c r="AT70" s="22"/>
      <c r="AU70" s="22"/>
    </row>
    <row r="71" spans="1:47" ht="23.25" customHeight="1">
      <c r="A71" s="15">
        <v>51</v>
      </c>
      <c r="B71" s="21" t="s">
        <v>75</v>
      </c>
      <c r="C71" s="22">
        <v>150.7</v>
      </c>
      <c r="D71" s="52">
        <f t="shared" si="18"/>
        <v>8029.1419000000005</v>
      </c>
      <c r="E71" s="52">
        <f t="shared" si="19"/>
        <v>18183.12301</v>
      </c>
      <c r="F71" s="52">
        <f t="shared" si="20"/>
        <v>28656.495399999996</v>
      </c>
      <c r="G71" s="23">
        <f t="shared" si="21"/>
        <v>44359.9</v>
      </c>
      <c r="H71" s="61">
        <v>8029.1419000000005</v>
      </c>
      <c r="I71" s="56">
        <v>18183.12301</v>
      </c>
      <c r="J71" s="56">
        <v>28656.495399999996</v>
      </c>
      <c r="K71" s="62">
        <v>44359.9</v>
      </c>
      <c r="L71" s="63"/>
      <c r="M71" s="64"/>
      <c r="N71" s="57"/>
      <c r="O71" s="22"/>
      <c r="P71" s="22"/>
      <c r="Q71" s="22"/>
      <c r="R71" s="22"/>
      <c r="S71" s="57"/>
      <c r="T71" s="22">
        <f t="shared" si="12"/>
        <v>0</v>
      </c>
      <c r="U71" s="22">
        <f t="shared" si="13"/>
        <v>0</v>
      </c>
      <c r="V71" s="58">
        <f t="shared" si="14"/>
        <v>0</v>
      </c>
      <c r="W71" s="22"/>
      <c r="X71" s="22"/>
      <c r="Y71" s="22"/>
      <c r="Z71" s="22"/>
      <c r="AA71" s="22"/>
      <c r="AB71" s="58">
        <f t="shared" si="22"/>
        <v>8179.8419</v>
      </c>
      <c r="AC71" s="58">
        <f t="shared" si="23"/>
        <v>18333.82301</v>
      </c>
      <c r="AD71" s="58">
        <f t="shared" si="24"/>
        <v>28807.195399999997</v>
      </c>
      <c r="AE71" s="58">
        <f t="shared" si="25"/>
        <v>44510.6</v>
      </c>
      <c r="AF71" s="22">
        <f t="shared" si="15"/>
        <v>6833.333333333333</v>
      </c>
      <c r="AG71" s="22">
        <f t="shared" si="16"/>
        <v>17083.333333333332</v>
      </c>
      <c r="AH71" s="22">
        <f t="shared" si="17"/>
        <v>27333.333333333332</v>
      </c>
      <c r="AI71" s="22">
        <v>41000</v>
      </c>
      <c r="AJ71" s="22">
        <f t="shared" si="26"/>
        <v>1346.5085666666673</v>
      </c>
      <c r="AK71" s="22">
        <f t="shared" si="27"/>
        <v>1250.489676666668</v>
      </c>
      <c r="AL71" s="22">
        <f t="shared" si="28"/>
        <v>1473.8620666666648</v>
      </c>
      <c r="AM71" s="22">
        <f t="shared" si="29"/>
        <v>3510.5999999999985</v>
      </c>
      <c r="AN71" s="22"/>
      <c r="AO71" s="22"/>
      <c r="AP71" s="22"/>
      <c r="AQ71" s="22"/>
      <c r="AR71" s="22"/>
      <c r="AS71" s="22"/>
      <c r="AT71" s="22"/>
      <c r="AU71" s="22"/>
    </row>
    <row r="72" spans="1:47" ht="23.25" customHeight="1">
      <c r="A72" s="15">
        <v>52</v>
      </c>
      <c r="B72" s="21" t="s">
        <v>76</v>
      </c>
      <c r="C72" s="22">
        <v>63.9</v>
      </c>
      <c r="D72" s="52">
        <f t="shared" si="18"/>
        <v>9023.1939</v>
      </c>
      <c r="E72" s="52">
        <f t="shared" si="19"/>
        <v>20434.293810000003</v>
      </c>
      <c r="F72" s="52">
        <f t="shared" si="20"/>
        <v>32204.3274</v>
      </c>
      <c r="G72" s="23">
        <f t="shared" si="21"/>
        <v>49851.9</v>
      </c>
      <c r="H72" s="61">
        <v>9023.1939</v>
      </c>
      <c r="I72" s="56">
        <v>20434.293810000003</v>
      </c>
      <c r="J72" s="56">
        <v>32204.3274</v>
      </c>
      <c r="K72" s="62">
        <v>49851.9</v>
      </c>
      <c r="L72" s="63"/>
      <c r="M72" s="64"/>
      <c r="N72" s="57"/>
      <c r="O72" s="22"/>
      <c r="P72" s="22"/>
      <c r="Q72" s="22"/>
      <c r="R72" s="22"/>
      <c r="S72" s="57"/>
      <c r="T72" s="22">
        <f t="shared" si="12"/>
        <v>0</v>
      </c>
      <c r="U72" s="22">
        <f t="shared" si="13"/>
        <v>0</v>
      </c>
      <c r="V72" s="58">
        <f t="shared" si="14"/>
        <v>0</v>
      </c>
      <c r="W72" s="22"/>
      <c r="X72" s="22"/>
      <c r="Y72" s="22"/>
      <c r="Z72" s="22"/>
      <c r="AA72" s="22"/>
      <c r="AB72" s="58">
        <f t="shared" si="22"/>
        <v>9087.0939</v>
      </c>
      <c r="AC72" s="58">
        <f t="shared" si="23"/>
        <v>20498.193810000004</v>
      </c>
      <c r="AD72" s="58">
        <f t="shared" si="24"/>
        <v>32268.2274</v>
      </c>
      <c r="AE72" s="58">
        <f t="shared" si="25"/>
        <v>49915.8</v>
      </c>
      <c r="AF72" s="22">
        <f t="shared" si="15"/>
        <v>7603.983333333334</v>
      </c>
      <c r="AG72" s="22">
        <f t="shared" si="16"/>
        <v>19009.958333333336</v>
      </c>
      <c r="AH72" s="22">
        <f t="shared" si="17"/>
        <v>30415.933333333334</v>
      </c>
      <c r="AI72" s="22">
        <v>45623.9</v>
      </c>
      <c r="AJ72" s="22">
        <f t="shared" si="26"/>
        <v>1483.1105666666663</v>
      </c>
      <c r="AK72" s="22">
        <f t="shared" si="27"/>
        <v>1488.2354766666685</v>
      </c>
      <c r="AL72" s="22">
        <f t="shared" si="28"/>
        <v>1852.2940666666655</v>
      </c>
      <c r="AM72" s="22">
        <f t="shared" si="29"/>
        <v>4291.9000000000015</v>
      </c>
      <c r="AN72" s="22"/>
      <c r="AO72" s="22"/>
      <c r="AP72" s="22"/>
      <c r="AQ72" s="22"/>
      <c r="AR72" s="22"/>
      <c r="AS72" s="22"/>
      <c r="AT72" s="22"/>
      <c r="AU72" s="22"/>
    </row>
    <row r="73" spans="1:47" ht="23.25" customHeight="1">
      <c r="A73" s="15">
        <v>53</v>
      </c>
      <c r="B73" s="21" t="s">
        <v>77</v>
      </c>
      <c r="C73" s="22">
        <v>1072.7</v>
      </c>
      <c r="D73" s="52">
        <f t="shared" si="18"/>
        <v>9247.2538</v>
      </c>
      <c r="E73" s="52">
        <f t="shared" si="19"/>
        <v>20941.709020000002</v>
      </c>
      <c r="F73" s="52">
        <f t="shared" si="20"/>
        <v>33004.0108</v>
      </c>
      <c r="G73" s="23">
        <f t="shared" si="21"/>
        <v>51089.8</v>
      </c>
      <c r="H73" s="61">
        <v>9247.2538</v>
      </c>
      <c r="I73" s="56">
        <v>20941.709020000002</v>
      </c>
      <c r="J73" s="56">
        <v>33004.0108</v>
      </c>
      <c r="K73" s="62">
        <v>51089.8</v>
      </c>
      <c r="L73" s="63"/>
      <c r="M73" s="64"/>
      <c r="N73" s="57"/>
      <c r="O73" s="34"/>
      <c r="P73" s="22"/>
      <c r="Q73" s="22"/>
      <c r="R73" s="22"/>
      <c r="S73" s="57"/>
      <c r="T73" s="22">
        <f t="shared" si="12"/>
        <v>0</v>
      </c>
      <c r="U73" s="22">
        <f t="shared" si="13"/>
        <v>0</v>
      </c>
      <c r="V73" s="58">
        <f t="shared" si="14"/>
        <v>0</v>
      </c>
      <c r="W73" s="22"/>
      <c r="X73" s="22"/>
      <c r="Y73" s="22"/>
      <c r="Z73" s="22"/>
      <c r="AA73" s="22"/>
      <c r="AB73" s="58">
        <f t="shared" si="22"/>
        <v>10319.953800000001</v>
      </c>
      <c r="AC73" s="58">
        <f t="shared" si="23"/>
        <v>22014.409020000003</v>
      </c>
      <c r="AD73" s="58">
        <f t="shared" si="24"/>
        <v>34076.71079999999</v>
      </c>
      <c r="AE73" s="58">
        <f t="shared" si="25"/>
        <v>52162.5</v>
      </c>
      <c r="AF73" s="22">
        <f t="shared" si="15"/>
        <v>8050.833333333333</v>
      </c>
      <c r="AG73" s="22">
        <f t="shared" si="16"/>
        <v>20127.083333333332</v>
      </c>
      <c r="AH73" s="22">
        <f t="shared" si="17"/>
        <v>32203.333333333332</v>
      </c>
      <c r="AI73" s="22">
        <v>48305</v>
      </c>
      <c r="AJ73" s="22">
        <f t="shared" si="26"/>
        <v>2269.120466666668</v>
      </c>
      <c r="AK73" s="22">
        <f t="shared" si="27"/>
        <v>1887.3256866666707</v>
      </c>
      <c r="AL73" s="22">
        <f t="shared" si="28"/>
        <v>1873.3774666666613</v>
      </c>
      <c r="AM73" s="22">
        <f t="shared" si="29"/>
        <v>3857.5</v>
      </c>
      <c r="AN73" s="22"/>
      <c r="AO73" s="22"/>
      <c r="AP73" s="22"/>
      <c r="AQ73" s="22"/>
      <c r="AR73" s="22"/>
      <c r="AS73" s="22"/>
      <c r="AT73" s="22"/>
      <c r="AU73" s="22"/>
    </row>
    <row r="74" spans="1:47" ht="23.25" customHeight="1">
      <c r="A74" s="15">
        <v>54</v>
      </c>
      <c r="B74" s="21" t="s">
        <v>78</v>
      </c>
      <c r="C74" s="22">
        <v>4385.4</v>
      </c>
      <c r="D74" s="52">
        <f t="shared" si="18"/>
        <v>12760.3042</v>
      </c>
      <c r="E74" s="52">
        <f t="shared" si="19"/>
        <v>29178.14548</v>
      </c>
      <c r="F74" s="52">
        <f t="shared" si="20"/>
        <v>46102.747059999994</v>
      </c>
      <c r="G74" s="23">
        <f t="shared" si="21"/>
        <v>70948.6</v>
      </c>
      <c r="H74" s="61">
        <v>12760.3042</v>
      </c>
      <c r="I74" s="56">
        <v>29178.14548</v>
      </c>
      <c r="J74" s="56">
        <v>46102.747059999994</v>
      </c>
      <c r="K74" s="62">
        <v>70948.6</v>
      </c>
      <c r="L74" s="63"/>
      <c r="M74" s="64"/>
      <c r="N74" s="57"/>
      <c r="O74" s="22"/>
      <c r="P74" s="22"/>
      <c r="Q74" s="22"/>
      <c r="R74" s="22"/>
      <c r="S74" s="57"/>
      <c r="T74" s="22">
        <f t="shared" si="12"/>
        <v>0</v>
      </c>
      <c r="U74" s="22">
        <f t="shared" si="13"/>
        <v>0</v>
      </c>
      <c r="V74" s="58">
        <f t="shared" si="14"/>
        <v>0</v>
      </c>
      <c r="W74" s="22"/>
      <c r="X74" s="22"/>
      <c r="Y74" s="22"/>
      <c r="Z74" s="22"/>
      <c r="AA74" s="22"/>
      <c r="AB74" s="58">
        <f t="shared" si="22"/>
        <v>17145.7042</v>
      </c>
      <c r="AC74" s="58">
        <f t="shared" si="23"/>
        <v>33563.54548</v>
      </c>
      <c r="AD74" s="58">
        <f t="shared" si="24"/>
        <v>50488.147059999996</v>
      </c>
      <c r="AE74" s="58">
        <f t="shared" si="25"/>
        <v>75334</v>
      </c>
      <c r="AF74" s="22">
        <f t="shared" si="15"/>
        <v>10815.033333333333</v>
      </c>
      <c r="AG74" s="22">
        <f t="shared" si="16"/>
        <v>27037.583333333332</v>
      </c>
      <c r="AH74" s="22">
        <f t="shared" si="17"/>
        <v>43260.13333333333</v>
      </c>
      <c r="AI74" s="22">
        <v>64890.2</v>
      </c>
      <c r="AJ74" s="22">
        <f t="shared" si="26"/>
        <v>6330.670866666667</v>
      </c>
      <c r="AK74" s="22">
        <f t="shared" si="27"/>
        <v>6525.962146666669</v>
      </c>
      <c r="AL74" s="22">
        <f t="shared" si="28"/>
        <v>7228.013726666664</v>
      </c>
      <c r="AM74" s="22">
        <f t="shared" si="29"/>
        <v>10443.800000000003</v>
      </c>
      <c r="AN74" s="22"/>
      <c r="AO74" s="22"/>
      <c r="AP74" s="22"/>
      <c r="AQ74" s="22"/>
      <c r="AR74" s="22"/>
      <c r="AS74" s="22"/>
      <c r="AT74" s="22"/>
      <c r="AU74" s="22"/>
    </row>
    <row r="75" spans="1:47" ht="23.25" customHeight="1">
      <c r="A75" s="15">
        <v>55</v>
      </c>
      <c r="B75" s="21" t="s">
        <v>79</v>
      </c>
      <c r="C75" s="22">
        <v>1446.6</v>
      </c>
      <c r="D75" s="52">
        <f t="shared" si="18"/>
        <v>6988.753900000001</v>
      </c>
      <c r="E75" s="52">
        <f t="shared" si="19"/>
        <v>15827.017810000001</v>
      </c>
      <c r="F75" s="52">
        <f t="shared" si="20"/>
        <v>24943.2874</v>
      </c>
      <c r="G75" s="23">
        <f t="shared" si="21"/>
        <v>38611.9</v>
      </c>
      <c r="H75" s="61">
        <v>6988.753900000001</v>
      </c>
      <c r="I75" s="56">
        <v>15827.017810000001</v>
      </c>
      <c r="J75" s="56">
        <v>24943.2874</v>
      </c>
      <c r="K75" s="62">
        <v>38611.9</v>
      </c>
      <c r="L75" s="63"/>
      <c r="M75" s="64"/>
      <c r="N75" s="57"/>
      <c r="O75" s="22"/>
      <c r="P75" s="22"/>
      <c r="Q75" s="22"/>
      <c r="R75" s="22"/>
      <c r="S75" s="57"/>
      <c r="T75" s="22">
        <f t="shared" si="12"/>
        <v>0</v>
      </c>
      <c r="U75" s="22">
        <f t="shared" si="13"/>
        <v>0</v>
      </c>
      <c r="V75" s="58">
        <f t="shared" si="14"/>
        <v>0</v>
      </c>
      <c r="W75" s="22"/>
      <c r="X75" s="22"/>
      <c r="Y75" s="22"/>
      <c r="Z75" s="22"/>
      <c r="AA75" s="22"/>
      <c r="AB75" s="58">
        <f t="shared" si="22"/>
        <v>8435.3539</v>
      </c>
      <c r="AC75" s="58">
        <f t="shared" si="23"/>
        <v>17273.61781</v>
      </c>
      <c r="AD75" s="58">
        <f t="shared" si="24"/>
        <v>26389.8874</v>
      </c>
      <c r="AE75" s="58">
        <f t="shared" si="25"/>
        <v>40058.5</v>
      </c>
      <c r="AF75" s="22">
        <f t="shared" si="15"/>
        <v>6171.133333333334</v>
      </c>
      <c r="AG75" s="22">
        <f t="shared" si="16"/>
        <v>15427.833333333336</v>
      </c>
      <c r="AH75" s="22">
        <f t="shared" si="17"/>
        <v>24684.533333333336</v>
      </c>
      <c r="AI75" s="22">
        <v>37026.8</v>
      </c>
      <c r="AJ75" s="22">
        <f t="shared" si="26"/>
        <v>2264.220566666666</v>
      </c>
      <c r="AK75" s="22">
        <f t="shared" si="27"/>
        <v>1845.784476666664</v>
      </c>
      <c r="AL75" s="22">
        <f t="shared" si="28"/>
        <v>1705.3540666666631</v>
      </c>
      <c r="AM75" s="22">
        <f t="shared" si="29"/>
        <v>3031.699999999997</v>
      </c>
      <c r="AN75" s="22"/>
      <c r="AO75" s="22"/>
      <c r="AP75" s="22"/>
      <c r="AQ75" s="22"/>
      <c r="AR75" s="22"/>
      <c r="AS75" s="22"/>
      <c r="AT75" s="22"/>
      <c r="AU75" s="22"/>
    </row>
    <row r="76" spans="1:47" ht="23.25" customHeight="1">
      <c r="A76" s="15">
        <v>56</v>
      </c>
      <c r="B76" s="21" t="s">
        <v>80</v>
      </c>
      <c r="C76" s="22">
        <v>1997.2</v>
      </c>
      <c r="D76" s="52">
        <f t="shared" si="18"/>
        <v>11808.2952</v>
      </c>
      <c r="E76" s="52">
        <f t="shared" si="19"/>
        <v>26741.54808</v>
      </c>
      <c r="F76" s="52">
        <f t="shared" si="20"/>
        <v>42144.52319999999</v>
      </c>
      <c r="G76" s="23">
        <f t="shared" si="21"/>
        <v>65239.2</v>
      </c>
      <c r="H76" s="61">
        <v>11808.2952</v>
      </c>
      <c r="I76" s="56">
        <v>26741.54808</v>
      </c>
      <c r="J76" s="56">
        <v>42144.52319999999</v>
      </c>
      <c r="K76" s="62">
        <v>65239.2</v>
      </c>
      <c r="L76" s="63"/>
      <c r="M76" s="64"/>
      <c r="N76" s="57"/>
      <c r="O76" s="22"/>
      <c r="P76" s="22"/>
      <c r="Q76" s="22"/>
      <c r="R76" s="22"/>
      <c r="S76" s="57"/>
      <c r="T76" s="22">
        <f t="shared" si="12"/>
        <v>0</v>
      </c>
      <c r="U76" s="22">
        <f t="shared" si="13"/>
        <v>0</v>
      </c>
      <c r="V76" s="58">
        <f t="shared" si="14"/>
        <v>0</v>
      </c>
      <c r="W76" s="22"/>
      <c r="X76" s="22"/>
      <c r="Y76" s="22"/>
      <c r="Z76" s="22"/>
      <c r="AA76" s="22"/>
      <c r="AB76" s="58">
        <f t="shared" si="22"/>
        <v>13805.495200000001</v>
      </c>
      <c r="AC76" s="58">
        <f t="shared" si="23"/>
        <v>28738.74808</v>
      </c>
      <c r="AD76" s="58">
        <f t="shared" si="24"/>
        <v>44141.723199999986</v>
      </c>
      <c r="AE76" s="58">
        <f t="shared" si="25"/>
        <v>67236.4</v>
      </c>
      <c r="AF76" s="22">
        <f t="shared" si="15"/>
        <v>9967.066666666668</v>
      </c>
      <c r="AG76" s="22">
        <f t="shared" si="16"/>
        <v>24917.666666666668</v>
      </c>
      <c r="AH76" s="22">
        <f t="shared" si="17"/>
        <v>39868.26666666667</v>
      </c>
      <c r="AI76" s="22">
        <v>59802.4</v>
      </c>
      <c r="AJ76" s="22">
        <f t="shared" si="26"/>
        <v>3838.4285333333337</v>
      </c>
      <c r="AK76" s="22">
        <f t="shared" si="27"/>
        <v>3821.0814133333333</v>
      </c>
      <c r="AL76" s="22">
        <f t="shared" si="28"/>
        <v>4273.456533333316</v>
      </c>
      <c r="AM76" s="22">
        <f t="shared" si="29"/>
        <v>7433.999999999993</v>
      </c>
      <c r="AN76" s="22"/>
      <c r="AO76" s="22"/>
      <c r="AP76" s="22"/>
      <c r="AQ76" s="22"/>
      <c r="AR76" s="22"/>
      <c r="AS76" s="22"/>
      <c r="AT76" s="22"/>
      <c r="AU76" s="22"/>
    </row>
    <row r="77" spans="1:47" ht="23.25" customHeight="1">
      <c r="A77" s="15">
        <v>57</v>
      </c>
      <c r="B77" s="21" t="s">
        <v>130</v>
      </c>
      <c r="C77" s="22">
        <v>69.6</v>
      </c>
      <c r="D77" s="52">
        <f t="shared" si="18"/>
        <v>6013.7974</v>
      </c>
      <c r="E77" s="52">
        <f t="shared" si="19"/>
        <v>13619.091460000001</v>
      </c>
      <c r="F77" s="52">
        <f t="shared" si="20"/>
        <v>21463.6084</v>
      </c>
      <c r="G77" s="23">
        <f t="shared" si="21"/>
        <v>33225.4</v>
      </c>
      <c r="H77" s="61">
        <v>6013.7974</v>
      </c>
      <c r="I77" s="56">
        <v>13619.091460000001</v>
      </c>
      <c r="J77" s="56">
        <v>21463.6084</v>
      </c>
      <c r="K77" s="62">
        <v>33225.4</v>
      </c>
      <c r="L77" s="63"/>
      <c r="M77" s="64"/>
      <c r="N77" s="57"/>
      <c r="O77" s="22"/>
      <c r="P77" s="22"/>
      <c r="Q77" s="22"/>
      <c r="R77" s="22"/>
      <c r="S77" s="57"/>
      <c r="T77" s="22">
        <f t="shared" si="12"/>
        <v>0</v>
      </c>
      <c r="U77" s="22">
        <f t="shared" si="13"/>
        <v>0</v>
      </c>
      <c r="V77" s="58">
        <f t="shared" si="14"/>
        <v>0</v>
      </c>
      <c r="W77" s="22"/>
      <c r="X77" s="22"/>
      <c r="Y77" s="22"/>
      <c r="Z77" s="22"/>
      <c r="AA77" s="22"/>
      <c r="AB77" s="58">
        <f t="shared" si="22"/>
        <v>6083.397400000001</v>
      </c>
      <c r="AC77" s="58">
        <f t="shared" si="23"/>
        <v>13688.691460000002</v>
      </c>
      <c r="AD77" s="58">
        <f t="shared" si="24"/>
        <v>21533.2084</v>
      </c>
      <c r="AE77" s="58">
        <f t="shared" si="25"/>
        <v>33295</v>
      </c>
      <c r="AF77" s="22">
        <f t="shared" si="15"/>
        <v>5141.666666666667</v>
      </c>
      <c r="AG77" s="22">
        <f t="shared" si="16"/>
        <v>12854.166666666668</v>
      </c>
      <c r="AH77" s="22">
        <f t="shared" si="17"/>
        <v>20566.666666666668</v>
      </c>
      <c r="AI77" s="22">
        <v>30850</v>
      </c>
      <c r="AJ77" s="22">
        <f t="shared" si="26"/>
        <v>941.7307333333338</v>
      </c>
      <c r="AK77" s="22">
        <f t="shared" si="27"/>
        <v>834.524793333334</v>
      </c>
      <c r="AL77" s="22">
        <f t="shared" si="28"/>
        <v>966.5417333333316</v>
      </c>
      <c r="AM77" s="22">
        <f t="shared" si="29"/>
        <v>2445</v>
      </c>
      <c r="AN77" s="22"/>
      <c r="AO77" s="22"/>
      <c r="AP77" s="22"/>
      <c r="AQ77" s="22"/>
      <c r="AR77" s="22"/>
      <c r="AS77" s="22"/>
      <c r="AT77" s="22"/>
      <c r="AU77" s="22"/>
    </row>
    <row r="78" spans="1:47" ht="23.25" customHeight="1">
      <c r="A78" s="15">
        <v>58</v>
      </c>
      <c r="B78" s="21" t="s">
        <v>81</v>
      </c>
      <c r="C78" s="22">
        <v>994.3</v>
      </c>
      <c r="D78" s="52">
        <f t="shared" si="18"/>
        <v>9796.053754</v>
      </c>
      <c r="E78" s="52">
        <f t="shared" si="19"/>
        <v>22224.09796</v>
      </c>
      <c r="F78" s="52">
        <f t="shared" si="20"/>
        <v>35084.1616</v>
      </c>
      <c r="G78" s="23">
        <f t="shared" si="21"/>
        <v>54391</v>
      </c>
      <c r="H78" s="61">
        <v>9796.053754</v>
      </c>
      <c r="I78" s="56">
        <v>22224.09796</v>
      </c>
      <c r="J78" s="56">
        <v>35084.1616</v>
      </c>
      <c r="K78" s="62">
        <v>54391</v>
      </c>
      <c r="L78" s="63"/>
      <c r="M78" s="64"/>
      <c r="N78" s="57"/>
      <c r="O78" s="22"/>
      <c r="P78" s="22"/>
      <c r="Q78" s="22"/>
      <c r="R78" s="22"/>
      <c r="S78" s="57"/>
      <c r="T78" s="22">
        <f t="shared" si="12"/>
        <v>0</v>
      </c>
      <c r="U78" s="22">
        <f t="shared" si="13"/>
        <v>0</v>
      </c>
      <c r="V78" s="58">
        <f t="shared" si="14"/>
        <v>0</v>
      </c>
      <c r="W78" s="22"/>
      <c r="X78" s="22"/>
      <c r="Y78" s="22"/>
      <c r="Z78" s="22"/>
      <c r="AA78" s="22"/>
      <c r="AB78" s="58">
        <f t="shared" si="22"/>
        <v>10790.353754</v>
      </c>
      <c r="AC78" s="58">
        <f t="shared" si="23"/>
        <v>23218.39796</v>
      </c>
      <c r="AD78" s="58">
        <f t="shared" si="24"/>
        <v>36078.4616</v>
      </c>
      <c r="AE78" s="58">
        <f t="shared" si="25"/>
        <v>55385.3</v>
      </c>
      <c r="AF78" s="22">
        <f t="shared" si="15"/>
        <v>8306.6</v>
      </c>
      <c r="AG78" s="22">
        <f t="shared" si="16"/>
        <v>20766.5</v>
      </c>
      <c r="AH78" s="22">
        <f t="shared" si="17"/>
        <v>33226.4</v>
      </c>
      <c r="AI78" s="22">
        <v>49839.6</v>
      </c>
      <c r="AJ78" s="22">
        <f t="shared" si="26"/>
        <v>2483.7537539999994</v>
      </c>
      <c r="AK78" s="22">
        <f t="shared" si="27"/>
        <v>2451.8979599999984</v>
      </c>
      <c r="AL78" s="22">
        <f t="shared" si="28"/>
        <v>2852.061600000001</v>
      </c>
      <c r="AM78" s="22">
        <f t="shared" si="29"/>
        <v>5545.700000000004</v>
      </c>
      <c r="AN78" s="22"/>
      <c r="AO78" s="22"/>
      <c r="AP78" s="22"/>
      <c r="AQ78" s="22"/>
      <c r="AR78" s="22"/>
      <c r="AS78" s="22"/>
      <c r="AT78" s="22"/>
      <c r="AU78" s="22"/>
    </row>
    <row r="79" spans="1:47" ht="23.25" customHeight="1">
      <c r="A79" s="15">
        <v>59</v>
      </c>
      <c r="B79" s="21" t="s">
        <v>82</v>
      </c>
      <c r="C79" s="22">
        <v>198.5</v>
      </c>
      <c r="D79" s="52">
        <f t="shared" si="18"/>
        <v>7827.420200000001</v>
      </c>
      <c r="E79" s="52">
        <f t="shared" si="19"/>
        <v>17731.04456</v>
      </c>
      <c r="F79" s="52">
        <f t="shared" si="20"/>
        <v>27945.1388</v>
      </c>
      <c r="G79" s="23">
        <f t="shared" si="21"/>
        <v>43265</v>
      </c>
      <c r="H79" s="61">
        <v>7808.050400000001</v>
      </c>
      <c r="I79" s="56">
        <v>17682.43016</v>
      </c>
      <c r="J79" s="56">
        <v>27867.4064</v>
      </c>
      <c r="K79" s="62">
        <v>43138.4</v>
      </c>
      <c r="L79" s="63"/>
      <c r="M79" s="64"/>
      <c r="N79" s="57"/>
      <c r="O79" s="22"/>
      <c r="P79" s="22"/>
      <c r="Q79" s="22"/>
      <c r="R79" s="22"/>
      <c r="S79" s="57"/>
      <c r="T79" s="22">
        <f t="shared" si="12"/>
        <v>19.3698</v>
      </c>
      <c r="U79" s="22">
        <f t="shared" si="13"/>
        <v>48.614399999999996</v>
      </c>
      <c r="V79" s="58">
        <f t="shared" si="14"/>
        <v>77.7324</v>
      </c>
      <c r="W79" s="22">
        <v>126.6</v>
      </c>
      <c r="X79" s="53"/>
      <c r="Y79" s="53"/>
      <c r="Z79" s="53"/>
      <c r="AA79" s="53"/>
      <c r="AB79" s="58">
        <f t="shared" si="22"/>
        <v>8025.920200000001</v>
      </c>
      <c r="AC79" s="58">
        <f t="shared" si="23"/>
        <v>17929.54456</v>
      </c>
      <c r="AD79" s="58">
        <f t="shared" si="24"/>
        <v>28143.6388</v>
      </c>
      <c r="AE79" s="58">
        <f t="shared" si="25"/>
        <v>43463.5</v>
      </c>
      <c r="AF79" s="22">
        <f t="shared" si="15"/>
        <v>6533.416666666667</v>
      </c>
      <c r="AG79" s="22">
        <f t="shared" si="16"/>
        <v>16333.541666666668</v>
      </c>
      <c r="AH79" s="22">
        <f t="shared" si="17"/>
        <v>26133.666666666668</v>
      </c>
      <c r="AI79" s="22">
        <v>39200.5</v>
      </c>
      <c r="AJ79" s="22">
        <f t="shared" si="26"/>
        <v>1492.5035333333344</v>
      </c>
      <c r="AK79" s="22">
        <f t="shared" si="27"/>
        <v>1596.0028933333306</v>
      </c>
      <c r="AL79" s="22">
        <f t="shared" si="28"/>
        <v>2009.9721333333327</v>
      </c>
      <c r="AM79" s="22">
        <f t="shared" si="29"/>
        <v>4263</v>
      </c>
      <c r="AN79" s="22"/>
      <c r="AO79" s="22"/>
      <c r="AP79" s="22"/>
      <c r="AQ79" s="22"/>
      <c r="AR79" s="22"/>
      <c r="AS79" s="22"/>
      <c r="AT79" s="22"/>
      <c r="AU79" s="22"/>
    </row>
    <row r="80" spans="1:47" ht="23.25" customHeight="1">
      <c r="A80" s="15">
        <v>60</v>
      </c>
      <c r="B80" s="21" t="s">
        <v>83</v>
      </c>
      <c r="C80" s="22">
        <v>685.6</v>
      </c>
      <c r="D80" s="52">
        <f t="shared" si="18"/>
        <v>7873.572400000001</v>
      </c>
      <c r="E80" s="52">
        <f t="shared" si="19"/>
        <v>17830.813960000003</v>
      </c>
      <c r="F80" s="52">
        <f t="shared" si="20"/>
        <v>28101.2584</v>
      </c>
      <c r="G80" s="23">
        <f t="shared" si="21"/>
        <v>43500.4</v>
      </c>
      <c r="H80" s="61">
        <v>7873.572400000001</v>
      </c>
      <c r="I80" s="56">
        <v>17830.813960000003</v>
      </c>
      <c r="J80" s="56">
        <v>28101.2584</v>
      </c>
      <c r="K80" s="62">
        <v>43500.4</v>
      </c>
      <c r="L80" s="65"/>
      <c r="M80" s="66"/>
      <c r="N80" s="59"/>
      <c r="O80" s="22"/>
      <c r="P80" s="22"/>
      <c r="Q80" s="22"/>
      <c r="R80" s="22"/>
      <c r="S80" s="57"/>
      <c r="T80" s="22">
        <f t="shared" si="12"/>
        <v>0</v>
      </c>
      <c r="U80" s="22">
        <f t="shared" si="13"/>
        <v>0</v>
      </c>
      <c r="V80" s="58">
        <f t="shared" si="14"/>
        <v>0</v>
      </c>
      <c r="W80" s="22"/>
      <c r="X80" s="22"/>
      <c r="Y80" s="22"/>
      <c r="Z80" s="22"/>
      <c r="AA80" s="22"/>
      <c r="AB80" s="58">
        <f t="shared" si="22"/>
        <v>8559.172400000001</v>
      </c>
      <c r="AC80" s="58">
        <f t="shared" si="23"/>
        <v>18516.41396</v>
      </c>
      <c r="AD80" s="58">
        <f t="shared" si="24"/>
        <v>28786.858399999997</v>
      </c>
      <c r="AE80" s="58">
        <f t="shared" si="25"/>
        <v>44186</v>
      </c>
      <c r="AF80" s="22">
        <f t="shared" si="15"/>
        <v>6936.099999999999</v>
      </c>
      <c r="AG80" s="22">
        <f t="shared" si="16"/>
        <v>17340.25</v>
      </c>
      <c r="AH80" s="22">
        <f t="shared" si="17"/>
        <v>27744.399999999998</v>
      </c>
      <c r="AI80" s="22">
        <v>41616.6</v>
      </c>
      <c r="AJ80" s="22">
        <f t="shared" si="26"/>
        <v>1623.0724000000018</v>
      </c>
      <c r="AK80" s="22">
        <f t="shared" si="27"/>
        <v>1176.1639600000017</v>
      </c>
      <c r="AL80" s="22">
        <f t="shared" si="28"/>
        <v>1042.4583999999995</v>
      </c>
      <c r="AM80" s="22">
        <f t="shared" si="29"/>
        <v>2569.4000000000015</v>
      </c>
      <c r="AN80" s="22"/>
      <c r="AO80" s="22"/>
      <c r="AP80" s="22"/>
      <c r="AQ80" s="22"/>
      <c r="AR80" s="22"/>
      <c r="AS80" s="22"/>
      <c r="AT80" s="22"/>
      <c r="AU80" s="22"/>
    </row>
    <row r="81" spans="1:47" ht="23.25" customHeight="1">
      <c r="A81" s="15">
        <v>61</v>
      </c>
      <c r="B81" s="21" t="s">
        <v>84</v>
      </c>
      <c r="C81" s="22">
        <v>211.9</v>
      </c>
      <c r="D81" s="52">
        <f t="shared" si="18"/>
        <v>7020.891536000002</v>
      </c>
      <c r="E81" s="52">
        <f t="shared" si="19"/>
        <v>15906.409870000003</v>
      </c>
      <c r="F81" s="52">
        <f t="shared" si="20"/>
        <v>25085.648599999997</v>
      </c>
      <c r="G81" s="23">
        <f t="shared" si="21"/>
        <v>38857.299999999996</v>
      </c>
      <c r="H81" s="61">
        <v>7015.2915360000015</v>
      </c>
      <c r="I81" s="56">
        <v>15900.809870000003</v>
      </c>
      <c r="J81" s="56">
        <v>25080.0486</v>
      </c>
      <c r="K81" s="62">
        <v>38851.7</v>
      </c>
      <c r="L81" s="63">
        <v>5.6</v>
      </c>
      <c r="M81" s="63">
        <v>5.6</v>
      </c>
      <c r="N81" s="63">
        <v>5.6</v>
      </c>
      <c r="O81" s="63">
        <v>5.6</v>
      </c>
      <c r="P81" s="22"/>
      <c r="Q81" s="22"/>
      <c r="R81" s="22"/>
      <c r="S81" s="57"/>
      <c r="T81" s="22">
        <f t="shared" si="12"/>
        <v>0</v>
      </c>
      <c r="U81" s="22">
        <f t="shared" si="13"/>
        <v>0</v>
      </c>
      <c r="V81" s="58">
        <f t="shared" si="14"/>
        <v>0</v>
      </c>
      <c r="W81" s="22"/>
      <c r="X81" s="22"/>
      <c r="Y81" s="22"/>
      <c r="Z81" s="22"/>
      <c r="AA81" s="22"/>
      <c r="AB81" s="58">
        <f t="shared" si="22"/>
        <v>7232.7915360000015</v>
      </c>
      <c r="AC81" s="58">
        <f t="shared" si="23"/>
        <v>16118.309870000003</v>
      </c>
      <c r="AD81" s="58">
        <f t="shared" si="24"/>
        <v>25297.5486</v>
      </c>
      <c r="AE81" s="58">
        <f t="shared" si="25"/>
        <v>39069.2</v>
      </c>
      <c r="AF81" s="22">
        <f t="shared" si="15"/>
        <v>6010.866666666666</v>
      </c>
      <c r="AG81" s="22">
        <f t="shared" si="16"/>
        <v>15027.166666666664</v>
      </c>
      <c r="AH81" s="22">
        <f t="shared" si="17"/>
        <v>24043.466666666664</v>
      </c>
      <c r="AI81" s="22">
        <v>36065.2</v>
      </c>
      <c r="AJ81" s="22">
        <f t="shared" si="26"/>
        <v>1221.9248693333357</v>
      </c>
      <c r="AK81" s="22">
        <f t="shared" si="27"/>
        <v>1091.1432033333385</v>
      </c>
      <c r="AL81" s="22">
        <f t="shared" si="28"/>
        <v>1254.0819333333347</v>
      </c>
      <c r="AM81" s="22">
        <f t="shared" si="29"/>
        <v>3004</v>
      </c>
      <c r="AN81" s="22"/>
      <c r="AO81" s="22"/>
      <c r="AP81" s="22"/>
      <c r="AQ81" s="22"/>
      <c r="AR81" s="22"/>
      <c r="AS81" s="22"/>
      <c r="AT81" s="22"/>
      <c r="AU81" s="22"/>
    </row>
    <row r="82" spans="1:47" ht="23.25" customHeight="1">
      <c r="A82" s="15">
        <v>62</v>
      </c>
      <c r="B82" s="21" t="s">
        <v>85</v>
      </c>
      <c r="C82" s="22">
        <v>1031.4</v>
      </c>
      <c r="D82" s="52">
        <f t="shared" si="18"/>
        <v>11986.471600000003</v>
      </c>
      <c r="E82" s="52">
        <f t="shared" si="19"/>
        <v>27145.053640000006</v>
      </c>
      <c r="F82" s="52">
        <f t="shared" si="20"/>
        <v>42780.44560000001</v>
      </c>
      <c r="G82" s="23">
        <f t="shared" si="21"/>
        <v>66223.6</v>
      </c>
      <c r="H82" s="61">
        <v>11986.471600000003</v>
      </c>
      <c r="I82" s="56">
        <v>27145.053640000006</v>
      </c>
      <c r="J82" s="56">
        <v>42780.44560000001</v>
      </c>
      <c r="K82" s="62">
        <v>66223.6</v>
      </c>
      <c r="L82" s="63"/>
      <c r="M82" s="64"/>
      <c r="N82" s="57"/>
      <c r="O82" s="22"/>
      <c r="P82" s="22"/>
      <c r="Q82" s="22"/>
      <c r="R82" s="22"/>
      <c r="S82" s="57"/>
      <c r="T82" s="22">
        <f t="shared" si="12"/>
        <v>0</v>
      </c>
      <c r="U82" s="22">
        <f t="shared" si="13"/>
        <v>0</v>
      </c>
      <c r="V82" s="58">
        <f t="shared" si="14"/>
        <v>0</v>
      </c>
      <c r="W82" s="22"/>
      <c r="X82" s="22"/>
      <c r="Y82" s="22"/>
      <c r="Z82" s="22"/>
      <c r="AA82" s="22"/>
      <c r="AB82" s="58">
        <f t="shared" si="22"/>
        <v>13017.871600000002</v>
      </c>
      <c r="AC82" s="58">
        <f t="shared" si="23"/>
        <v>28176.453640000007</v>
      </c>
      <c r="AD82" s="58">
        <f t="shared" si="24"/>
        <v>43811.84560000001</v>
      </c>
      <c r="AE82" s="58">
        <f t="shared" si="25"/>
        <v>67255</v>
      </c>
      <c r="AF82" s="22">
        <f t="shared" si="15"/>
        <v>9966.666666666666</v>
      </c>
      <c r="AG82" s="22">
        <f t="shared" si="16"/>
        <v>24916.666666666664</v>
      </c>
      <c r="AH82" s="22">
        <f t="shared" si="17"/>
        <v>39866.666666666664</v>
      </c>
      <c r="AI82" s="22">
        <v>59800</v>
      </c>
      <c r="AJ82" s="22">
        <f t="shared" si="26"/>
        <v>3051.204933333336</v>
      </c>
      <c r="AK82" s="22">
        <f t="shared" si="27"/>
        <v>3259.7869733333428</v>
      </c>
      <c r="AL82" s="22">
        <f t="shared" si="28"/>
        <v>3945.1789333333436</v>
      </c>
      <c r="AM82" s="22">
        <f t="shared" si="29"/>
        <v>7455</v>
      </c>
      <c r="AN82" s="22"/>
      <c r="AO82" s="22"/>
      <c r="AP82" s="22"/>
      <c r="AQ82" s="22"/>
      <c r="AR82" s="22"/>
      <c r="AS82" s="22"/>
      <c r="AT82" s="22"/>
      <c r="AU82" s="22"/>
    </row>
    <row r="83" spans="1:47" ht="23.25" customHeight="1">
      <c r="A83" s="15">
        <v>63</v>
      </c>
      <c r="B83" s="21" t="s">
        <v>86</v>
      </c>
      <c r="C83" s="22">
        <v>500.6</v>
      </c>
      <c r="D83" s="52">
        <f t="shared" si="18"/>
        <v>9524.817300000002</v>
      </c>
      <c r="E83" s="52">
        <f t="shared" si="19"/>
        <v>21570.290670000002</v>
      </c>
      <c r="F83" s="52">
        <f t="shared" si="20"/>
        <v>33994.6518</v>
      </c>
      <c r="G83" s="23">
        <f t="shared" si="21"/>
        <v>52623.3</v>
      </c>
      <c r="H83" s="61">
        <v>9524.817300000002</v>
      </c>
      <c r="I83" s="56">
        <v>21570.290670000002</v>
      </c>
      <c r="J83" s="56">
        <v>33994.6518</v>
      </c>
      <c r="K83" s="62">
        <v>52623.3</v>
      </c>
      <c r="L83" s="63"/>
      <c r="M83" s="64"/>
      <c r="N83" s="57"/>
      <c r="O83" s="22"/>
      <c r="P83" s="22"/>
      <c r="Q83" s="22"/>
      <c r="R83" s="22"/>
      <c r="S83" s="57"/>
      <c r="T83" s="22">
        <f t="shared" si="12"/>
        <v>0</v>
      </c>
      <c r="U83" s="22">
        <f t="shared" si="13"/>
        <v>0</v>
      </c>
      <c r="V83" s="58">
        <f t="shared" si="14"/>
        <v>0</v>
      </c>
      <c r="W83" s="22"/>
      <c r="X83" s="22"/>
      <c r="Y83" s="22"/>
      <c r="Z83" s="22"/>
      <c r="AA83" s="22"/>
      <c r="AB83" s="58">
        <f t="shared" si="22"/>
        <v>10025.417300000003</v>
      </c>
      <c r="AC83" s="58">
        <f t="shared" si="23"/>
        <v>22070.89067</v>
      </c>
      <c r="AD83" s="58">
        <f t="shared" si="24"/>
        <v>34495.2518</v>
      </c>
      <c r="AE83" s="58">
        <f t="shared" si="25"/>
        <v>53123.9</v>
      </c>
      <c r="AF83" s="22">
        <f t="shared" si="15"/>
        <v>7806.433333333333</v>
      </c>
      <c r="AG83" s="22">
        <f t="shared" si="16"/>
        <v>19516.083333333332</v>
      </c>
      <c r="AH83" s="22">
        <f t="shared" si="17"/>
        <v>31225.733333333334</v>
      </c>
      <c r="AI83" s="22">
        <v>46838.6</v>
      </c>
      <c r="AJ83" s="22">
        <f t="shared" si="26"/>
        <v>2218.9839666666694</v>
      </c>
      <c r="AK83" s="22">
        <f t="shared" si="27"/>
        <v>2554.8073366666686</v>
      </c>
      <c r="AL83" s="22">
        <f t="shared" si="28"/>
        <v>3269.5184666666646</v>
      </c>
      <c r="AM83" s="22">
        <f t="shared" si="29"/>
        <v>6285.300000000003</v>
      </c>
      <c r="AN83" s="22"/>
      <c r="AO83" s="22"/>
      <c r="AP83" s="22"/>
      <c r="AQ83" s="22"/>
      <c r="AR83" s="22"/>
      <c r="AS83" s="22"/>
      <c r="AT83" s="22"/>
      <c r="AU83" s="22"/>
    </row>
    <row r="84" spans="1:47" ht="23.25" customHeight="1">
      <c r="A84" s="15">
        <v>64</v>
      </c>
      <c r="B84" s="21" t="s">
        <v>88</v>
      </c>
      <c r="C84" s="22">
        <v>6.2</v>
      </c>
      <c r="D84" s="52">
        <f t="shared" si="18"/>
        <v>9150.093</v>
      </c>
      <c r="E84" s="52">
        <f t="shared" si="19"/>
        <v>20721.6747</v>
      </c>
      <c r="F84" s="52">
        <f t="shared" si="20"/>
        <v>32657.237999999994</v>
      </c>
      <c r="G84" s="23">
        <f t="shared" si="21"/>
        <v>50553</v>
      </c>
      <c r="H84" s="61">
        <v>9150.093</v>
      </c>
      <c r="I84" s="56">
        <v>20721.6747</v>
      </c>
      <c r="J84" s="56">
        <v>32657.237999999994</v>
      </c>
      <c r="K84" s="62">
        <v>50553</v>
      </c>
      <c r="L84" s="63"/>
      <c r="M84" s="64"/>
      <c r="N84" s="57"/>
      <c r="O84" s="22"/>
      <c r="P84" s="22"/>
      <c r="Q84" s="22"/>
      <c r="R84" s="22"/>
      <c r="S84" s="57"/>
      <c r="T84" s="22">
        <f t="shared" si="12"/>
        <v>0</v>
      </c>
      <c r="U84" s="22">
        <f t="shared" si="13"/>
        <v>0</v>
      </c>
      <c r="V84" s="58">
        <f t="shared" si="14"/>
        <v>0</v>
      </c>
      <c r="W84" s="22"/>
      <c r="X84" s="22"/>
      <c r="Y84" s="22"/>
      <c r="Z84" s="22"/>
      <c r="AA84" s="22"/>
      <c r="AB84" s="58">
        <f t="shared" si="22"/>
        <v>9156.293000000001</v>
      </c>
      <c r="AC84" s="58">
        <f t="shared" si="23"/>
        <v>20727.8747</v>
      </c>
      <c r="AD84" s="58">
        <f t="shared" si="24"/>
        <v>32663.437999999995</v>
      </c>
      <c r="AE84" s="58">
        <f t="shared" si="25"/>
        <v>50559.2</v>
      </c>
      <c r="AF84" s="22">
        <f t="shared" si="15"/>
        <v>7750</v>
      </c>
      <c r="AG84" s="22">
        <f t="shared" si="16"/>
        <v>19375</v>
      </c>
      <c r="AH84" s="22">
        <f t="shared" si="17"/>
        <v>31000</v>
      </c>
      <c r="AI84" s="22">
        <v>46500</v>
      </c>
      <c r="AJ84" s="22">
        <f t="shared" si="26"/>
        <v>1406.2930000000015</v>
      </c>
      <c r="AK84" s="22">
        <f t="shared" si="27"/>
        <v>1352.8747000000003</v>
      </c>
      <c r="AL84" s="22">
        <f t="shared" si="28"/>
        <v>1663.4379999999946</v>
      </c>
      <c r="AM84" s="22">
        <f t="shared" si="29"/>
        <v>4059.199999999997</v>
      </c>
      <c r="AN84" s="22"/>
      <c r="AO84" s="22"/>
      <c r="AP84" s="22"/>
      <c r="AQ84" s="22"/>
      <c r="AR84" s="22"/>
      <c r="AS84" s="22"/>
      <c r="AT84" s="22"/>
      <c r="AU84" s="22"/>
    </row>
    <row r="85" spans="1:47" ht="23.25" customHeight="1">
      <c r="A85" s="15">
        <v>65</v>
      </c>
      <c r="B85" s="21" t="s">
        <v>87</v>
      </c>
      <c r="C85" s="22">
        <v>3143</v>
      </c>
      <c r="D85" s="52">
        <f aca="true" t="shared" si="30" ref="D85:D116">H85+L85+P85+T85+X85</f>
        <v>13570.697699999999</v>
      </c>
      <c r="E85" s="52">
        <f aca="true" t="shared" si="31" ref="E85:E116">I85+M85+Q85+U85+Y85</f>
        <v>30917.338909999995</v>
      </c>
      <c r="F85" s="52">
        <f aca="true" t="shared" si="32" ref="F85:F116">J85+N85+R85+V85+Z85</f>
        <v>48802.2965</v>
      </c>
      <c r="G85" s="23">
        <f aca="true" t="shared" si="33" ref="G85:G116">K85+O85+S85+W85+AA85</f>
        <v>75285.1</v>
      </c>
      <c r="H85" s="61">
        <v>13524.391899999999</v>
      </c>
      <c r="I85" s="56">
        <v>30807.316509999997</v>
      </c>
      <c r="J85" s="56">
        <v>48627.696099999994</v>
      </c>
      <c r="K85" s="62">
        <v>75007.9</v>
      </c>
      <c r="L85" s="63">
        <v>25.1</v>
      </c>
      <c r="M85" s="64">
        <v>56.8</v>
      </c>
      <c r="N85" s="57">
        <v>89.5</v>
      </c>
      <c r="O85" s="22">
        <v>138.6</v>
      </c>
      <c r="P85" s="22"/>
      <c r="Q85" s="22"/>
      <c r="R85" s="22"/>
      <c r="S85" s="57"/>
      <c r="T85" s="22">
        <f t="shared" si="12"/>
        <v>21.2058</v>
      </c>
      <c r="U85" s="22">
        <f t="shared" si="13"/>
        <v>53.22239999999999</v>
      </c>
      <c r="V85" s="58">
        <f t="shared" si="14"/>
        <v>85.1004</v>
      </c>
      <c r="W85" s="22">
        <v>138.6</v>
      </c>
      <c r="X85" s="22"/>
      <c r="Y85" s="22"/>
      <c r="Z85" s="22"/>
      <c r="AA85" s="22"/>
      <c r="AB85" s="58">
        <f aca="true" t="shared" si="34" ref="AB85:AB116">AF85+AJ85+AN85+AR85</f>
        <v>16713.697699999997</v>
      </c>
      <c r="AC85" s="58">
        <f aca="true" t="shared" si="35" ref="AC85:AC116">AG85+AK85+AO85+AS85</f>
        <v>34060.33890999999</v>
      </c>
      <c r="AD85" s="58">
        <f aca="true" t="shared" si="36" ref="AD85:AD116">AH85+AL85+AP85+AT85</f>
        <v>51945.2965</v>
      </c>
      <c r="AE85" s="58">
        <f aca="true" t="shared" si="37" ref="AE85:AE116">AI85+AM85+AQ85+AU85</f>
        <v>78428.1</v>
      </c>
      <c r="AF85" s="22">
        <f t="shared" si="15"/>
        <v>10375.833333333334</v>
      </c>
      <c r="AG85" s="22">
        <f t="shared" si="16"/>
        <v>25939.583333333336</v>
      </c>
      <c r="AH85" s="22">
        <f t="shared" si="17"/>
        <v>41503.333333333336</v>
      </c>
      <c r="AI85" s="22">
        <v>62255</v>
      </c>
      <c r="AJ85" s="22">
        <f aca="true" t="shared" si="38" ref="AJ85:AJ116">C85+D85-AF85-AN85-AR85</f>
        <v>6337.864366666663</v>
      </c>
      <c r="AK85" s="22">
        <f aca="true" t="shared" si="39" ref="AK85:AK116">C85+E85-AG85-AO85-AS85</f>
        <v>8120.7555766666555</v>
      </c>
      <c r="AL85" s="22">
        <f aca="true" t="shared" si="40" ref="AL85:AL116">C85+F85-AH85-AP85-AT85</f>
        <v>10441.963166666661</v>
      </c>
      <c r="AM85" s="22">
        <f aca="true" t="shared" si="41" ref="AM85:AM116">C85+G85-AI85-AQ85-AU85</f>
        <v>16173.100000000006</v>
      </c>
      <c r="AN85" s="22"/>
      <c r="AO85" s="22"/>
      <c r="AP85" s="22"/>
      <c r="AQ85" s="22"/>
      <c r="AR85" s="22"/>
      <c r="AS85" s="22"/>
      <c r="AT85" s="22"/>
      <c r="AU85" s="22"/>
    </row>
    <row r="86" spans="1:47" ht="23.25" customHeight="1">
      <c r="A86" s="15">
        <v>66</v>
      </c>
      <c r="B86" s="21" t="s">
        <v>89</v>
      </c>
      <c r="C86" s="22">
        <v>3233.76</v>
      </c>
      <c r="D86" s="52">
        <f t="shared" si="30"/>
        <v>13017.158016</v>
      </c>
      <c r="E86" s="52">
        <f t="shared" si="31"/>
        <v>29714.897689999998</v>
      </c>
      <c r="F86" s="52">
        <f t="shared" si="32"/>
        <v>46990.166099999995</v>
      </c>
      <c r="G86" s="23">
        <f t="shared" si="33"/>
        <v>72588.5</v>
      </c>
      <c r="H86" s="61">
        <v>13017.158016</v>
      </c>
      <c r="I86" s="56">
        <v>29714.897689999998</v>
      </c>
      <c r="J86" s="56">
        <v>46990.166099999995</v>
      </c>
      <c r="K86" s="62">
        <v>72588.5</v>
      </c>
      <c r="L86" s="63"/>
      <c r="M86" s="64"/>
      <c r="N86" s="57"/>
      <c r="O86" s="22"/>
      <c r="P86" s="22"/>
      <c r="Q86" s="22"/>
      <c r="R86" s="22"/>
      <c r="S86" s="57"/>
      <c r="T86" s="22">
        <f aca="true" t="shared" si="42" ref="T86:T149">W86/100*15.3</f>
        <v>0</v>
      </c>
      <c r="U86" s="22">
        <f aca="true" t="shared" si="43" ref="U86:U149">W86/100*38.4</f>
        <v>0</v>
      </c>
      <c r="V86" s="58">
        <f aca="true" t="shared" si="44" ref="V86:V149">W86/100*61.4</f>
        <v>0</v>
      </c>
      <c r="W86" s="22"/>
      <c r="X86" s="22"/>
      <c r="Y86" s="22"/>
      <c r="Z86" s="22"/>
      <c r="AA86" s="22"/>
      <c r="AB86" s="58">
        <f t="shared" si="34"/>
        <v>16250.918016</v>
      </c>
      <c r="AC86" s="58">
        <f t="shared" si="35"/>
        <v>32948.65769</v>
      </c>
      <c r="AD86" s="58">
        <f t="shared" si="36"/>
        <v>50223.9261</v>
      </c>
      <c r="AE86" s="58">
        <f t="shared" si="37"/>
        <v>75822.26</v>
      </c>
      <c r="AF86" s="22">
        <f aca="true" t="shared" si="45" ref="AF86:AF129">AI86/12*2</f>
        <v>10105.616666666667</v>
      </c>
      <c r="AG86" s="22">
        <f aca="true" t="shared" si="46" ref="AG86:AG129">AI86/12*5</f>
        <v>25264.041666666668</v>
      </c>
      <c r="AH86" s="22">
        <f aca="true" t="shared" si="47" ref="AH86:AH129">AI86/12*8</f>
        <v>40422.46666666667</v>
      </c>
      <c r="AI86" s="22">
        <v>60633.7</v>
      </c>
      <c r="AJ86" s="22">
        <f t="shared" si="38"/>
        <v>6145.301349333333</v>
      </c>
      <c r="AK86" s="22">
        <f t="shared" si="39"/>
        <v>7684.616023333332</v>
      </c>
      <c r="AL86" s="22">
        <f t="shared" si="40"/>
        <v>9801.45943333333</v>
      </c>
      <c r="AM86" s="22">
        <f t="shared" si="41"/>
        <v>15188.559999999998</v>
      </c>
      <c r="AN86" s="22"/>
      <c r="AO86" s="22"/>
      <c r="AP86" s="22"/>
      <c r="AQ86" s="22"/>
      <c r="AR86" s="22"/>
      <c r="AS86" s="22"/>
      <c r="AT86" s="22"/>
      <c r="AU86" s="22"/>
    </row>
    <row r="87" spans="1:47" ht="23.25" customHeight="1">
      <c r="A87" s="15">
        <v>67</v>
      </c>
      <c r="B87" s="21" t="s">
        <v>90</v>
      </c>
      <c r="C87" s="22">
        <v>516.4</v>
      </c>
      <c r="D87" s="52">
        <f t="shared" si="30"/>
        <v>10110.391600000003</v>
      </c>
      <c r="E87" s="52">
        <f t="shared" si="31"/>
        <v>22906.17376</v>
      </c>
      <c r="F87" s="52">
        <f t="shared" si="32"/>
        <v>36102.292</v>
      </c>
      <c r="G87" s="23">
        <f t="shared" si="33"/>
        <v>55898.8</v>
      </c>
      <c r="H87" s="61">
        <v>10070.550400000002</v>
      </c>
      <c r="I87" s="56">
        <v>22806.18016</v>
      </c>
      <c r="J87" s="56">
        <v>35942.4064</v>
      </c>
      <c r="K87" s="62">
        <v>55638.4</v>
      </c>
      <c r="L87" s="63"/>
      <c r="M87" s="64"/>
      <c r="N87" s="57"/>
      <c r="O87" s="22"/>
      <c r="P87" s="22"/>
      <c r="Q87" s="22"/>
      <c r="R87" s="22"/>
      <c r="S87" s="57"/>
      <c r="T87" s="22">
        <f t="shared" si="42"/>
        <v>39.84119999999999</v>
      </c>
      <c r="U87" s="22">
        <f t="shared" si="43"/>
        <v>99.99359999999999</v>
      </c>
      <c r="V87" s="58">
        <f t="shared" si="44"/>
        <v>159.88559999999998</v>
      </c>
      <c r="W87" s="22">
        <v>260.4</v>
      </c>
      <c r="X87" s="22"/>
      <c r="Y87" s="22"/>
      <c r="Z87" s="22"/>
      <c r="AA87" s="22"/>
      <c r="AB87" s="58">
        <f t="shared" si="34"/>
        <v>10626.791600000002</v>
      </c>
      <c r="AC87" s="58">
        <f t="shared" si="35"/>
        <v>23422.573760000003</v>
      </c>
      <c r="AD87" s="58">
        <f t="shared" si="36"/>
        <v>36618.692</v>
      </c>
      <c r="AE87" s="58">
        <f t="shared" si="37"/>
        <v>56415.200000000004</v>
      </c>
      <c r="AF87" s="22">
        <f t="shared" si="45"/>
        <v>8016.666666666667</v>
      </c>
      <c r="AG87" s="22">
        <f t="shared" si="46"/>
        <v>20041.666666666668</v>
      </c>
      <c r="AH87" s="22">
        <f t="shared" si="47"/>
        <v>32066.666666666668</v>
      </c>
      <c r="AI87" s="22">
        <v>48100</v>
      </c>
      <c r="AJ87" s="22">
        <f t="shared" si="38"/>
        <v>2610.1249333333353</v>
      </c>
      <c r="AK87" s="22">
        <f t="shared" si="39"/>
        <v>3380.907093333335</v>
      </c>
      <c r="AL87" s="22">
        <f t="shared" si="40"/>
        <v>4552.025333333335</v>
      </c>
      <c r="AM87" s="22">
        <f t="shared" si="41"/>
        <v>8315.200000000004</v>
      </c>
      <c r="AN87" s="22"/>
      <c r="AO87" s="22"/>
      <c r="AP87" s="22"/>
      <c r="AQ87" s="22"/>
      <c r="AR87" s="22"/>
      <c r="AS87" s="22"/>
      <c r="AT87" s="22"/>
      <c r="AU87" s="22"/>
    </row>
    <row r="88" spans="1:47" ht="23.25" customHeight="1">
      <c r="A88" s="15">
        <v>68</v>
      </c>
      <c r="B88" s="21" t="s">
        <v>91</v>
      </c>
      <c r="C88" s="22">
        <v>327.5</v>
      </c>
      <c r="D88" s="52">
        <f t="shared" si="30"/>
        <v>9335.075</v>
      </c>
      <c r="E88" s="52">
        <f t="shared" si="31"/>
        <v>21140.592500000002</v>
      </c>
      <c r="F88" s="52">
        <f t="shared" si="32"/>
        <v>33317.45</v>
      </c>
      <c r="G88" s="23">
        <f t="shared" si="33"/>
        <v>51575</v>
      </c>
      <c r="H88" s="61">
        <v>9335.075</v>
      </c>
      <c r="I88" s="56">
        <v>21140.592500000002</v>
      </c>
      <c r="J88" s="56">
        <v>33317.45</v>
      </c>
      <c r="K88" s="62">
        <v>51575</v>
      </c>
      <c r="L88" s="63"/>
      <c r="M88" s="64"/>
      <c r="N88" s="57"/>
      <c r="O88" s="22"/>
      <c r="P88" s="22"/>
      <c r="Q88" s="22"/>
      <c r="R88" s="22"/>
      <c r="S88" s="57"/>
      <c r="T88" s="22">
        <f t="shared" si="42"/>
        <v>0</v>
      </c>
      <c r="U88" s="22">
        <f t="shared" si="43"/>
        <v>0</v>
      </c>
      <c r="V88" s="58">
        <f t="shared" si="44"/>
        <v>0</v>
      </c>
      <c r="W88" s="22"/>
      <c r="X88" s="22"/>
      <c r="Y88" s="22"/>
      <c r="Z88" s="22"/>
      <c r="AA88" s="22"/>
      <c r="AB88" s="58">
        <f t="shared" si="34"/>
        <v>9662.575</v>
      </c>
      <c r="AC88" s="58">
        <f t="shared" si="35"/>
        <v>21468.092500000002</v>
      </c>
      <c r="AD88" s="58">
        <f t="shared" si="36"/>
        <v>33644.95</v>
      </c>
      <c r="AE88" s="58">
        <f t="shared" si="37"/>
        <v>51902.5</v>
      </c>
      <c r="AF88" s="22">
        <f t="shared" si="45"/>
        <v>7841.666666666667</v>
      </c>
      <c r="AG88" s="22">
        <f t="shared" si="46"/>
        <v>19604.166666666668</v>
      </c>
      <c r="AH88" s="22">
        <f t="shared" si="47"/>
        <v>31366.666666666668</v>
      </c>
      <c r="AI88" s="22">
        <v>47050</v>
      </c>
      <c r="AJ88" s="22">
        <f t="shared" si="38"/>
        <v>1820.9083333333338</v>
      </c>
      <c r="AK88" s="22">
        <f t="shared" si="39"/>
        <v>1863.9258333333346</v>
      </c>
      <c r="AL88" s="22">
        <f t="shared" si="40"/>
        <v>2278.283333333329</v>
      </c>
      <c r="AM88" s="22">
        <f t="shared" si="41"/>
        <v>4852.5</v>
      </c>
      <c r="AN88" s="22"/>
      <c r="AO88" s="22"/>
      <c r="AP88" s="22"/>
      <c r="AQ88" s="22"/>
      <c r="AR88" s="22"/>
      <c r="AS88" s="22"/>
      <c r="AT88" s="22"/>
      <c r="AU88" s="22"/>
    </row>
    <row r="89" spans="1:47" ht="23.25" customHeight="1">
      <c r="A89" s="15">
        <v>69</v>
      </c>
      <c r="B89" s="21" t="s">
        <v>92</v>
      </c>
      <c r="C89" s="22">
        <v>2370.7</v>
      </c>
      <c r="D89" s="52">
        <f t="shared" si="30"/>
        <v>14917.377475000001</v>
      </c>
      <c r="E89" s="52">
        <f t="shared" si="31"/>
        <v>34053.533800000005</v>
      </c>
      <c r="F89" s="52">
        <f t="shared" si="32"/>
        <v>53836.172959999996</v>
      </c>
      <c r="G89" s="23">
        <f t="shared" si="33"/>
        <v>83111.9</v>
      </c>
      <c r="H89" s="61">
        <v>14917.377475000001</v>
      </c>
      <c r="I89" s="56">
        <v>34053.533800000005</v>
      </c>
      <c r="J89" s="56">
        <v>53836.172959999996</v>
      </c>
      <c r="K89" s="62">
        <v>83111.9</v>
      </c>
      <c r="L89" s="63"/>
      <c r="M89" s="64"/>
      <c r="N89" s="57"/>
      <c r="O89" s="22"/>
      <c r="P89" s="22"/>
      <c r="Q89" s="22"/>
      <c r="R89" s="22"/>
      <c r="S89" s="57"/>
      <c r="T89" s="22">
        <f t="shared" si="42"/>
        <v>0</v>
      </c>
      <c r="U89" s="22">
        <f t="shared" si="43"/>
        <v>0</v>
      </c>
      <c r="V89" s="58">
        <f t="shared" si="44"/>
        <v>0</v>
      </c>
      <c r="W89" s="22"/>
      <c r="X89" s="22"/>
      <c r="Y89" s="22"/>
      <c r="Z89" s="22"/>
      <c r="AA89" s="22"/>
      <c r="AB89" s="58">
        <f t="shared" si="34"/>
        <v>17288.077475000002</v>
      </c>
      <c r="AC89" s="58">
        <f t="shared" si="35"/>
        <v>36424.2338</v>
      </c>
      <c r="AD89" s="58">
        <f t="shared" si="36"/>
        <v>56206.87295999999</v>
      </c>
      <c r="AE89" s="58">
        <f t="shared" si="37"/>
        <v>85482.59999999999</v>
      </c>
      <c r="AF89" s="22">
        <f t="shared" si="45"/>
        <v>11362.283333333333</v>
      </c>
      <c r="AG89" s="22">
        <f t="shared" si="46"/>
        <v>28405.708333333332</v>
      </c>
      <c r="AH89" s="22">
        <f t="shared" si="47"/>
        <v>45449.13333333333</v>
      </c>
      <c r="AI89" s="22">
        <v>68173.7</v>
      </c>
      <c r="AJ89" s="22">
        <f t="shared" si="38"/>
        <v>5925.794141666669</v>
      </c>
      <c r="AK89" s="22">
        <f t="shared" si="39"/>
        <v>8018.52546666667</v>
      </c>
      <c r="AL89" s="22">
        <f t="shared" si="40"/>
        <v>10757.739626666662</v>
      </c>
      <c r="AM89" s="22">
        <f t="shared" si="41"/>
        <v>17308.899999999994</v>
      </c>
      <c r="AN89" s="22"/>
      <c r="AO89" s="22"/>
      <c r="AP89" s="22"/>
      <c r="AQ89" s="22"/>
      <c r="AR89" s="22"/>
      <c r="AS89" s="22"/>
      <c r="AT89" s="22"/>
      <c r="AU89" s="22"/>
    </row>
    <row r="90" spans="1:47" ht="23.25" customHeight="1">
      <c r="A90" s="15">
        <v>70</v>
      </c>
      <c r="B90" s="21" t="s">
        <v>93</v>
      </c>
      <c r="C90" s="22">
        <v>2250.7</v>
      </c>
      <c r="D90" s="52">
        <f t="shared" si="30"/>
        <v>12750.821999000002</v>
      </c>
      <c r="E90" s="52">
        <f t="shared" si="31"/>
        <v>28914.06058</v>
      </c>
      <c r="F90" s="52">
        <f t="shared" si="32"/>
        <v>45625.2224</v>
      </c>
      <c r="G90" s="23">
        <f t="shared" si="33"/>
        <v>70705.3</v>
      </c>
      <c r="H90" s="61">
        <v>12750.821999000002</v>
      </c>
      <c r="I90" s="56">
        <v>28914.06058</v>
      </c>
      <c r="J90" s="56">
        <v>45625.2224</v>
      </c>
      <c r="K90" s="62">
        <v>70705.3</v>
      </c>
      <c r="L90" s="63"/>
      <c r="M90" s="64"/>
      <c r="N90" s="57"/>
      <c r="O90" s="22"/>
      <c r="P90" s="22"/>
      <c r="Q90" s="22"/>
      <c r="R90" s="22"/>
      <c r="S90" s="57"/>
      <c r="T90" s="22">
        <f t="shared" si="42"/>
        <v>0</v>
      </c>
      <c r="U90" s="22">
        <f t="shared" si="43"/>
        <v>0</v>
      </c>
      <c r="V90" s="58">
        <f t="shared" si="44"/>
        <v>0</v>
      </c>
      <c r="W90" s="22"/>
      <c r="X90" s="22"/>
      <c r="Y90" s="22"/>
      <c r="Z90" s="22"/>
      <c r="AA90" s="22"/>
      <c r="AB90" s="58">
        <f t="shared" si="34"/>
        <v>15001.521999</v>
      </c>
      <c r="AC90" s="58">
        <f t="shared" si="35"/>
        <v>31164.760580000002</v>
      </c>
      <c r="AD90" s="58">
        <f t="shared" si="36"/>
        <v>47875.922399999996</v>
      </c>
      <c r="AE90" s="58">
        <f t="shared" si="37"/>
        <v>72956</v>
      </c>
      <c r="AF90" s="22">
        <f t="shared" si="45"/>
        <v>10724.666666666666</v>
      </c>
      <c r="AG90" s="22">
        <f t="shared" si="46"/>
        <v>26811.666666666664</v>
      </c>
      <c r="AH90" s="22">
        <f t="shared" si="47"/>
        <v>42898.666666666664</v>
      </c>
      <c r="AI90" s="22">
        <v>64348</v>
      </c>
      <c r="AJ90" s="22">
        <f t="shared" si="38"/>
        <v>4276.855332333334</v>
      </c>
      <c r="AK90" s="22">
        <f t="shared" si="39"/>
        <v>4353.093913333338</v>
      </c>
      <c r="AL90" s="22">
        <f t="shared" si="40"/>
        <v>4977.255733333332</v>
      </c>
      <c r="AM90" s="22">
        <f t="shared" si="41"/>
        <v>8608</v>
      </c>
      <c r="AN90" s="22"/>
      <c r="AO90" s="22"/>
      <c r="AP90" s="22"/>
      <c r="AQ90" s="22"/>
      <c r="AR90" s="22"/>
      <c r="AS90" s="22"/>
      <c r="AT90" s="22"/>
      <c r="AU90" s="22"/>
    </row>
    <row r="91" spans="1:47" ht="23.25" customHeight="1">
      <c r="A91" s="15">
        <v>71</v>
      </c>
      <c r="B91" s="21" t="s">
        <v>95</v>
      </c>
      <c r="C91" s="22">
        <v>2087.1</v>
      </c>
      <c r="D91" s="52">
        <f t="shared" si="30"/>
        <v>10777.572600000001</v>
      </c>
      <c r="E91" s="52">
        <f t="shared" si="31"/>
        <v>24407.331540000003</v>
      </c>
      <c r="F91" s="52">
        <f t="shared" si="32"/>
        <v>38465.8116</v>
      </c>
      <c r="G91" s="23">
        <f t="shared" si="33"/>
        <v>59544.6</v>
      </c>
      <c r="H91" s="61">
        <v>10777.572600000001</v>
      </c>
      <c r="I91" s="56">
        <v>24407.331540000003</v>
      </c>
      <c r="J91" s="56">
        <v>38465.8116</v>
      </c>
      <c r="K91" s="62">
        <v>59544.6</v>
      </c>
      <c r="L91" s="63"/>
      <c r="M91" s="64"/>
      <c r="N91" s="57"/>
      <c r="O91" s="22"/>
      <c r="P91" s="22"/>
      <c r="Q91" s="22"/>
      <c r="R91" s="22"/>
      <c r="S91" s="57"/>
      <c r="T91" s="22">
        <f t="shared" si="42"/>
        <v>0</v>
      </c>
      <c r="U91" s="22">
        <f t="shared" si="43"/>
        <v>0</v>
      </c>
      <c r="V91" s="58">
        <f t="shared" si="44"/>
        <v>0</v>
      </c>
      <c r="W91" s="22"/>
      <c r="X91" s="22"/>
      <c r="Y91" s="22"/>
      <c r="Z91" s="22"/>
      <c r="AA91" s="22"/>
      <c r="AB91" s="58">
        <f t="shared" si="34"/>
        <v>12864.672600000002</v>
      </c>
      <c r="AC91" s="58">
        <f t="shared" si="35"/>
        <v>26494.43154</v>
      </c>
      <c r="AD91" s="58">
        <f t="shared" si="36"/>
        <v>40552.9116</v>
      </c>
      <c r="AE91" s="58">
        <f t="shared" si="37"/>
        <v>61631.7</v>
      </c>
      <c r="AF91" s="22">
        <f t="shared" si="45"/>
        <v>9076.166666666666</v>
      </c>
      <c r="AG91" s="22">
        <f t="shared" si="46"/>
        <v>22690.416666666664</v>
      </c>
      <c r="AH91" s="22">
        <f t="shared" si="47"/>
        <v>36304.666666666664</v>
      </c>
      <c r="AI91" s="22">
        <v>54457</v>
      </c>
      <c r="AJ91" s="22">
        <f t="shared" si="38"/>
        <v>3788.5059333333356</v>
      </c>
      <c r="AK91" s="22">
        <f t="shared" si="39"/>
        <v>3804.014873333337</v>
      </c>
      <c r="AL91" s="22">
        <f t="shared" si="40"/>
        <v>4248.244933333335</v>
      </c>
      <c r="AM91" s="22">
        <f t="shared" si="41"/>
        <v>7174.699999999997</v>
      </c>
      <c r="AN91" s="22"/>
      <c r="AO91" s="22"/>
      <c r="AP91" s="22"/>
      <c r="AQ91" s="22"/>
      <c r="AR91" s="22"/>
      <c r="AS91" s="22"/>
      <c r="AT91" s="22"/>
      <c r="AU91" s="22"/>
    </row>
    <row r="92" spans="1:47" ht="23.25" customHeight="1">
      <c r="A92" s="15">
        <v>72</v>
      </c>
      <c r="B92" s="21" t="s">
        <v>96</v>
      </c>
      <c r="C92" s="22">
        <v>1084.9</v>
      </c>
      <c r="D92" s="52">
        <f t="shared" si="30"/>
        <v>12351.150399999999</v>
      </c>
      <c r="E92" s="52">
        <f t="shared" si="31"/>
        <v>27970.920159999998</v>
      </c>
      <c r="F92" s="52">
        <f t="shared" si="32"/>
        <v>44082.00639999999</v>
      </c>
      <c r="G92" s="23">
        <f t="shared" si="33"/>
        <v>68238.4</v>
      </c>
      <c r="H92" s="61">
        <v>12351.150399999999</v>
      </c>
      <c r="I92" s="56">
        <v>27970.920159999998</v>
      </c>
      <c r="J92" s="56">
        <v>44082.00639999999</v>
      </c>
      <c r="K92" s="62">
        <v>68238.4</v>
      </c>
      <c r="L92" s="63"/>
      <c r="M92" s="64"/>
      <c r="N92" s="57"/>
      <c r="O92" s="22"/>
      <c r="P92" s="22"/>
      <c r="Q92" s="22"/>
      <c r="R92" s="22"/>
      <c r="S92" s="57"/>
      <c r="T92" s="22">
        <f t="shared" si="42"/>
        <v>0</v>
      </c>
      <c r="U92" s="22">
        <f t="shared" si="43"/>
        <v>0</v>
      </c>
      <c r="V92" s="58">
        <f t="shared" si="44"/>
        <v>0</v>
      </c>
      <c r="W92" s="22"/>
      <c r="X92" s="22"/>
      <c r="Y92" s="22"/>
      <c r="Z92" s="22"/>
      <c r="AA92" s="22"/>
      <c r="AB92" s="58">
        <f t="shared" si="34"/>
        <v>13436.050399999998</v>
      </c>
      <c r="AC92" s="58">
        <f t="shared" si="35"/>
        <v>29055.82016</v>
      </c>
      <c r="AD92" s="58">
        <f t="shared" si="36"/>
        <v>45166.90639999999</v>
      </c>
      <c r="AE92" s="58">
        <f t="shared" si="37"/>
        <v>69323.29999999999</v>
      </c>
      <c r="AF92" s="22">
        <f t="shared" si="45"/>
        <v>10179.800000000001</v>
      </c>
      <c r="AG92" s="22">
        <f t="shared" si="46"/>
        <v>25449.500000000004</v>
      </c>
      <c r="AH92" s="22">
        <f t="shared" si="47"/>
        <v>40719.200000000004</v>
      </c>
      <c r="AI92" s="22">
        <v>61078.8</v>
      </c>
      <c r="AJ92" s="22">
        <f t="shared" si="38"/>
        <v>3256.250399999997</v>
      </c>
      <c r="AK92" s="22">
        <f t="shared" si="39"/>
        <v>3606.3201599999957</v>
      </c>
      <c r="AL92" s="22">
        <f t="shared" si="40"/>
        <v>4447.706399999988</v>
      </c>
      <c r="AM92" s="22">
        <f t="shared" si="41"/>
        <v>8244.499999999985</v>
      </c>
      <c r="AN92" s="22"/>
      <c r="AO92" s="22"/>
      <c r="AP92" s="22"/>
      <c r="AQ92" s="22"/>
      <c r="AR92" s="22"/>
      <c r="AS92" s="22"/>
      <c r="AT92" s="22"/>
      <c r="AU92" s="22"/>
    </row>
    <row r="93" spans="1:47" ht="23.25" customHeight="1">
      <c r="A93" s="15">
        <v>73</v>
      </c>
      <c r="B93" s="21" t="s">
        <v>97</v>
      </c>
      <c r="C93" s="22">
        <v>219</v>
      </c>
      <c r="D93" s="52">
        <f t="shared" si="30"/>
        <v>8682.6324</v>
      </c>
      <c r="E93" s="52">
        <f t="shared" si="31"/>
        <v>19662.96796</v>
      </c>
      <c r="F93" s="52">
        <f t="shared" si="32"/>
        <v>30988.9184</v>
      </c>
      <c r="G93" s="23">
        <f t="shared" si="33"/>
        <v>47970.4</v>
      </c>
      <c r="H93" s="61">
        <v>8680.832400000001</v>
      </c>
      <c r="I93" s="56">
        <v>19658.96796</v>
      </c>
      <c r="J93" s="56">
        <v>30982.4184</v>
      </c>
      <c r="K93" s="62">
        <v>47960.4</v>
      </c>
      <c r="L93" s="63">
        <v>1.8</v>
      </c>
      <c r="M93" s="64">
        <v>4</v>
      </c>
      <c r="N93" s="57">
        <v>6.5</v>
      </c>
      <c r="O93" s="22">
        <v>10</v>
      </c>
      <c r="P93" s="22"/>
      <c r="Q93" s="22"/>
      <c r="R93" s="22"/>
      <c r="S93" s="57"/>
      <c r="T93" s="22">
        <f t="shared" si="42"/>
        <v>0</v>
      </c>
      <c r="U93" s="22">
        <f t="shared" si="43"/>
        <v>0</v>
      </c>
      <c r="V93" s="58">
        <f t="shared" si="44"/>
        <v>0</v>
      </c>
      <c r="W93" s="22"/>
      <c r="X93" s="22"/>
      <c r="Y93" s="22"/>
      <c r="Z93" s="22"/>
      <c r="AA93" s="22"/>
      <c r="AB93" s="58">
        <f t="shared" si="34"/>
        <v>8901.6324</v>
      </c>
      <c r="AC93" s="58">
        <f t="shared" si="35"/>
        <v>19881.96796</v>
      </c>
      <c r="AD93" s="58">
        <f t="shared" si="36"/>
        <v>31207.9184</v>
      </c>
      <c r="AE93" s="58">
        <f t="shared" si="37"/>
        <v>48189.4</v>
      </c>
      <c r="AF93" s="22">
        <f t="shared" si="45"/>
        <v>7466.666666666667</v>
      </c>
      <c r="AG93" s="22">
        <f t="shared" si="46"/>
        <v>18666.666666666668</v>
      </c>
      <c r="AH93" s="22">
        <f t="shared" si="47"/>
        <v>29866.666666666668</v>
      </c>
      <c r="AI93" s="22">
        <v>44800</v>
      </c>
      <c r="AJ93" s="22">
        <f t="shared" si="38"/>
        <v>1434.9657333333334</v>
      </c>
      <c r="AK93" s="22">
        <f t="shared" si="39"/>
        <v>1215.301293333334</v>
      </c>
      <c r="AL93" s="22">
        <f t="shared" si="40"/>
        <v>1341.2517333333308</v>
      </c>
      <c r="AM93" s="22">
        <f t="shared" si="41"/>
        <v>3389.4000000000015</v>
      </c>
      <c r="AN93" s="22"/>
      <c r="AO93" s="22"/>
      <c r="AP93" s="22"/>
      <c r="AQ93" s="22"/>
      <c r="AR93" s="22"/>
      <c r="AS93" s="22"/>
      <c r="AT93" s="22"/>
      <c r="AU93" s="22"/>
    </row>
    <row r="94" spans="1:47" ht="23.25" customHeight="1">
      <c r="A94" s="15">
        <v>74</v>
      </c>
      <c r="B94" s="21" t="s">
        <v>98</v>
      </c>
      <c r="C94" s="22">
        <v>1705</v>
      </c>
      <c r="D94" s="52">
        <f t="shared" si="30"/>
        <v>8372.539077000001</v>
      </c>
      <c r="E94" s="52">
        <f t="shared" si="31"/>
        <v>18980.57136</v>
      </c>
      <c r="F94" s="52">
        <f t="shared" si="32"/>
        <v>29942.826</v>
      </c>
      <c r="G94" s="23">
        <f t="shared" si="33"/>
        <v>46391.7</v>
      </c>
      <c r="H94" s="61">
        <v>8372.539077000001</v>
      </c>
      <c r="I94" s="56">
        <v>18980.57136</v>
      </c>
      <c r="J94" s="56">
        <v>29942.826</v>
      </c>
      <c r="K94" s="62">
        <v>46391.7</v>
      </c>
      <c r="L94" s="63"/>
      <c r="M94" s="64"/>
      <c r="N94" s="57"/>
      <c r="O94" s="22"/>
      <c r="P94" s="22"/>
      <c r="Q94" s="22"/>
      <c r="R94" s="22"/>
      <c r="S94" s="57"/>
      <c r="T94" s="22">
        <f t="shared" si="42"/>
        <v>0</v>
      </c>
      <c r="U94" s="22">
        <f t="shared" si="43"/>
        <v>0</v>
      </c>
      <c r="V94" s="58">
        <f t="shared" si="44"/>
        <v>0</v>
      </c>
      <c r="W94" s="22"/>
      <c r="X94" s="22"/>
      <c r="Y94" s="22"/>
      <c r="Z94" s="22"/>
      <c r="AA94" s="22"/>
      <c r="AB94" s="58">
        <f t="shared" si="34"/>
        <v>10077.539077000001</v>
      </c>
      <c r="AC94" s="58">
        <f t="shared" si="35"/>
        <v>20685.57136</v>
      </c>
      <c r="AD94" s="58">
        <f t="shared" si="36"/>
        <v>31647.826</v>
      </c>
      <c r="AE94" s="58">
        <f t="shared" si="37"/>
        <v>48096.7</v>
      </c>
      <c r="AF94" s="22">
        <f t="shared" si="45"/>
        <v>7262.833333333333</v>
      </c>
      <c r="AG94" s="22">
        <f t="shared" si="46"/>
        <v>18157.083333333332</v>
      </c>
      <c r="AH94" s="22">
        <f t="shared" si="47"/>
        <v>29051.333333333332</v>
      </c>
      <c r="AI94" s="22">
        <v>43577</v>
      </c>
      <c r="AJ94" s="22">
        <f t="shared" si="38"/>
        <v>2814.7057436666682</v>
      </c>
      <c r="AK94" s="22">
        <f t="shared" si="39"/>
        <v>2528.4880266666696</v>
      </c>
      <c r="AL94" s="22">
        <f t="shared" si="40"/>
        <v>2596.492666666669</v>
      </c>
      <c r="AM94" s="22">
        <f t="shared" si="41"/>
        <v>4519.699999999997</v>
      </c>
      <c r="AN94" s="22"/>
      <c r="AO94" s="22"/>
      <c r="AP94" s="22"/>
      <c r="AQ94" s="22"/>
      <c r="AR94" s="22"/>
      <c r="AS94" s="22"/>
      <c r="AT94" s="22"/>
      <c r="AU94" s="22"/>
    </row>
    <row r="95" spans="1:47" ht="23.25" customHeight="1">
      <c r="A95" s="15">
        <v>75</v>
      </c>
      <c r="B95" s="21" t="s">
        <v>99</v>
      </c>
      <c r="C95" s="22">
        <v>33.7</v>
      </c>
      <c r="D95" s="52">
        <f t="shared" si="30"/>
        <v>9699.9529</v>
      </c>
      <c r="E95" s="52">
        <f t="shared" si="31"/>
        <v>21966.909910000002</v>
      </c>
      <c r="F95" s="52">
        <f t="shared" si="32"/>
        <v>34678.721399999995</v>
      </c>
      <c r="G95" s="23">
        <f t="shared" si="33"/>
        <v>53741.3</v>
      </c>
      <c r="H95" s="61">
        <v>9699.9529</v>
      </c>
      <c r="I95" s="56">
        <v>21966.909910000002</v>
      </c>
      <c r="J95" s="56">
        <v>34619.721399999995</v>
      </c>
      <c r="K95" s="62">
        <v>53590.9</v>
      </c>
      <c r="L95" s="63"/>
      <c r="M95" s="64"/>
      <c r="N95" s="57">
        <v>59</v>
      </c>
      <c r="O95" s="22">
        <v>150.4</v>
      </c>
      <c r="P95" s="22"/>
      <c r="Q95" s="22"/>
      <c r="R95" s="22"/>
      <c r="S95" s="57"/>
      <c r="T95" s="22">
        <f t="shared" si="42"/>
        <v>0</v>
      </c>
      <c r="U95" s="22">
        <f t="shared" si="43"/>
        <v>0</v>
      </c>
      <c r="V95" s="58">
        <f t="shared" si="44"/>
        <v>0</v>
      </c>
      <c r="W95" s="22"/>
      <c r="X95" s="22"/>
      <c r="Y95" s="22"/>
      <c r="Z95" s="22"/>
      <c r="AA95" s="22"/>
      <c r="AB95" s="58">
        <f t="shared" si="34"/>
        <v>9733.652900000001</v>
      </c>
      <c r="AC95" s="58">
        <f t="shared" si="35"/>
        <v>22000.609910000003</v>
      </c>
      <c r="AD95" s="58">
        <f t="shared" si="36"/>
        <v>34712.42139999999</v>
      </c>
      <c r="AE95" s="58">
        <f t="shared" si="37"/>
        <v>53775</v>
      </c>
      <c r="AF95" s="22">
        <f t="shared" si="45"/>
        <v>8130</v>
      </c>
      <c r="AG95" s="22">
        <f t="shared" si="46"/>
        <v>20325</v>
      </c>
      <c r="AH95" s="22">
        <f t="shared" si="47"/>
        <v>32520</v>
      </c>
      <c r="AI95" s="22">
        <v>48780</v>
      </c>
      <c r="AJ95" s="22">
        <f t="shared" si="38"/>
        <v>1603.652900000001</v>
      </c>
      <c r="AK95" s="22">
        <f t="shared" si="39"/>
        <v>1675.6099100000029</v>
      </c>
      <c r="AL95" s="22">
        <f t="shared" si="40"/>
        <v>2192.421399999992</v>
      </c>
      <c r="AM95" s="22">
        <f t="shared" si="41"/>
        <v>4995</v>
      </c>
      <c r="AN95" s="22"/>
      <c r="AO95" s="22"/>
      <c r="AP95" s="22"/>
      <c r="AQ95" s="22"/>
      <c r="AR95" s="22"/>
      <c r="AS95" s="22"/>
      <c r="AT95" s="22"/>
      <c r="AU95" s="22"/>
    </row>
    <row r="96" spans="1:47" ht="23.25" customHeight="1">
      <c r="A96" s="15">
        <v>76</v>
      </c>
      <c r="B96" s="21" t="s">
        <v>100</v>
      </c>
      <c r="C96" s="22">
        <v>234.8</v>
      </c>
      <c r="D96" s="52">
        <f t="shared" si="30"/>
        <v>5378.2521</v>
      </c>
      <c r="E96" s="52">
        <f t="shared" si="31"/>
        <v>12179.809589999999</v>
      </c>
      <c r="F96" s="52">
        <f t="shared" si="32"/>
        <v>19195.308599999997</v>
      </c>
      <c r="G96" s="23">
        <f t="shared" si="33"/>
        <v>29714.1</v>
      </c>
      <c r="H96" s="61">
        <v>5378.2521</v>
      </c>
      <c r="I96" s="56">
        <v>12179.809589999999</v>
      </c>
      <c r="J96" s="56">
        <v>19195.308599999997</v>
      </c>
      <c r="K96" s="62">
        <v>29714.1</v>
      </c>
      <c r="L96" s="63"/>
      <c r="M96" s="64"/>
      <c r="N96" s="57"/>
      <c r="O96" s="22"/>
      <c r="P96" s="22"/>
      <c r="Q96" s="22"/>
      <c r="R96" s="22"/>
      <c r="S96" s="57"/>
      <c r="T96" s="22">
        <f t="shared" si="42"/>
        <v>0</v>
      </c>
      <c r="U96" s="22">
        <f t="shared" si="43"/>
        <v>0</v>
      </c>
      <c r="V96" s="58">
        <f t="shared" si="44"/>
        <v>0</v>
      </c>
      <c r="W96" s="22"/>
      <c r="X96" s="22"/>
      <c r="Y96" s="22"/>
      <c r="Z96" s="22"/>
      <c r="AA96" s="22"/>
      <c r="AB96" s="58">
        <f t="shared" si="34"/>
        <v>5613.0521</v>
      </c>
      <c r="AC96" s="58">
        <f t="shared" si="35"/>
        <v>12414.609589999998</v>
      </c>
      <c r="AD96" s="58">
        <f t="shared" si="36"/>
        <v>19430.108599999996</v>
      </c>
      <c r="AE96" s="58">
        <f t="shared" si="37"/>
        <v>29948.899999999998</v>
      </c>
      <c r="AF96" s="22">
        <f t="shared" si="45"/>
        <v>4596.666666666667</v>
      </c>
      <c r="AG96" s="22">
        <f t="shared" si="46"/>
        <v>11491.666666666668</v>
      </c>
      <c r="AH96" s="22">
        <f t="shared" si="47"/>
        <v>18386.666666666668</v>
      </c>
      <c r="AI96" s="22">
        <v>27580</v>
      </c>
      <c r="AJ96" s="22">
        <f t="shared" si="38"/>
        <v>1016.3854333333329</v>
      </c>
      <c r="AK96" s="22">
        <f t="shared" si="39"/>
        <v>922.9429233333303</v>
      </c>
      <c r="AL96" s="22">
        <f t="shared" si="40"/>
        <v>1043.441933333328</v>
      </c>
      <c r="AM96" s="22">
        <f t="shared" si="41"/>
        <v>2368.899999999998</v>
      </c>
      <c r="AN96" s="22"/>
      <c r="AO96" s="22"/>
      <c r="AP96" s="22"/>
      <c r="AQ96" s="22"/>
      <c r="AR96" s="22"/>
      <c r="AS96" s="22"/>
      <c r="AT96" s="22"/>
      <c r="AU96" s="22"/>
    </row>
    <row r="97" spans="1:47" ht="23.25" customHeight="1">
      <c r="A97" s="15">
        <v>77</v>
      </c>
      <c r="B97" s="21" t="s">
        <v>101</v>
      </c>
      <c r="C97" s="22">
        <v>748.6</v>
      </c>
      <c r="D97" s="52">
        <f t="shared" si="30"/>
        <v>9761.584744000002</v>
      </c>
      <c r="E97" s="52">
        <f t="shared" si="31"/>
        <v>22114.359660000002</v>
      </c>
      <c r="F97" s="52">
        <f t="shared" si="32"/>
        <v>34863.8716</v>
      </c>
      <c r="G97" s="23">
        <f t="shared" si="33"/>
        <v>53985</v>
      </c>
      <c r="H97" s="61">
        <v>9761.584744000002</v>
      </c>
      <c r="I97" s="56">
        <v>22114.359660000002</v>
      </c>
      <c r="J97" s="56">
        <v>34863.8716</v>
      </c>
      <c r="K97" s="62">
        <v>53985</v>
      </c>
      <c r="L97" s="63"/>
      <c r="M97" s="64"/>
      <c r="N97" s="57"/>
      <c r="O97" s="22"/>
      <c r="P97" s="22"/>
      <c r="Q97" s="22"/>
      <c r="R97" s="22"/>
      <c r="S97" s="57"/>
      <c r="T97" s="22">
        <f t="shared" si="42"/>
        <v>0</v>
      </c>
      <c r="U97" s="22">
        <f t="shared" si="43"/>
        <v>0</v>
      </c>
      <c r="V97" s="58">
        <f t="shared" si="44"/>
        <v>0</v>
      </c>
      <c r="W97" s="22"/>
      <c r="X97" s="22"/>
      <c r="Y97" s="22"/>
      <c r="Z97" s="22"/>
      <c r="AA97" s="22"/>
      <c r="AB97" s="58">
        <f t="shared" si="34"/>
        <v>10510.184744000002</v>
      </c>
      <c r="AC97" s="58">
        <f t="shared" si="35"/>
        <v>22862.95966</v>
      </c>
      <c r="AD97" s="58">
        <f t="shared" si="36"/>
        <v>35612.4716</v>
      </c>
      <c r="AE97" s="58">
        <f t="shared" si="37"/>
        <v>54733.6</v>
      </c>
      <c r="AF97" s="22">
        <f t="shared" si="45"/>
        <v>8321.916666666666</v>
      </c>
      <c r="AG97" s="22">
        <f t="shared" si="46"/>
        <v>20804.791666666664</v>
      </c>
      <c r="AH97" s="22">
        <f t="shared" si="47"/>
        <v>33287.666666666664</v>
      </c>
      <c r="AI97" s="22">
        <v>49931.5</v>
      </c>
      <c r="AJ97" s="22">
        <f t="shared" si="38"/>
        <v>2188.268077333336</v>
      </c>
      <c r="AK97" s="22">
        <f t="shared" si="39"/>
        <v>2058.167993333336</v>
      </c>
      <c r="AL97" s="22">
        <f t="shared" si="40"/>
        <v>2324.804933333333</v>
      </c>
      <c r="AM97" s="22">
        <f t="shared" si="41"/>
        <v>4802.0999999999985</v>
      </c>
      <c r="AN97" s="22"/>
      <c r="AO97" s="22"/>
      <c r="AP97" s="22"/>
      <c r="AQ97" s="22"/>
      <c r="AR97" s="22"/>
      <c r="AS97" s="22"/>
      <c r="AT97" s="22"/>
      <c r="AU97" s="22"/>
    </row>
    <row r="98" spans="1:47" ht="23.25" customHeight="1">
      <c r="A98" s="15">
        <v>78</v>
      </c>
      <c r="B98" s="21" t="s">
        <v>102</v>
      </c>
      <c r="C98" s="22">
        <v>5969.4</v>
      </c>
      <c r="D98" s="52">
        <f t="shared" si="30"/>
        <v>10582.5426</v>
      </c>
      <c r="E98" s="52">
        <f t="shared" si="31"/>
        <v>23839.19454</v>
      </c>
      <c r="F98" s="52">
        <f t="shared" si="32"/>
        <v>37512.83159999999</v>
      </c>
      <c r="G98" s="23">
        <f t="shared" si="33"/>
        <v>58014.6</v>
      </c>
      <c r="H98" s="61">
        <v>10482.5426</v>
      </c>
      <c r="I98" s="56">
        <v>23739.19454</v>
      </c>
      <c r="J98" s="56">
        <v>37412.83159999999</v>
      </c>
      <c r="K98" s="62">
        <v>57914.6</v>
      </c>
      <c r="L98" s="63">
        <v>100</v>
      </c>
      <c r="M98" s="64">
        <v>100</v>
      </c>
      <c r="N98" s="57">
        <v>100</v>
      </c>
      <c r="O98" s="22">
        <v>100</v>
      </c>
      <c r="P98" s="22"/>
      <c r="Q98" s="22"/>
      <c r="R98" s="22"/>
      <c r="S98" s="57"/>
      <c r="T98" s="22">
        <f t="shared" si="42"/>
        <v>0</v>
      </c>
      <c r="U98" s="22">
        <f t="shared" si="43"/>
        <v>0</v>
      </c>
      <c r="V98" s="58">
        <f t="shared" si="44"/>
        <v>0</v>
      </c>
      <c r="W98" s="22"/>
      <c r="X98" s="22"/>
      <c r="Y98" s="22"/>
      <c r="Z98" s="22"/>
      <c r="AA98" s="22"/>
      <c r="AB98" s="58">
        <f t="shared" si="34"/>
        <v>16551.942600000002</v>
      </c>
      <c r="AC98" s="58">
        <f t="shared" si="35"/>
        <v>29808.59454</v>
      </c>
      <c r="AD98" s="58">
        <f t="shared" si="36"/>
        <v>43482.23159999999</v>
      </c>
      <c r="AE98" s="58">
        <f t="shared" si="37"/>
        <v>63984</v>
      </c>
      <c r="AF98" s="22">
        <f t="shared" si="45"/>
        <v>9012.566666666668</v>
      </c>
      <c r="AG98" s="22">
        <f t="shared" si="46"/>
        <v>22531.416666666668</v>
      </c>
      <c r="AH98" s="22">
        <f t="shared" si="47"/>
        <v>36050.26666666667</v>
      </c>
      <c r="AI98" s="22">
        <v>54075.4</v>
      </c>
      <c r="AJ98" s="22">
        <f t="shared" si="38"/>
        <v>7539.375933333335</v>
      </c>
      <c r="AK98" s="22">
        <f t="shared" si="39"/>
        <v>7277.17787333333</v>
      </c>
      <c r="AL98" s="22">
        <f t="shared" si="40"/>
        <v>7431.964933333322</v>
      </c>
      <c r="AM98" s="22">
        <f t="shared" si="41"/>
        <v>9908.599999999999</v>
      </c>
      <c r="AN98" s="22"/>
      <c r="AO98" s="22"/>
      <c r="AP98" s="22"/>
      <c r="AQ98" s="22"/>
      <c r="AR98" s="22"/>
      <c r="AS98" s="22"/>
      <c r="AT98" s="22"/>
      <c r="AU98" s="22"/>
    </row>
    <row r="99" spans="1:47" ht="23.25" customHeight="1">
      <c r="A99" s="15">
        <v>79</v>
      </c>
      <c r="B99" s="21" t="s">
        <v>103</v>
      </c>
      <c r="C99" s="22">
        <v>685.1</v>
      </c>
      <c r="D99" s="52">
        <f t="shared" si="30"/>
        <v>10150.063699999999</v>
      </c>
      <c r="E99" s="52">
        <f t="shared" si="31"/>
        <v>22986.249229999998</v>
      </c>
      <c r="F99" s="52">
        <f t="shared" si="32"/>
        <v>36226.19419999999</v>
      </c>
      <c r="G99" s="23">
        <f t="shared" si="33"/>
        <v>56077.7</v>
      </c>
      <c r="H99" s="61">
        <v>10150.063699999999</v>
      </c>
      <c r="I99" s="56">
        <v>22986.249229999998</v>
      </c>
      <c r="J99" s="56">
        <v>36226.19419999999</v>
      </c>
      <c r="K99" s="62">
        <v>56077.7</v>
      </c>
      <c r="L99" s="63"/>
      <c r="M99" s="64"/>
      <c r="N99" s="57"/>
      <c r="O99" s="22"/>
      <c r="P99" s="22"/>
      <c r="Q99" s="22"/>
      <c r="R99" s="22"/>
      <c r="S99" s="57"/>
      <c r="T99" s="22">
        <f t="shared" si="42"/>
        <v>0</v>
      </c>
      <c r="U99" s="22">
        <f t="shared" si="43"/>
        <v>0</v>
      </c>
      <c r="V99" s="58">
        <f t="shared" si="44"/>
        <v>0</v>
      </c>
      <c r="W99" s="22"/>
      <c r="X99" s="22"/>
      <c r="Y99" s="22"/>
      <c r="Z99" s="22"/>
      <c r="AA99" s="22"/>
      <c r="AB99" s="58">
        <f t="shared" si="34"/>
        <v>10835.1637</v>
      </c>
      <c r="AC99" s="58">
        <f t="shared" si="35"/>
        <v>23671.349229999996</v>
      </c>
      <c r="AD99" s="58">
        <f t="shared" si="36"/>
        <v>36911.29419999999</v>
      </c>
      <c r="AE99" s="58">
        <f t="shared" si="37"/>
        <v>56762.799999999996</v>
      </c>
      <c r="AF99" s="22">
        <f t="shared" si="45"/>
        <v>8300</v>
      </c>
      <c r="AG99" s="22">
        <f t="shared" si="46"/>
        <v>20750</v>
      </c>
      <c r="AH99" s="22">
        <f t="shared" si="47"/>
        <v>33200</v>
      </c>
      <c r="AI99" s="22">
        <v>49800</v>
      </c>
      <c r="AJ99" s="22">
        <f t="shared" si="38"/>
        <v>2535.163699999999</v>
      </c>
      <c r="AK99" s="22">
        <f t="shared" si="39"/>
        <v>2921.349229999996</v>
      </c>
      <c r="AL99" s="22">
        <f t="shared" si="40"/>
        <v>3711.2941999999894</v>
      </c>
      <c r="AM99" s="22">
        <f t="shared" si="41"/>
        <v>6962.799999999996</v>
      </c>
      <c r="AN99" s="22"/>
      <c r="AO99" s="22"/>
      <c r="AP99" s="22"/>
      <c r="AQ99" s="22"/>
      <c r="AR99" s="22"/>
      <c r="AS99" s="22"/>
      <c r="AT99" s="22"/>
      <c r="AU99" s="22"/>
    </row>
    <row r="100" spans="1:47" ht="23.25" customHeight="1">
      <c r="A100" s="15">
        <v>80</v>
      </c>
      <c r="B100" s="21" t="s">
        <v>105</v>
      </c>
      <c r="C100" s="22">
        <v>20</v>
      </c>
      <c r="D100" s="52">
        <f t="shared" si="30"/>
        <v>8540.177300000001</v>
      </c>
      <c r="E100" s="52">
        <f t="shared" si="31"/>
        <v>19340.434670000002</v>
      </c>
      <c r="F100" s="52">
        <f t="shared" si="32"/>
        <v>30480.411799999998</v>
      </c>
      <c r="G100" s="23">
        <f t="shared" si="33"/>
        <v>47183.3</v>
      </c>
      <c r="H100" s="61">
        <v>8540.177300000001</v>
      </c>
      <c r="I100" s="56">
        <v>19340.434670000002</v>
      </c>
      <c r="J100" s="56">
        <v>30480.411799999998</v>
      </c>
      <c r="K100" s="62">
        <v>47183.3</v>
      </c>
      <c r="L100" s="63"/>
      <c r="M100" s="64"/>
      <c r="N100" s="57"/>
      <c r="O100" s="22"/>
      <c r="P100" s="22"/>
      <c r="Q100" s="22"/>
      <c r="R100" s="22"/>
      <c r="S100" s="57"/>
      <c r="T100" s="22">
        <f t="shared" si="42"/>
        <v>0</v>
      </c>
      <c r="U100" s="22">
        <f t="shared" si="43"/>
        <v>0</v>
      </c>
      <c r="V100" s="58">
        <f t="shared" si="44"/>
        <v>0</v>
      </c>
      <c r="W100" s="22"/>
      <c r="X100" s="22"/>
      <c r="Y100" s="22"/>
      <c r="Z100" s="22"/>
      <c r="AA100" s="22"/>
      <c r="AB100" s="58">
        <f t="shared" si="34"/>
        <v>8560.177300000001</v>
      </c>
      <c r="AC100" s="58">
        <f t="shared" si="35"/>
        <v>19360.434670000002</v>
      </c>
      <c r="AD100" s="58">
        <f t="shared" si="36"/>
        <v>30500.411799999998</v>
      </c>
      <c r="AE100" s="58">
        <f t="shared" si="37"/>
        <v>47203.3</v>
      </c>
      <c r="AF100" s="22">
        <f t="shared" si="45"/>
        <v>7200</v>
      </c>
      <c r="AG100" s="22">
        <f t="shared" si="46"/>
        <v>18000</v>
      </c>
      <c r="AH100" s="22">
        <f t="shared" si="47"/>
        <v>28800</v>
      </c>
      <c r="AI100" s="22">
        <v>43200</v>
      </c>
      <c r="AJ100" s="22">
        <f t="shared" si="38"/>
        <v>1360.1773000000012</v>
      </c>
      <c r="AK100" s="22">
        <f t="shared" si="39"/>
        <v>1360.4346700000024</v>
      </c>
      <c r="AL100" s="22">
        <f t="shared" si="40"/>
        <v>1700.411799999998</v>
      </c>
      <c r="AM100" s="22">
        <f t="shared" si="41"/>
        <v>4003.300000000003</v>
      </c>
      <c r="AN100" s="22"/>
      <c r="AO100" s="22"/>
      <c r="AP100" s="22"/>
      <c r="AQ100" s="22"/>
      <c r="AR100" s="22"/>
      <c r="AS100" s="22"/>
      <c r="AT100" s="22"/>
      <c r="AU100" s="22"/>
    </row>
    <row r="101" spans="1:47" ht="23.25" customHeight="1">
      <c r="A101" s="15">
        <v>81</v>
      </c>
      <c r="B101" s="21" t="s">
        <v>106</v>
      </c>
      <c r="C101" s="22">
        <v>643.9</v>
      </c>
      <c r="D101" s="52">
        <f t="shared" si="30"/>
        <v>7375.985300000001</v>
      </c>
      <c r="E101" s="52">
        <f t="shared" si="31"/>
        <v>16703.957870000002</v>
      </c>
      <c r="F101" s="52">
        <f t="shared" si="32"/>
        <v>26325.3398</v>
      </c>
      <c r="G101" s="23">
        <f t="shared" si="33"/>
        <v>40751.3</v>
      </c>
      <c r="H101" s="61">
        <v>7375.985300000001</v>
      </c>
      <c r="I101" s="56">
        <v>16703.957870000002</v>
      </c>
      <c r="J101" s="56">
        <v>26325.3398</v>
      </c>
      <c r="K101" s="62">
        <v>40751.3</v>
      </c>
      <c r="L101" s="63"/>
      <c r="M101" s="64"/>
      <c r="N101" s="57"/>
      <c r="O101" s="22"/>
      <c r="P101" s="22"/>
      <c r="Q101" s="22"/>
      <c r="R101" s="22"/>
      <c r="S101" s="57"/>
      <c r="T101" s="22">
        <f t="shared" si="42"/>
        <v>0</v>
      </c>
      <c r="U101" s="22">
        <f t="shared" si="43"/>
        <v>0</v>
      </c>
      <c r="V101" s="58">
        <f t="shared" si="44"/>
        <v>0</v>
      </c>
      <c r="W101" s="22"/>
      <c r="X101" s="22"/>
      <c r="Y101" s="22"/>
      <c r="Z101" s="22"/>
      <c r="AA101" s="22"/>
      <c r="AB101" s="58">
        <f t="shared" si="34"/>
        <v>8019.885300000001</v>
      </c>
      <c r="AC101" s="58">
        <f t="shared" si="35"/>
        <v>17347.857870000003</v>
      </c>
      <c r="AD101" s="58">
        <f t="shared" si="36"/>
        <v>26969.239800000003</v>
      </c>
      <c r="AE101" s="58">
        <f t="shared" si="37"/>
        <v>41395.200000000004</v>
      </c>
      <c r="AF101" s="22">
        <f t="shared" si="45"/>
        <v>6468.75</v>
      </c>
      <c r="AG101" s="22">
        <f t="shared" si="46"/>
        <v>16171.875</v>
      </c>
      <c r="AH101" s="22">
        <f t="shared" si="47"/>
        <v>25875</v>
      </c>
      <c r="AI101" s="22">
        <v>38812.5</v>
      </c>
      <c r="AJ101" s="22">
        <f t="shared" si="38"/>
        <v>1551.1353000000008</v>
      </c>
      <c r="AK101" s="22">
        <f t="shared" si="39"/>
        <v>1175.9828700000035</v>
      </c>
      <c r="AL101" s="22">
        <f t="shared" si="40"/>
        <v>1094.239800000003</v>
      </c>
      <c r="AM101" s="22">
        <f t="shared" si="41"/>
        <v>2582.7000000000044</v>
      </c>
      <c r="AN101" s="22"/>
      <c r="AO101" s="22"/>
      <c r="AP101" s="22"/>
      <c r="AQ101" s="22"/>
      <c r="AR101" s="22"/>
      <c r="AS101" s="22"/>
      <c r="AT101" s="22"/>
      <c r="AU101" s="22"/>
    </row>
    <row r="102" spans="1:47" ht="23.25" customHeight="1">
      <c r="A102" s="15">
        <v>82</v>
      </c>
      <c r="B102" s="21" t="s">
        <v>108</v>
      </c>
      <c r="C102" s="22">
        <v>3507.9</v>
      </c>
      <c r="D102" s="52">
        <f t="shared" si="30"/>
        <v>12844.884956</v>
      </c>
      <c r="E102" s="52">
        <f t="shared" si="31"/>
        <v>29288.97991</v>
      </c>
      <c r="F102" s="52">
        <f t="shared" si="32"/>
        <v>46296.46313</v>
      </c>
      <c r="G102" s="23">
        <f t="shared" si="33"/>
        <v>71306.2</v>
      </c>
      <c r="H102" s="61">
        <v>12702.473756</v>
      </c>
      <c r="I102" s="56">
        <v>29092.74311</v>
      </c>
      <c r="J102" s="56">
        <v>46046.12233</v>
      </c>
      <c r="K102" s="62">
        <v>70987</v>
      </c>
      <c r="L102" s="63">
        <v>120</v>
      </c>
      <c r="M102" s="64">
        <v>140</v>
      </c>
      <c r="N102" s="57">
        <v>160</v>
      </c>
      <c r="O102" s="22">
        <v>180</v>
      </c>
      <c r="P102" s="22"/>
      <c r="Q102" s="22"/>
      <c r="R102" s="22"/>
      <c r="S102" s="57"/>
      <c r="T102" s="22">
        <f>W102/100*16.1</f>
        <v>22.4112</v>
      </c>
      <c r="U102" s="22">
        <f>W102/100*40.4</f>
        <v>56.236799999999995</v>
      </c>
      <c r="V102" s="58">
        <f>W102/100*64.9</f>
        <v>90.3408</v>
      </c>
      <c r="W102" s="22">
        <v>139.2</v>
      </c>
      <c r="X102" s="22"/>
      <c r="Y102" s="22"/>
      <c r="Z102" s="22"/>
      <c r="AA102" s="22"/>
      <c r="AB102" s="58">
        <f t="shared" si="34"/>
        <v>16352.784956</v>
      </c>
      <c r="AC102" s="58">
        <f t="shared" si="35"/>
        <v>32796.879909999996</v>
      </c>
      <c r="AD102" s="58">
        <f t="shared" si="36"/>
        <v>49804.36313</v>
      </c>
      <c r="AE102" s="58">
        <f t="shared" si="37"/>
        <v>74814.09999999999</v>
      </c>
      <c r="AF102" s="22">
        <f t="shared" si="45"/>
        <v>9801.983333333334</v>
      </c>
      <c r="AG102" s="22">
        <f t="shared" si="46"/>
        <v>24504.958333333336</v>
      </c>
      <c r="AH102" s="22">
        <f t="shared" si="47"/>
        <v>39207.933333333334</v>
      </c>
      <c r="AI102" s="22">
        <v>58811.9</v>
      </c>
      <c r="AJ102" s="22">
        <f t="shared" si="38"/>
        <v>6550.801622666666</v>
      </c>
      <c r="AK102" s="22">
        <f t="shared" si="39"/>
        <v>8291.92157666666</v>
      </c>
      <c r="AL102" s="22">
        <f t="shared" si="40"/>
        <v>10596.429796666664</v>
      </c>
      <c r="AM102" s="22">
        <f t="shared" si="41"/>
        <v>16002.19999999999</v>
      </c>
      <c r="AN102" s="22"/>
      <c r="AO102" s="22"/>
      <c r="AP102" s="22"/>
      <c r="AQ102" s="22"/>
      <c r="AR102" s="22"/>
      <c r="AS102" s="22"/>
      <c r="AT102" s="22"/>
      <c r="AU102" s="22"/>
    </row>
    <row r="103" spans="1:47" ht="23.25" customHeight="1">
      <c r="A103" s="15">
        <v>83</v>
      </c>
      <c r="B103" s="21" t="s">
        <v>131</v>
      </c>
      <c r="C103" s="22">
        <v>222.2</v>
      </c>
      <c r="D103" s="52">
        <f t="shared" si="30"/>
        <v>5650.2046</v>
      </c>
      <c r="E103" s="52">
        <f t="shared" si="31"/>
        <v>12795.68434</v>
      </c>
      <c r="F103" s="52">
        <f t="shared" si="32"/>
        <v>20165.9236</v>
      </c>
      <c r="G103" s="23">
        <f t="shared" si="33"/>
        <v>31216.6</v>
      </c>
      <c r="H103" s="61">
        <v>5650.2046</v>
      </c>
      <c r="I103" s="56">
        <v>12795.68434</v>
      </c>
      <c r="J103" s="56">
        <v>20165.9236</v>
      </c>
      <c r="K103" s="62">
        <v>31216.6</v>
      </c>
      <c r="L103" s="63"/>
      <c r="M103" s="64"/>
      <c r="N103" s="57"/>
      <c r="O103" s="22"/>
      <c r="P103" s="22"/>
      <c r="Q103" s="22"/>
      <c r="R103" s="22"/>
      <c r="S103" s="57"/>
      <c r="T103" s="22">
        <f t="shared" si="42"/>
        <v>0</v>
      </c>
      <c r="U103" s="22">
        <f t="shared" si="43"/>
        <v>0</v>
      </c>
      <c r="V103" s="58">
        <f t="shared" si="44"/>
        <v>0</v>
      </c>
      <c r="W103" s="22"/>
      <c r="X103" s="22"/>
      <c r="Y103" s="22"/>
      <c r="Z103" s="22"/>
      <c r="AA103" s="22"/>
      <c r="AB103" s="58">
        <f t="shared" si="34"/>
        <v>5872.4046</v>
      </c>
      <c r="AC103" s="58">
        <f t="shared" si="35"/>
        <v>13017.88434</v>
      </c>
      <c r="AD103" s="58">
        <f t="shared" si="36"/>
        <v>20388.1236</v>
      </c>
      <c r="AE103" s="58">
        <f t="shared" si="37"/>
        <v>31438.8</v>
      </c>
      <c r="AF103" s="22">
        <f t="shared" si="45"/>
        <v>4873</v>
      </c>
      <c r="AG103" s="22">
        <f t="shared" si="46"/>
        <v>12182.5</v>
      </c>
      <c r="AH103" s="22">
        <f t="shared" si="47"/>
        <v>19492</v>
      </c>
      <c r="AI103" s="22">
        <v>29238</v>
      </c>
      <c r="AJ103" s="22">
        <f t="shared" si="38"/>
        <v>999.4045999999998</v>
      </c>
      <c r="AK103" s="22">
        <f t="shared" si="39"/>
        <v>835.3843400000005</v>
      </c>
      <c r="AL103" s="22">
        <f t="shared" si="40"/>
        <v>896.123599999999</v>
      </c>
      <c r="AM103" s="22">
        <f t="shared" si="41"/>
        <v>2200.7999999999993</v>
      </c>
      <c r="AN103" s="22"/>
      <c r="AO103" s="22"/>
      <c r="AP103" s="22"/>
      <c r="AQ103" s="22"/>
      <c r="AR103" s="22"/>
      <c r="AS103" s="22"/>
      <c r="AT103" s="22"/>
      <c r="AU103" s="22"/>
    </row>
    <row r="104" spans="1:47" ht="23.25" customHeight="1">
      <c r="A104" s="15">
        <v>84</v>
      </c>
      <c r="B104" s="21" t="s">
        <v>109</v>
      </c>
      <c r="C104" s="22">
        <v>541.9</v>
      </c>
      <c r="D104" s="52">
        <f t="shared" si="30"/>
        <v>12086.926600000003</v>
      </c>
      <c r="E104" s="52">
        <f t="shared" si="31"/>
        <v>27372.548140000003</v>
      </c>
      <c r="F104" s="52">
        <f t="shared" si="32"/>
        <v>43138.9756</v>
      </c>
      <c r="G104" s="23">
        <f t="shared" si="33"/>
        <v>66778.6</v>
      </c>
      <c r="H104" s="61">
        <v>12086.926600000003</v>
      </c>
      <c r="I104" s="56">
        <v>27372.548140000003</v>
      </c>
      <c r="J104" s="56">
        <v>43138.9756</v>
      </c>
      <c r="K104" s="62">
        <v>66778.6</v>
      </c>
      <c r="L104" s="63"/>
      <c r="M104" s="64"/>
      <c r="N104" s="57"/>
      <c r="O104" s="22"/>
      <c r="P104" s="22"/>
      <c r="Q104" s="22"/>
      <c r="R104" s="22"/>
      <c r="S104" s="57"/>
      <c r="T104" s="22">
        <f t="shared" si="42"/>
        <v>0</v>
      </c>
      <c r="U104" s="22">
        <f t="shared" si="43"/>
        <v>0</v>
      </c>
      <c r="V104" s="58">
        <f t="shared" si="44"/>
        <v>0</v>
      </c>
      <c r="W104" s="22"/>
      <c r="X104" s="22"/>
      <c r="Y104" s="22"/>
      <c r="Z104" s="22"/>
      <c r="AA104" s="22"/>
      <c r="AB104" s="58">
        <f t="shared" si="34"/>
        <v>12628.826600000002</v>
      </c>
      <c r="AC104" s="58">
        <f t="shared" si="35"/>
        <v>27914.448140000004</v>
      </c>
      <c r="AD104" s="58">
        <f t="shared" si="36"/>
        <v>43680.8756</v>
      </c>
      <c r="AE104" s="58">
        <f t="shared" si="37"/>
        <v>67320.5</v>
      </c>
      <c r="AF104" s="22">
        <f t="shared" si="45"/>
        <v>9990.883333333333</v>
      </c>
      <c r="AG104" s="22">
        <f t="shared" si="46"/>
        <v>24977.208333333332</v>
      </c>
      <c r="AH104" s="22">
        <f t="shared" si="47"/>
        <v>39963.53333333333</v>
      </c>
      <c r="AI104" s="22">
        <v>59945.3</v>
      </c>
      <c r="AJ104" s="22">
        <f t="shared" si="38"/>
        <v>2637.943266666669</v>
      </c>
      <c r="AK104" s="22">
        <f t="shared" si="39"/>
        <v>2937.239806666672</v>
      </c>
      <c r="AL104" s="22">
        <f t="shared" si="40"/>
        <v>3717.3422666666665</v>
      </c>
      <c r="AM104" s="22">
        <f t="shared" si="41"/>
        <v>7375.199999999997</v>
      </c>
      <c r="AN104" s="22"/>
      <c r="AO104" s="22"/>
      <c r="AP104" s="22"/>
      <c r="AQ104" s="22"/>
      <c r="AR104" s="22"/>
      <c r="AS104" s="22"/>
      <c r="AT104" s="22"/>
      <c r="AU104" s="22"/>
    </row>
    <row r="105" spans="1:47" ht="23.25" customHeight="1">
      <c r="A105" s="15">
        <v>85</v>
      </c>
      <c r="B105" s="21" t="s">
        <v>134</v>
      </c>
      <c r="C105" s="22">
        <v>699.4</v>
      </c>
      <c r="D105" s="52">
        <f t="shared" si="30"/>
        <v>4093.0616000000005</v>
      </c>
      <c r="E105" s="52">
        <f t="shared" si="31"/>
        <v>9269.31464</v>
      </c>
      <c r="F105" s="52">
        <f t="shared" si="32"/>
        <v>14608.385599999998</v>
      </c>
      <c r="G105" s="23">
        <f t="shared" si="33"/>
        <v>22613.6</v>
      </c>
      <c r="H105" s="61">
        <v>4093.0616000000005</v>
      </c>
      <c r="I105" s="56">
        <v>9269.31464</v>
      </c>
      <c r="J105" s="56">
        <v>14608.385599999998</v>
      </c>
      <c r="K105" s="62">
        <v>22613.6</v>
      </c>
      <c r="L105" s="63"/>
      <c r="M105" s="64"/>
      <c r="N105" s="57"/>
      <c r="O105" s="22"/>
      <c r="P105" s="22"/>
      <c r="Q105" s="22"/>
      <c r="R105" s="22"/>
      <c r="S105" s="57"/>
      <c r="T105" s="22">
        <f t="shared" si="42"/>
        <v>0</v>
      </c>
      <c r="U105" s="22">
        <f t="shared" si="43"/>
        <v>0</v>
      </c>
      <c r="V105" s="58">
        <f t="shared" si="44"/>
        <v>0</v>
      </c>
      <c r="W105" s="22"/>
      <c r="X105" s="22"/>
      <c r="Y105" s="22"/>
      <c r="Z105" s="22"/>
      <c r="AA105" s="22"/>
      <c r="AB105" s="58">
        <f t="shared" si="34"/>
        <v>4792.4616000000005</v>
      </c>
      <c r="AC105" s="58">
        <f t="shared" si="35"/>
        <v>9968.71464</v>
      </c>
      <c r="AD105" s="58">
        <f t="shared" si="36"/>
        <v>15307.785599999997</v>
      </c>
      <c r="AE105" s="58">
        <f t="shared" si="37"/>
        <v>23313</v>
      </c>
      <c r="AF105" s="22">
        <f t="shared" si="45"/>
        <v>3492.9</v>
      </c>
      <c r="AG105" s="22">
        <f t="shared" si="46"/>
        <v>8732.25</v>
      </c>
      <c r="AH105" s="22">
        <f t="shared" si="47"/>
        <v>13971.6</v>
      </c>
      <c r="AI105" s="22">
        <v>20957.4</v>
      </c>
      <c r="AJ105" s="22">
        <f t="shared" si="38"/>
        <v>1299.5616000000005</v>
      </c>
      <c r="AK105" s="22">
        <f t="shared" si="39"/>
        <v>1236.4646400000001</v>
      </c>
      <c r="AL105" s="22">
        <f t="shared" si="40"/>
        <v>1336.185599999997</v>
      </c>
      <c r="AM105" s="22">
        <f t="shared" si="41"/>
        <v>2355.5999999999985</v>
      </c>
      <c r="AN105" s="22"/>
      <c r="AO105" s="22"/>
      <c r="AP105" s="22"/>
      <c r="AQ105" s="22"/>
      <c r="AR105" s="22"/>
      <c r="AS105" s="22"/>
      <c r="AT105" s="22"/>
      <c r="AU105" s="22"/>
    </row>
    <row r="106" spans="1:47" ht="23.25" customHeight="1">
      <c r="A106" s="15">
        <v>86</v>
      </c>
      <c r="B106" s="21" t="s">
        <v>133</v>
      </c>
      <c r="C106" s="22">
        <v>343.7</v>
      </c>
      <c r="D106" s="52">
        <f t="shared" si="30"/>
        <v>5986.2492</v>
      </c>
      <c r="E106" s="52">
        <f t="shared" si="31"/>
        <v>13556.704679999999</v>
      </c>
      <c r="F106" s="52">
        <f t="shared" si="32"/>
        <v>21365.287199999995</v>
      </c>
      <c r="G106" s="23">
        <f t="shared" si="33"/>
        <v>33073.2</v>
      </c>
      <c r="H106" s="61">
        <v>5986.2492</v>
      </c>
      <c r="I106" s="56">
        <v>13556.704679999999</v>
      </c>
      <c r="J106" s="56">
        <v>21365.287199999995</v>
      </c>
      <c r="K106" s="62">
        <v>33073.2</v>
      </c>
      <c r="L106" s="65"/>
      <c r="M106" s="66"/>
      <c r="N106" s="59"/>
      <c r="O106" s="22"/>
      <c r="P106" s="22"/>
      <c r="Q106" s="22"/>
      <c r="R106" s="22"/>
      <c r="S106" s="57"/>
      <c r="T106" s="22">
        <f t="shared" si="42"/>
        <v>0</v>
      </c>
      <c r="U106" s="22">
        <f t="shared" si="43"/>
        <v>0</v>
      </c>
      <c r="V106" s="58">
        <f t="shared" si="44"/>
        <v>0</v>
      </c>
      <c r="W106" s="22"/>
      <c r="X106" s="22"/>
      <c r="Y106" s="22"/>
      <c r="Z106" s="22"/>
      <c r="AA106" s="22"/>
      <c r="AB106" s="58">
        <f t="shared" si="34"/>
        <v>6329.9492</v>
      </c>
      <c r="AC106" s="58">
        <f t="shared" si="35"/>
        <v>13900.40468</v>
      </c>
      <c r="AD106" s="58">
        <f t="shared" si="36"/>
        <v>21708.987199999996</v>
      </c>
      <c r="AE106" s="58">
        <f t="shared" si="37"/>
        <v>33416.899999999994</v>
      </c>
      <c r="AF106" s="22">
        <f t="shared" si="45"/>
        <v>5101.816666666667</v>
      </c>
      <c r="AG106" s="22">
        <f t="shared" si="46"/>
        <v>12754.541666666666</v>
      </c>
      <c r="AH106" s="22">
        <f t="shared" si="47"/>
        <v>20407.266666666666</v>
      </c>
      <c r="AI106" s="22">
        <v>30610.9</v>
      </c>
      <c r="AJ106" s="22">
        <f t="shared" si="38"/>
        <v>1228.1325333333334</v>
      </c>
      <c r="AK106" s="22">
        <f t="shared" si="39"/>
        <v>1145.8630133333336</v>
      </c>
      <c r="AL106" s="22">
        <f t="shared" si="40"/>
        <v>1301.7205333333295</v>
      </c>
      <c r="AM106" s="22">
        <f t="shared" si="41"/>
        <v>2805.9999999999927</v>
      </c>
      <c r="AN106" s="22"/>
      <c r="AO106" s="22"/>
      <c r="AP106" s="22"/>
      <c r="AQ106" s="22"/>
      <c r="AR106" s="22"/>
      <c r="AS106" s="22"/>
      <c r="AT106" s="22"/>
      <c r="AU106" s="22"/>
    </row>
    <row r="107" spans="1:47" ht="23.25" customHeight="1">
      <c r="A107" s="15">
        <v>87</v>
      </c>
      <c r="B107" s="21" t="s">
        <v>111</v>
      </c>
      <c r="C107" s="22">
        <v>1132.4</v>
      </c>
      <c r="D107" s="52">
        <f t="shared" si="30"/>
        <v>10696.366975</v>
      </c>
      <c r="E107" s="52">
        <f t="shared" si="31"/>
        <v>24266.02517</v>
      </c>
      <c r="F107" s="52">
        <f t="shared" si="32"/>
        <v>38306.7718</v>
      </c>
      <c r="G107" s="23">
        <f t="shared" si="33"/>
        <v>59385.8</v>
      </c>
      <c r="H107" s="61">
        <v>10696.366975</v>
      </c>
      <c r="I107" s="56">
        <v>24266.02517</v>
      </c>
      <c r="J107" s="56">
        <v>38306.7718</v>
      </c>
      <c r="K107" s="62">
        <v>59385.8</v>
      </c>
      <c r="L107" s="63"/>
      <c r="M107" s="64"/>
      <c r="N107" s="57"/>
      <c r="O107" s="34"/>
      <c r="P107" s="22"/>
      <c r="Q107" s="22"/>
      <c r="R107" s="22"/>
      <c r="S107" s="57"/>
      <c r="T107" s="22">
        <f t="shared" si="42"/>
        <v>0</v>
      </c>
      <c r="U107" s="22">
        <f t="shared" si="43"/>
        <v>0</v>
      </c>
      <c r="V107" s="58">
        <f t="shared" si="44"/>
        <v>0</v>
      </c>
      <c r="W107" s="22"/>
      <c r="X107" s="22"/>
      <c r="Y107" s="22"/>
      <c r="Z107" s="22"/>
      <c r="AA107" s="22"/>
      <c r="AB107" s="58">
        <f t="shared" si="34"/>
        <v>11828.766975</v>
      </c>
      <c r="AC107" s="58">
        <f t="shared" si="35"/>
        <v>25398.425170000002</v>
      </c>
      <c r="AD107" s="58">
        <f t="shared" si="36"/>
        <v>39439.171800000004</v>
      </c>
      <c r="AE107" s="58">
        <f t="shared" si="37"/>
        <v>60518.200000000004</v>
      </c>
      <c r="AF107" s="22">
        <f t="shared" si="45"/>
        <v>8996.666666666666</v>
      </c>
      <c r="AG107" s="22">
        <f t="shared" si="46"/>
        <v>22491.666666666664</v>
      </c>
      <c r="AH107" s="22">
        <f t="shared" si="47"/>
        <v>35986.666666666664</v>
      </c>
      <c r="AI107" s="22">
        <v>53980</v>
      </c>
      <c r="AJ107" s="22">
        <f t="shared" si="38"/>
        <v>2832.1003083333344</v>
      </c>
      <c r="AK107" s="22">
        <f t="shared" si="39"/>
        <v>2906.758503333338</v>
      </c>
      <c r="AL107" s="22">
        <f t="shared" si="40"/>
        <v>3452.5051333333395</v>
      </c>
      <c r="AM107" s="22">
        <f t="shared" si="41"/>
        <v>6538.200000000004</v>
      </c>
      <c r="AN107" s="22"/>
      <c r="AO107" s="22"/>
      <c r="AP107" s="22"/>
      <c r="AQ107" s="22"/>
      <c r="AR107" s="22"/>
      <c r="AS107" s="22"/>
      <c r="AT107" s="22"/>
      <c r="AU107" s="22"/>
    </row>
    <row r="108" spans="1:47" ht="23.25" customHeight="1">
      <c r="A108" s="15">
        <v>88</v>
      </c>
      <c r="B108" s="21" t="s">
        <v>112</v>
      </c>
      <c r="C108" s="22">
        <v>173.8</v>
      </c>
      <c r="D108" s="52">
        <f t="shared" si="30"/>
        <v>10884.412678</v>
      </c>
      <c r="E108" s="52">
        <f t="shared" si="31"/>
        <v>24676.6673</v>
      </c>
      <c r="F108" s="52">
        <f t="shared" si="32"/>
        <v>38931.204399999995</v>
      </c>
      <c r="G108" s="23">
        <f t="shared" si="33"/>
        <v>60321.2</v>
      </c>
      <c r="H108" s="61">
        <v>10884.412678</v>
      </c>
      <c r="I108" s="56">
        <v>24676.6673</v>
      </c>
      <c r="J108" s="56">
        <v>38931.204399999995</v>
      </c>
      <c r="K108" s="62">
        <v>60321.2</v>
      </c>
      <c r="L108" s="63"/>
      <c r="M108" s="64"/>
      <c r="N108" s="57"/>
      <c r="O108" s="22"/>
      <c r="P108" s="22"/>
      <c r="Q108" s="22"/>
      <c r="R108" s="22"/>
      <c r="S108" s="57"/>
      <c r="T108" s="22">
        <f t="shared" si="42"/>
        <v>0</v>
      </c>
      <c r="U108" s="22">
        <f t="shared" si="43"/>
        <v>0</v>
      </c>
      <c r="V108" s="58">
        <f t="shared" si="44"/>
        <v>0</v>
      </c>
      <c r="W108" s="22"/>
      <c r="X108" s="22"/>
      <c r="Y108" s="22"/>
      <c r="Z108" s="22"/>
      <c r="AA108" s="22"/>
      <c r="AB108" s="58">
        <f t="shared" si="34"/>
        <v>11058.212678</v>
      </c>
      <c r="AC108" s="58">
        <f t="shared" si="35"/>
        <v>24850.4673</v>
      </c>
      <c r="AD108" s="58">
        <f t="shared" si="36"/>
        <v>39105.0044</v>
      </c>
      <c r="AE108" s="58">
        <f t="shared" si="37"/>
        <v>60495</v>
      </c>
      <c r="AF108" s="22">
        <f t="shared" si="45"/>
        <v>8094.783333333333</v>
      </c>
      <c r="AG108" s="22">
        <f t="shared" si="46"/>
        <v>20236.958333333332</v>
      </c>
      <c r="AH108" s="22">
        <f t="shared" si="47"/>
        <v>32379.13333333333</v>
      </c>
      <c r="AI108" s="22">
        <v>48568.7</v>
      </c>
      <c r="AJ108" s="22">
        <f t="shared" si="38"/>
        <v>2963.429344666667</v>
      </c>
      <c r="AK108" s="22">
        <f t="shared" si="39"/>
        <v>4613.508966666668</v>
      </c>
      <c r="AL108" s="22">
        <f t="shared" si="40"/>
        <v>6725.871066666667</v>
      </c>
      <c r="AM108" s="22">
        <f t="shared" si="41"/>
        <v>11926.300000000003</v>
      </c>
      <c r="AN108" s="22"/>
      <c r="AO108" s="22"/>
      <c r="AP108" s="22"/>
      <c r="AQ108" s="22"/>
      <c r="AR108" s="22"/>
      <c r="AS108" s="22"/>
      <c r="AT108" s="22"/>
      <c r="AU108" s="22"/>
    </row>
    <row r="109" spans="1:47" ht="23.25" customHeight="1">
      <c r="A109" s="15">
        <v>89</v>
      </c>
      <c r="B109" s="21" t="s">
        <v>113</v>
      </c>
      <c r="C109" s="22">
        <v>1111.8</v>
      </c>
      <c r="D109" s="52">
        <f t="shared" si="30"/>
        <v>8519.832900000001</v>
      </c>
      <c r="E109" s="52">
        <f t="shared" si="31"/>
        <v>19294.36191</v>
      </c>
      <c r="F109" s="52">
        <f t="shared" si="32"/>
        <v>30407.801399999997</v>
      </c>
      <c r="G109" s="23">
        <f t="shared" si="33"/>
        <v>47070.9</v>
      </c>
      <c r="H109" s="61">
        <v>8519.832900000001</v>
      </c>
      <c r="I109" s="56">
        <v>19294.36191</v>
      </c>
      <c r="J109" s="56">
        <v>30407.801399999997</v>
      </c>
      <c r="K109" s="62">
        <v>47070.9</v>
      </c>
      <c r="L109" s="63"/>
      <c r="M109" s="64"/>
      <c r="N109" s="57"/>
      <c r="O109" s="22"/>
      <c r="P109" s="22"/>
      <c r="Q109" s="22"/>
      <c r="R109" s="22"/>
      <c r="S109" s="57"/>
      <c r="T109" s="22">
        <f t="shared" si="42"/>
        <v>0</v>
      </c>
      <c r="U109" s="22">
        <f t="shared" si="43"/>
        <v>0</v>
      </c>
      <c r="V109" s="58">
        <f t="shared" si="44"/>
        <v>0</v>
      </c>
      <c r="W109" s="22"/>
      <c r="X109" s="22"/>
      <c r="Y109" s="22"/>
      <c r="Z109" s="22"/>
      <c r="AA109" s="22"/>
      <c r="AB109" s="58">
        <f t="shared" si="34"/>
        <v>9631.6329</v>
      </c>
      <c r="AC109" s="58">
        <f t="shared" si="35"/>
        <v>20406.16191</v>
      </c>
      <c r="AD109" s="58">
        <f t="shared" si="36"/>
        <v>31519.601399999996</v>
      </c>
      <c r="AE109" s="58">
        <f t="shared" si="37"/>
        <v>48182.700000000004</v>
      </c>
      <c r="AF109" s="22">
        <f t="shared" si="45"/>
        <v>7540.833333333333</v>
      </c>
      <c r="AG109" s="22">
        <f t="shared" si="46"/>
        <v>18852.083333333332</v>
      </c>
      <c r="AH109" s="22">
        <f t="shared" si="47"/>
        <v>30163.333333333332</v>
      </c>
      <c r="AI109" s="22">
        <v>45245</v>
      </c>
      <c r="AJ109" s="22">
        <f t="shared" si="38"/>
        <v>2090.7995666666675</v>
      </c>
      <c r="AK109" s="22">
        <f t="shared" si="39"/>
        <v>1554.0785766666668</v>
      </c>
      <c r="AL109" s="22">
        <f t="shared" si="40"/>
        <v>1356.2680666666638</v>
      </c>
      <c r="AM109" s="22">
        <f t="shared" si="41"/>
        <v>2937.7000000000044</v>
      </c>
      <c r="AN109" s="22"/>
      <c r="AO109" s="22"/>
      <c r="AP109" s="22"/>
      <c r="AQ109" s="22"/>
      <c r="AR109" s="22"/>
      <c r="AS109" s="22"/>
      <c r="AT109" s="22"/>
      <c r="AU109" s="22"/>
    </row>
    <row r="110" spans="1:47" ht="23.25" customHeight="1">
      <c r="A110" s="15">
        <v>90</v>
      </c>
      <c r="B110" s="21" t="s">
        <v>114</v>
      </c>
      <c r="C110" s="22">
        <v>1408.6</v>
      </c>
      <c r="D110" s="52">
        <f t="shared" si="30"/>
        <v>10244.6905</v>
      </c>
      <c r="E110" s="52">
        <f t="shared" si="31"/>
        <v>23200.54495</v>
      </c>
      <c r="F110" s="52">
        <f t="shared" si="32"/>
        <v>36563.922999999995</v>
      </c>
      <c r="G110" s="23">
        <f t="shared" si="33"/>
        <v>56600.5</v>
      </c>
      <c r="H110" s="61">
        <v>10244.6905</v>
      </c>
      <c r="I110" s="56">
        <v>23200.54495</v>
      </c>
      <c r="J110" s="56">
        <v>36563.922999999995</v>
      </c>
      <c r="K110" s="62">
        <v>56600.5</v>
      </c>
      <c r="L110" s="63"/>
      <c r="M110" s="64"/>
      <c r="N110" s="57"/>
      <c r="O110" s="22"/>
      <c r="P110" s="22"/>
      <c r="Q110" s="22"/>
      <c r="R110" s="22"/>
      <c r="S110" s="57"/>
      <c r="T110" s="22">
        <f t="shared" si="42"/>
        <v>0</v>
      </c>
      <c r="U110" s="22">
        <f t="shared" si="43"/>
        <v>0</v>
      </c>
      <c r="V110" s="58">
        <f t="shared" si="44"/>
        <v>0</v>
      </c>
      <c r="W110" s="22"/>
      <c r="X110" s="22"/>
      <c r="Y110" s="22"/>
      <c r="Z110" s="22"/>
      <c r="AA110" s="22"/>
      <c r="AB110" s="58">
        <f t="shared" si="34"/>
        <v>11653.290500000001</v>
      </c>
      <c r="AC110" s="58">
        <f t="shared" si="35"/>
        <v>24609.144949999998</v>
      </c>
      <c r="AD110" s="58">
        <f t="shared" si="36"/>
        <v>37972.522999999994</v>
      </c>
      <c r="AE110" s="58">
        <f t="shared" si="37"/>
        <v>58009.1</v>
      </c>
      <c r="AF110" s="22">
        <f t="shared" si="45"/>
        <v>8500</v>
      </c>
      <c r="AG110" s="22">
        <f t="shared" si="46"/>
        <v>21250</v>
      </c>
      <c r="AH110" s="22">
        <f t="shared" si="47"/>
        <v>34000</v>
      </c>
      <c r="AI110" s="22">
        <v>51000</v>
      </c>
      <c r="AJ110" s="22">
        <f t="shared" si="38"/>
        <v>3153.290500000001</v>
      </c>
      <c r="AK110" s="22">
        <f t="shared" si="39"/>
        <v>3359.144949999998</v>
      </c>
      <c r="AL110" s="22">
        <f t="shared" si="40"/>
        <v>3972.5229999999938</v>
      </c>
      <c r="AM110" s="22">
        <f t="shared" si="41"/>
        <v>7009.0999999999985</v>
      </c>
      <c r="AN110" s="22"/>
      <c r="AO110" s="22"/>
      <c r="AP110" s="22"/>
      <c r="AQ110" s="22"/>
      <c r="AR110" s="22"/>
      <c r="AS110" s="22"/>
      <c r="AT110" s="22"/>
      <c r="AU110" s="22"/>
    </row>
    <row r="111" spans="1:47" ht="23.25" customHeight="1">
      <c r="A111" s="15">
        <v>91</v>
      </c>
      <c r="B111" s="21" t="s">
        <v>115</v>
      </c>
      <c r="C111" s="22">
        <v>3390</v>
      </c>
      <c r="D111" s="52">
        <f t="shared" si="30"/>
        <v>13121.304975000003</v>
      </c>
      <c r="E111" s="52">
        <f t="shared" si="31"/>
        <v>29765.244250000003</v>
      </c>
      <c r="F111" s="52">
        <f t="shared" si="32"/>
        <v>46984.875</v>
      </c>
      <c r="G111" s="23">
        <f t="shared" si="33"/>
        <v>72835</v>
      </c>
      <c r="H111" s="61">
        <v>13121.304975000003</v>
      </c>
      <c r="I111" s="56">
        <v>29765.244250000003</v>
      </c>
      <c r="J111" s="56">
        <v>46984.875</v>
      </c>
      <c r="K111" s="62">
        <v>72835</v>
      </c>
      <c r="L111" s="63"/>
      <c r="M111" s="64"/>
      <c r="N111" s="57"/>
      <c r="O111" s="22"/>
      <c r="P111" s="22"/>
      <c r="Q111" s="22"/>
      <c r="R111" s="22"/>
      <c r="S111" s="57"/>
      <c r="T111" s="22">
        <f t="shared" si="42"/>
        <v>0</v>
      </c>
      <c r="U111" s="22">
        <f t="shared" si="43"/>
        <v>0</v>
      </c>
      <c r="V111" s="58">
        <f t="shared" si="44"/>
        <v>0</v>
      </c>
      <c r="W111" s="22"/>
      <c r="X111" s="22"/>
      <c r="Y111" s="22"/>
      <c r="Z111" s="22"/>
      <c r="AA111" s="22"/>
      <c r="AB111" s="58">
        <f t="shared" si="34"/>
        <v>16511.304975000003</v>
      </c>
      <c r="AC111" s="58">
        <f t="shared" si="35"/>
        <v>33155.24425</v>
      </c>
      <c r="AD111" s="58">
        <f t="shared" si="36"/>
        <v>50374.875</v>
      </c>
      <c r="AE111" s="58">
        <f t="shared" si="37"/>
        <v>76225</v>
      </c>
      <c r="AF111" s="22">
        <f t="shared" si="45"/>
        <v>10885.1</v>
      </c>
      <c r="AG111" s="22">
        <f t="shared" si="46"/>
        <v>27212.75</v>
      </c>
      <c r="AH111" s="22">
        <f t="shared" si="47"/>
        <v>43540.4</v>
      </c>
      <c r="AI111" s="22">
        <v>65310.6</v>
      </c>
      <c r="AJ111" s="22">
        <f t="shared" si="38"/>
        <v>5626.204975000002</v>
      </c>
      <c r="AK111" s="22">
        <f t="shared" si="39"/>
        <v>5942.494250000003</v>
      </c>
      <c r="AL111" s="22">
        <f t="shared" si="40"/>
        <v>6834.4749999999985</v>
      </c>
      <c r="AM111" s="22">
        <f t="shared" si="41"/>
        <v>10914.400000000001</v>
      </c>
      <c r="AN111" s="22"/>
      <c r="AO111" s="22"/>
      <c r="AP111" s="22"/>
      <c r="AQ111" s="22"/>
      <c r="AR111" s="22"/>
      <c r="AS111" s="22"/>
      <c r="AT111" s="22"/>
      <c r="AU111" s="22"/>
    </row>
    <row r="112" spans="1:47" ht="23.25" customHeight="1">
      <c r="A112" s="15">
        <v>92</v>
      </c>
      <c r="B112" s="21" t="s">
        <v>116</v>
      </c>
      <c r="C112" s="22">
        <v>1299.8</v>
      </c>
      <c r="D112" s="52">
        <f t="shared" si="30"/>
        <v>10377.920900000001</v>
      </c>
      <c r="E112" s="52">
        <f t="shared" si="31"/>
        <v>23612.67706</v>
      </c>
      <c r="F112" s="52">
        <f t="shared" si="32"/>
        <v>37259.92928999999</v>
      </c>
      <c r="G112" s="23">
        <f t="shared" si="33"/>
        <v>57513.5</v>
      </c>
      <c r="H112" s="61">
        <v>10377.920900000001</v>
      </c>
      <c r="I112" s="56">
        <v>23612.67706</v>
      </c>
      <c r="J112" s="56">
        <v>37259.92928999999</v>
      </c>
      <c r="K112" s="62">
        <v>57513.5</v>
      </c>
      <c r="L112" s="63"/>
      <c r="M112" s="64"/>
      <c r="N112" s="57"/>
      <c r="O112" s="22"/>
      <c r="P112" s="22"/>
      <c r="Q112" s="22"/>
      <c r="R112" s="22"/>
      <c r="S112" s="57"/>
      <c r="T112" s="22">
        <f t="shared" si="42"/>
        <v>0</v>
      </c>
      <c r="U112" s="22">
        <f t="shared" si="43"/>
        <v>0</v>
      </c>
      <c r="V112" s="58">
        <f t="shared" si="44"/>
        <v>0</v>
      </c>
      <c r="W112" s="22"/>
      <c r="X112" s="22"/>
      <c r="Y112" s="22"/>
      <c r="Z112" s="22"/>
      <c r="AA112" s="22"/>
      <c r="AB112" s="58">
        <f t="shared" si="34"/>
        <v>11677.7209</v>
      </c>
      <c r="AC112" s="58">
        <f t="shared" si="35"/>
        <v>24912.47706</v>
      </c>
      <c r="AD112" s="58">
        <f t="shared" si="36"/>
        <v>38559.729289999996</v>
      </c>
      <c r="AE112" s="58">
        <f t="shared" si="37"/>
        <v>58813.3</v>
      </c>
      <c r="AF112" s="22">
        <f t="shared" si="45"/>
        <v>8568</v>
      </c>
      <c r="AG112" s="22">
        <f t="shared" si="46"/>
        <v>21420</v>
      </c>
      <c r="AH112" s="22">
        <f t="shared" si="47"/>
        <v>34272</v>
      </c>
      <c r="AI112" s="22">
        <v>51408</v>
      </c>
      <c r="AJ112" s="22">
        <f t="shared" si="38"/>
        <v>3109.7209000000003</v>
      </c>
      <c r="AK112" s="22">
        <f t="shared" si="39"/>
        <v>3492.477060000001</v>
      </c>
      <c r="AL112" s="22">
        <f t="shared" si="40"/>
        <v>4287.729289999996</v>
      </c>
      <c r="AM112" s="22">
        <f t="shared" si="41"/>
        <v>7405.300000000003</v>
      </c>
      <c r="AN112" s="22"/>
      <c r="AO112" s="22"/>
      <c r="AP112" s="22"/>
      <c r="AQ112" s="22"/>
      <c r="AR112" s="22"/>
      <c r="AS112" s="22"/>
      <c r="AT112" s="22"/>
      <c r="AU112" s="22"/>
    </row>
    <row r="113" spans="1:47" ht="23.25" customHeight="1">
      <c r="A113" s="15">
        <v>93</v>
      </c>
      <c r="B113" s="21" t="s">
        <v>117</v>
      </c>
      <c r="C113" s="22">
        <v>2805</v>
      </c>
      <c r="D113" s="52">
        <f t="shared" si="30"/>
        <v>10060.1067</v>
      </c>
      <c r="E113" s="52">
        <f t="shared" si="31"/>
        <v>22782.52893</v>
      </c>
      <c r="F113" s="52">
        <f t="shared" si="32"/>
        <v>35905.1322</v>
      </c>
      <c r="G113" s="23">
        <f t="shared" si="33"/>
        <v>55580.7</v>
      </c>
      <c r="H113" s="61">
        <v>10060.1067</v>
      </c>
      <c r="I113" s="56">
        <v>22782.52893</v>
      </c>
      <c r="J113" s="56">
        <v>35905.1322</v>
      </c>
      <c r="K113" s="62">
        <v>55580.7</v>
      </c>
      <c r="L113" s="63"/>
      <c r="M113" s="64"/>
      <c r="N113" s="57"/>
      <c r="O113" s="22"/>
      <c r="P113" s="22"/>
      <c r="Q113" s="22"/>
      <c r="R113" s="22"/>
      <c r="S113" s="57"/>
      <c r="T113" s="22">
        <f t="shared" si="42"/>
        <v>0</v>
      </c>
      <c r="U113" s="22">
        <f t="shared" si="43"/>
        <v>0</v>
      </c>
      <c r="V113" s="58">
        <f t="shared" si="44"/>
        <v>0</v>
      </c>
      <c r="W113" s="22"/>
      <c r="X113" s="22"/>
      <c r="Y113" s="22"/>
      <c r="Z113" s="22"/>
      <c r="AA113" s="22"/>
      <c r="AB113" s="58">
        <f t="shared" si="34"/>
        <v>12865.1067</v>
      </c>
      <c r="AC113" s="58">
        <f t="shared" si="35"/>
        <v>25587.52893</v>
      </c>
      <c r="AD113" s="58">
        <f t="shared" si="36"/>
        <v>38710.1322</v>
      </c>
      <c r="AE113" s="58">
        <f t="shared" si="37"/>
        <v>58385.7</v>
      </c>
      <c r="AF113" s="22">
        <f t="shared" si="45"/>
        <v>8647.333333333334</v>
      </c>
      <c r="AG113" s="22">
        <f t="shared" si="46"/>
        <v>21618.333333333336</v>
      </c>
      <c r="AH113" s="22">
        <f t="shared" si="47"/>
        <v>34589.333333333336</v>
      </c>
      <c r="AI113" s="22">
        <v>51884</v>
      </c>
      <c r="AJ113" s="22">
        <f t="shared" si="38"/>
        <v>4217.773366666666</v>
      </c>
      <c r="AK113" s="22">
        <f t="shared" si="39"/>
        <v>3969.1955966666646</v>
      </c>
      <c r="AL113" s="22">
        <f t="shared" si="40"/>
        <v>4120.798866666664</v>
      </c>
      <c r="AM113" s="22">
        <f t="shared" si="41"/>
        <v>6501.699999999997</v>
      </c>
      <c r="AN113" s="22"/>
      <c r="AO113" s="22"/>
      <c r="AP113" s="22"/>
      <c r="AQ113" s="22"/>
      <c r="AR113" s="22"/>
      <c r="AS113" s="22"/>
      <c r="AT113" s="22"/>
      <c r="AU113" s="22"/>
    </row>
    <row r="114" spans="1:47" ht="23.25" customHeight="1">
      <c r="A114" s="15">
        <v>94</v>
      </c>
      <c r="B114" s="21" t="s">
        <v>118</v>
      </c>
      <c r="C114" s="22">
        <v>1579.8</v>
      </c>
      <c r="D114" s="52">
        <f t="shared" si="30"/>
        <v>11099.750736999998</v>
      </c>
      <c r="E114" s="52">
        <f t="shared" si="31"/>
        <v>25324.1851</v>
      </c>
      <c r="F114" s="52">
        <f t="shared" si="32"/>
        <v>40011.55024999999</v>
      </c>
      <c r="G114" s="23">
        <f t="shared" si="33"/>
        <v>61747.8</v>
      </c>
      <c r="H114" s="61">
        <v>11079.707736999999</v>
      </c>
      <c r="I114" s="56">
        <v>25273.8811</v>
      </c>
      <c r="J114" s="56">
        <v>39931.11624999999</v>
      </c>
      <c r="K114" s="62">
        <v>61616.8</v>
      </c>
      <c r="L114" s="63"/>
      <c r="M114" s="64"/>
      <c r="N114" s="57"/>
      <c r="O114" s="22"/>
      <c r="P114" s="22"/>
      <c r="Q114" s="22"/>
      <c r="R114" s="22"/>
      <c r="S114" s="57"/>
      <c r="T114" s="22">
        <f t="shared" si="42"/>
        <v>20.043000000000003</v>
      </c>
      <c r="U114" s="22">
        <f t="shared" si="43"/>
        <v>50.304</v>
      </c>
      <c r="V114" s="58">
        <f t="shared" si="44"/>
        <v>80.434</v>
      </c>
      <c r="W114" s="22">
        <v>131</v>
      </c>
      <c r="X114" s="22"/>
      <c r="Y114" s="22"/>
      <c r="Z114" s="22"/>
      <c r="AA114" s="22"/>
      <c r="AB114" s="58">
        <f t="shared" si="34"/>
        <v>12679.550736999998</v>
      </c>
      <c r="AC114" s="58">
        <f t="shared" si="35"/>
        <v>26903.985099999998</v>
      </c>
      <c r="AD114" s="58">
        <f t="shared" si="36"/>
        <v>41591.350249999996</v>
      </c>
      <c r="AE114" s="58">
        <f t="shared" si="37"/>
        <v>63327.600000000006</v>
      </c>
      <c r="AF114" s="22">
        <f t="shared" si="45"/>
        <v>8916.666666666666</v>
      </c>
      <c r="AG114" s="22">
        <f t="shared" si="46"/>
        <v>22291.666666666664</v>
      </c>
      <c r="AH114" s="22">
        <f t="shared" si="47"/>
        <v>35666.666666666664</v>
      </c>
      <c r="AI114" s="22">
        <v>53500</v>
      </c>
      <c r="AJ114" s="22">
        <f t="shared" si="38"/>
        <v>3762.8840703333317</v>
      </c>
      <c r="AK114" s="22">
        <f t="shared" si="39"/>
        <v>4612.318433333334</v>
      </c>
      <c r="AL114" s="22">
        <f t="shared" si="40"/>
        <v>5924.683583333332</v>
      </c>
      <c r="AM114" s="22">
        <f t="shared" si="41"/>
        <v>9827.600000000006</v>
      </c>
      <c r="AN114" s="22"/>
      <c r="AO114" s="22"/>
      <c r="AP114" s="22"/>
      <c r="AQ114" s="22"/>
      <c r="AR114" s="22"/>
      <c r="AS114" s="22"/>
      <c r="AT114" s="22"/>
      <c r="AU114" s="22"/>
    </row>
    <row r="115" spans="1:47" ht="23.25" customHeight="1">
      <c r="A115" s="15">
        <v>95</v>
      </c>
      <c r="B115" s="21" t="s">
        <v>119</v>
      </c>
      <c r="C115" s="22">
        <v>62.2</v>
      </c>
      <c r="D115" s="52">
        <f t="shared" si="30"/>
        <v>9379.9811</v>
      </c>
      <c r="E115" s="52">
        <f t="shared" si="31"/>
        <v>21242.28869</v>
      </c>
      <c r="F115" s="52">
        <f t="shared" si="32"/>
        <v>33477.722599999994</v>
      </c>
      <c r="G115" s="23">
        <f t="shared" si="33"/>
        <v>51823.1</v>
      </c>
      <c r="H115" s="61">
        <v>9379.9811</v>
      </c>
      <c r="I115" s="56">
        <v>21242.28869</v>
      </c>
      <c r="J115" s="56">
        <v>33477.722599999994</v>
      </c>
      <c r="K115" s="62">
        <v>51823.1</v>
      </c>
      <c r="L115" s="63"/>
      <c r="M115" s="64"/>
      <c r="N115" s="57"/>
      <c r="O115" s="22"/>
      <c r="P115" s="22"/>
      <c r="Q115" s="22"/>
      <c r="R115" s="22"/>
      <c r="S115" s="57"/>
      <c r="T115" s="22">
        <f t="shared" si="42"/>
        <v>0</v>
      </c>
      <c r="U115" s="22">
        <f t="shared" si="43"/>
        <v>0</v>
      </c>
      <c r="V115" s="58">
        <f t="shared" si="44"/>
        <v>0</v>
      </c>
      <c r="W115" s="22"/>
      <c r="X115" s="22"/>
      <c r="Y115" s="22"/>
      <c r="Z115" s="22"/>
      <c r="AA115" s="22"/>
      <c r="AB115" s="58">
        <f t="shared" si="34"/>
        <v>9442.181100000002</v>
      </c>
      <c r="AC115" s="58">
        <f t="shared" si="35"/>
        <v>21304.488690000002</v>
      </c>
      <c r="AD115" s="58">
        <f t="shared" si="36"/>
        <v>33539.92259999999</v>
      </c>
      <c r="AE115" s="58">
        <f t="shared" si="37"/>
        <v>51885.299999999996</v>
      </c>
      <c r="AF115" s="22">
        <f t="shared" si="45"/>
        <v>7794.766666666666</v>
      </c>
      <c r="AG115" s="22">
        <f t="shared" si="46"/>
        <v>19486.916666666664</v>
      </c>
      <c r="AH115" s="22">
        <f t="shared" si="47"/>
        <v>31179.066666666666</v>
      </c>
      <c r="AI115" s="22">
        <v>46768.6</v>
      </c>
      <c r="AJ115" s="22">
        <f t="shared" si="38"/>
        <v>1647.4144333333352</v>
      </c>
      <c r="AK115" s="22">
        <f t="shared" si="39"/>
        <v>1817.5720233333377</v>
      </c>
      <c r="AL115" s="22">
        <f t="shared" si="40"/>
        <v>2360.855933333325</v>
      </c>
      <c r="AM115" s="22">
        <f t="shared" si="41"/>
        <v>5116.699999999997</v>
      </c>
      <c r="AN115" s="22"/>
      <c r="AO115" s="22"/>
      <c r="AP115" s="22"/>
      <c r="AQ115" s="22"/>
      <c r="AR115" s="22"/>
      <c r="AS115" s="22"/>
      <c r="AT115" s="22"/>
      <c r="AU115" s="22"/>
    </row>
    <row r="116" spans="1:47" ht="23.25" customHeight="1">
      <c r="A116" s="15">
        <v>96</v>
      </c>
      <c r="B116" s="21" t="s">
        <v>120</v>
      </c>
      <c r="C116" s="22">
        <v>147.8</v>
      </c>
      <c r="D116" s="52">
        <f t="shared" si="30"/>
        <v>11586.751199999999</v>
      </c>
      <c r="E116" s="52">
        <f t="shared" si="31"/>
        <v>26239.830479999997</v>
      </c>
      <c r="F116" s="52">
        <f t="shared" si="32"/>
        <v>41353.81919999999</v>
      </c>
      <c r="G116" s="23">
        <f t="shared" si="33"/>
        <v>64015.2</v>
      </c>
      <c r="H116" s="61">
        <v>11586.751199999999</v>
      </c>
      <c r="I116" s="56">
        <v>26239.830479999997</v>
      </c>
      <c r="J116" s="56">
        <v>41353.81919999999</v>
      </c>
      <c r="K116" s="62">
        <v>64015.2</v>
      </c>
      <c r="L116" s="63"/>
      <c r="M116" s="64"/>
      <c r="N116" s="57"/>
      <c r="O116" s="22"/>
      <c r="P116" s="22"/>
      <c r="Q116" s="22"/>
      <c r="R116" s="22"/>
      <c r="S116" s="57"/>
      <c r="T116" s="22">
        <f t="shared" si="42"/>
        <v>0</v>
      </c>
      <c r="U116" s="22">
        <f t="shared" si="43"/>
        <v>0</v>
      </c>
      <c r="V116" s="58">
        <f t="shared" si="44"/>
        <v>0</v>
      </c>
      <c r="W116" s="22"/>
      <c r="X116" s="22"/>
      <c r="Y116" s="22"/>
      <c r="Z116" s="22"/>
      <c r="AA116" s="22"/>
      <c r="AB116" s="58">
        <f t="shared" si="34"/>
        <v>11734.551199999998</v>
      </c>
      <c r="AC116" s="58">
        <f t="shared" si="35"/>
        <v>26387.630479999996</v>
      </c>
      <c r="AD116" s="58">
        <f t="shared" si="36"/>
        <v>41501.619199999994</v>
      </c>
      <c r="AE116" s="58">
        <f t="shared" si="37"/>
        <v>64163</v>
      </c>
      <c r="AF116" s="22">
        <f t="shared" si="45"/>
        <v>9575.183333333332</v>
      </c>
      <c r="AG116" s="22">
        <f t="shared" si="46"/>
        <v>23937.958333333332</v>
      </c>
      <c r="AH116" s="22">
        <f t="shared" si="47"/>
        <v>38300.73333333333</v>
      </c>
      <c r="AI116" s="22">
        <v>57451.1</v>
      </c>
      <c r="AJ116" s="22">
        <f t="shared" si="38"/>
        <v>2159.3678666666656</v>
      </c>
      <c r="AK116" s="22">
        <f t="shared" si="39"/>
        <v>2449.672146666664</v>
      </c>
      <c r="AL116" s="22">
        <f t="shared" si="40"/>
        <v>3200.885866666664</v>
      </c>
      <c r="AM116" s="22">
        <f t="shared" si="41"/>
        <v>6711.9000000000015</v>
      </c>
      <c r="AN116" s="22"/>
      <c r="AO116" s="22"/>
      <c r="AP116" s="22"/>
      <c r="AQ116" s="22"/>
      <c r="AR116" s="22"/>
      <c r="AS116" s="22"/>
      <c r="AT116" s="22"/>
      <c r="AU116" s="22"/>
    </row>
    <row r="117" spans="1:47" ht="23.25" customHeight="1">
      <c r="A117" s="15">
        <v>97</v>
      </c>
      <c r="B117" s="21" t="s">
        <v>121</v>
      </c>
      <c r="C117" s="22">
        <v>1924.9</v>
      </c>
      <c r="D117" s="52">
        <f aca="true" t="shared" si="48" ref="D117:D148">H117+L117+P117+T117+X117</f>
        <v>10995.532800000003</v>
      </c>
      <c r="E117" s="52">
        <f aca="true" t="shared" si="49" ref="E117:E148">I117+M117+Q117+U117+Y117</f>
        <v>24900.933120000005</v>
      </c>
      <c r="F117" s="52">
        <f aca="true" t="shared" si="50" ref="F117:F148">J117+N117+R117+V117+Z117</f>
        <v>39243.7248</v>
      </c>
      <c r="G117" s="23">
        <f aca="true" t="shared" si="51" ref="G117:G148">K117+O117+S117+W117+AA117</f>
        <v>60748.8</v>
      </c>
      <c r="H117" s="61">
        <v>10995.532800000003</v>
      </c>
      <c r="I117" s="56">
        <v>24900.933120000005</v>
      </c>
      <c r="J117" s="56">
        <v>39243.7248</v>
      </c>
      <c r="K117" s="62">
        <v>60748.8</v>
      </c>
      <c r="L117" s="63"/>
      <c r="M117" s="64"/>
      <c r="N117" s="57"/>
      <c r="O117" s="22"/>
      <c r="P117" s="22"/>
      <c r="Q117" s="22"/>
      <c r="R117" s="22"/>
      <c r="S117" s="57"/>
      <c r="T117" s="22">
        <f t="shared" si="42"/>
        <v>0</v>
      </c>
      <c r="U117" s="22">
        <f t="shared" si="43"/>
        <v>0</v>
      </c>
      <c r="V117" s="58">
        <f t="shared" si="44"/>
        <v>0</v>
      </c>
      <c r="W117" s="22"/>
      <c r="X117" s="22"/>
      <c r="Y117" s="22"/>
      <c r="Z117" s="22"/>
      <c r="AA117" s="22"/>
      <c r="AB117" s="58">
        <f aca="true" t="shared" si="52" ref="AB117:AB138">AF117+AJ117+AN117+AR117</f>
        <v>12920.432800000002</v>
      </c>
      <c r="AC117" s="58">
        <f aca="true" t="shared" si="53" ref="AC117:AC138">AG117+AK117+AO117+AS117</f>
        <v>26825.833120000007</v>
      </c>
      <c r="AD117" s="58">
        <f aca="true" t="shared" si="54" ref="AD117:AD138">AH117+AL117+AP117+AT117</f>
        <v>41168.624800000005</v>
      </c>
      <c r="AE117" s="58">
        <f aca="true" t="shared" si="55" ref="AE117:AE138">AI117+AM117+AQ117+AU117</f>
        <v>62673.700000000004</v>
      </c>
      <c r="AF117" s="22">
        <f t="shared" si="45"/>
        <v>9224.333333333334</v>
      </c>
      <c r="AG117" s="22">
        <f t="shared" si="46"/>
        <v>23060.833333333336</v>
      </c>
      <c r="AH117" s="22">
        <f t="shared" si="47"/>
        <v>36897.333333333336</v>
      </c>
      <c r="AI117" s="22">
        <v>55346</v>
      </c>
      <c r="AJ117" s="22">
        <f aca="true" t="shared" si="56" ref="AJ117:AJ138">C117+D117-AF117-AN117-AR117</f>
        <v>3696.0994666666684</v>
      </c>
      <c r="AK117" s="22">
        <f aca="true" t="shared" si="57" ref="AK117:AK138">C117+E117-AG117-AO117-AS117</f>
        <v>3764.999786666671</v>
      </c>
      <c r="AL117" s="22">
        <f aca="true" t="shared" si="58" ref="AL117:AL138">C117+F117-AH117-AP117-AT117</f>
        <v>4271.291466666669</v>
      </c>
      <c r="AM117" s="22">
        <f aca="true" t="shared" si="59" ref="AM117:AM138">C117+G117-AI117-AQ117-AU117</f>
        <v>7327.700000000004</v>
      </c>
      <c r="AN117" s="22"/>
      <c r="AO117" s="22"/>
      <c r="AP117" s="22"/>
      <c r="AQ117" s="22"/>
      <c r="AR117" s="22"/>
      <c r="AS117" s="22"/>
      <c r="AT117" s="22"/>
      <c r="AU117" s="22"/>
    </row>
    <row r="118" spans="1:47" ht="23.25" customHeight="1">
      <c r="A118" s="15">
        <v>98</v>
      </c>
      <c r="B118" s="21" t="s">
        <v>122</v>
      </c>
      <c r="C118" s="22">
        <v>3705.6</v>
      </c>
      <c r="D118" s="52">
        <f t="shared" si="48"/>
        <v>13500.083600000002</v>
      </c>
      <c r="E118" s="52">
        <f t="shared" si="49"/>
        <v>30784.469640000003</v>
      </c>
      <c r="F118" s="52">
        <f t="shared" si="50"/>
        <v>48605.24823999999</v>
      </c>
      <c r="G118" s="23">
        <f t="shared" si="51"/>
        <v>74925.2</v>
      </c>
      <c r="H118" s="61">
        <v>13500.083600000002</v>
      </c>
      <c r="I118" s="56">
        <v>30784.469640000003</v>
      </c>
      <c r="J118" s="56">
        <v>48605.24823999999</v>
      </c>
      <c r="K118" s="62">
        <v>74925.2</v>
      </c>
      <c r="L118" s="63"/>
      <c r="M118" s="64"/>
      <c r="N118" s="57"/>
      <c r="O118" s="22"/>
      <c r="P118" s="22"/>
      <c r="Q118" s="22"/>
      <c r="R118" s="22"/>
      <c r="S118" s="57"/>
      <c r="T118" s="22">
        <f t="shared" si="42"/>
        <v>0</v>
      </c>
      <c r="U118" s="22">
        <f t="shared" si="43"/>
        <v>0</v>
      </c>
      <c r="V118" s="58">
        <f t="shared" si="44"/>
        <v>0</v>
      </c>
      <c r="W118" s="22"/>
      <c r="X118" s="22"/>
      <c r="Y118" s="22"/>
      <c r="Z118" s="22"/>
      <c r="AA118" s="22"/>
      <c r="AB118" s="58">
        <f t="shared" si="52"/>
        <v>17205.6836</v>
      </c>
      <c r="AC118" s="58">
        <f t="shared" si="53"/>
        <v>34490.06964</v>
      </c>
      <c r="AD118" s="58">
        <f t="shared" si="54"/>
        <v>52310.84823999999</v>
      </c>
      <c r="AE118" s="58">
        <f t="shared" si="55"/>
        <v>78630.8</v>
      </c>
      <c r="AF118" s="22">
        <f t="shared" si="45"/>
        <v>10776.816666666668</v>
      </c>
      <c r="AG118" s="22">
        <f t="shared" si="46"/>
        <v>26942.041666666668</v>
      </c>
      <c r="AH118" s="22">
        <f t="shared" si="47"/>
        <v>43107.26666666667</v>
      </c>
      <c r="AI118" s="22">
        <v>64660.9</v>
      </c>
      <c r="AJ118" s="22">
        <f t="shared" si="56"/>
        <v>6428.866933333333</v>
      </c>
      <c r="AK118" s="22">
        <f t="shared" si="57"/>
        <v>7548.027973333334</v>
      </c>
      <c r="AL118" s="22">
        <f t="shared" si="58"/>
        <v>9203.581573333322</v>
      </c>
      <c r="AM118" s="22">
        <f t="shared" si="59"/>
        <v>13969.900000000001</v>
      </c>
      <c r="AN118" s="22"/>
      <c r="AO118" s="22"/>
      <c r="AP118" s="22"/>
      <c r="AQ118" s="22"/>
      <c r="AR118" s="22"/>
      <c r="AS118" s="22"/>
      <c r="AT118" s="22"/>
      <c r="AU118" s="22"/>
    </row>
    <row r="119" spans="1:47" ht="23.25" customHeight="1">
      <c r="A119" s="15">
        <v>99</v>
      </c>
      <c r="B119" s="21" t="s">
        <v>123</v>
      </c>
      <c r="C119" s="22">
        <v>996</v>
      </c>
      <c r="D119" s="52">
        <f t="shared" si="48"/>
        <v>11383.310300000003</v>
      </c>
      <c r="E119" s="52">
        <f t="shared" si="49"/>
        <v>25861.915070000006</v>
      </c>
      <c r="F119" s="52">
        <f t="shared" si="50"/>
        <v>40793.09114</v>
      </c>
      <c r="G119" s="23">
        <f t="shared" si="51"/>
        <v>63023.9</v>
      </c>
      <c r="H119" s="61">
        <v>11383.310300000003</v>
      </c>
      <c r="I119" s="56">
        <v>25861.915070000006</v>
      </c>
      <c r="J119" s="56">
        <v>40793.09114</v>
      </c>
      <c r="K119" s="62">
        <v>63023.9</v>
      </c>
      <c r="L119" s="63"/>
      <c r="M119" s="64"/>
      <c r="N119" s="57"/>
      <c r="O119" s="22"/>
      <c r="P119" s="22"/>
      <c r="Q119" s="22"/>
      <c r="R119" s="22"/>
      <c r="S119" s="57"/>
      <c r="T119" s="22">
        <f t="shared" si="42"/>
        <v>0</v>
      </c>
      <c r="U119" s="22">
        <f t="shared" si="43"/>
        <v>0</v>
      </c>
      <c r="V119" s="58">
        <f t="shared" si="44"/>
        <v>0</v>
      </c>
      <c r="W119" s="22"/>
      <c r="X119" s="22"/>
      <c r="Y119" s="22"/>
      <c r="Z119" s="22"/>
      <c r="AA119" s="22"/>
      <c r="AB119" s="58">
        <f t="shared" si="52"/>
        <v>12379.310300000003</v>
      </c>
      <c r="AC119" s="58">
        <f t="shared" si="53"/>
        <v>26857.915070000006</v>
      </c>
      <c r="AD119" s="58">
        <f t="shared" si="54"/>
        <v>41789.09114</v>
      </c>
      <c r="AE119" s="58">
        <f t="shared" si="55"/>
        <v>64019.9</v>
      </c>
      <c r="AF119" s="22">
        <f t="shared" si="45"/>
        <v>9182.5</v>
      </c>
      <c r="AG119" s="22">
        <f t="shared" si="46"/>
        <v>22956.25</v>
      </c>
      <c r="AH119" s="22">
        <f t="shared" si="47"/>
        <v>36730</v>
      </c>
      <c r="AI119" s="22">
        <v>55095</v>
      </c>
      <c r="AJ119" s="22">
        <f t="shared" si="56"/>
        <v>3196.810300000003</v>
      </c>
      <c r="AK119" s="22">
        <f t="shared" si="57"/>
        <v>3901.6650700000064</v>
      </c>
      <c r="AL119" s="22">
        <f t="shared" si="58"/>
        <v>5059.091139999997</v>
      </c>
      <c r="AM119" s="22">
        <f t="shared" si="59"/>
        <v>8924.900000000001</v>
      </c>
      <c r="AN119" s="22"/>
      <c r="AO119" s="22"/>
      <c r="AP119" s="22"/>
      <c r="AQ119" s="22"/>
      <c r="AR119" s="22"/>
      <c r="AS119" s="22"/>
      <c r="AT119" s="22"/>
      <c r="AU119" s="22"/>
    </row>
    <row r="120" spans="1:47" ht="23.25" customHeight="1">
      <c r="A120" s="15">
        <v>100</v>
      </c>
      <c r="B120" s="21" t="s">
        <v>124</v>
      </c>
      <c r="C120" s="22">
        <v>0</v>
      </c>
      <c r="D120" s="52">
        <f t="shared" si="48"/>
        <v>9039.1219</v>
      </c>
      <c r="E120" s="52">
        <f t="shared" si="49"/>
        <v>20470.36501</v>
      </c>
      <c r="F120" s="52">
        <f t="shared" si="50"/>
        <v>32261.175399999996</v>
      </c>
      <c r="G120" s="23">
        <f t="shared" si="51"/>
        <v>49939.9</v>
      </c>
      <c r="H120" s="61">
        <v>9039.1219</v>
      </c>
      <c r="I120" s="56">
        <v>20470.36501</v>
      </c>
      <c r="J120" s="56">
        <v>32261.175399999996</v>
      </c>
      <c r="K120" s="62">
        <v>49939.9</v>
      </c>
      <c r="L120" s="63"/>
      <c r="M120" s="64"/>
      <c r="N120" s="57"/>
      <c r="O120" s="22"/>
      <c r="P120" s="22"/>
      <c r="Q120" s="22"/>
      <c r="R120" s="22"/>
      <c r="S120" s="57"/>
      <c r="T120" s="22">
        <f t="shared" si="42"/>
        <v>0</v>
      </c>
      <c r="U120" s="22">
        <f t="shared" si="43"/>
        <v>0</v>
      </c>
      <c r="V120" s="58">
        <f t="shared" si="44"/>
        <v>0</v>
      </c>
      <c r="W120" s="22"/>
      <c r="X120" s="22"/>
      <c r="Y120" s="22"/>
      <c r="Z120" s="22"/>
      <c r="AA120" s="22"/>
      <c r="AB120" s="58">
        <f t="shared" si="52"/>
        <v>9039.1219</v>
      </c>
      <c r="AC120" s="58">
        <f t="shared" si="53"/>
        <v>20470.36501</v>
      </c>
      <c r="AD120" s="58">
        <f t="shared" si="54"/>
        <v>32261.175399999996</v>
      </c>
      <c r="AE120" s="58">
        <f t="shared" si="55"/>
        <v>49939.9</v>
      </c>
      <c r="AF120" s="22">
        <f t="shared" si="45"/>
        <v>7732.666666666667</v>
      </c>
      <c r="AG120" s="22">
        <f t="shared" si="46"/>
        <v>19331.666666666668</v>
      </c>
      <c r="AH120" s="22">
        <f t="shared" si="47"/>
        <v>30930.666666666668</v>
      </c>
      <c r="AI120" s="22">
        <v>46396</v>
      </c>
      <c r="AJ120" s="22">
        <f t="shared" si="56"/>
        <v>1306.4552333333331</v>
      </c>
      <c r="AK120" s="22">
        <f t="shared" si="57"/>
        <v>1138.6983433333335</v>
      </c>
      <c r="AL120" s="22">
        <f t="shared" si="58"/>
        <v>1330.5087333333286</v>
      </c>
      <c r="AM120" s="22">
        <f t="shared" si="59"/>
        <v>3543.9000000000015</v>
      </c>
      <c r="AN120" s="22"/>
      <c r="AO120" s="22"/>
      <c r="AP120" s="22"/>
      <c r="AQ120" s="22"/>
      <c r="AR120" s="22"/>
      <c r="AS120" s="22"/>
      <c r="AT120" s="22"/>
      <c r="AU120" s="22"/>
    </row>
    <row r="121" spans="1:47" ht="23.25" customHeight="1">
      <c r="A121" s="15">
        <v>101</v>
      </c>
      <c r="B121" s="21" t="s">
        <v>125</v>
      </c>
      <c r="C121" s="22">
        <v>524.9</v>
      </c>
      <c r="D121" s="52">
        <f t="shared" si="48"/>
        <v>7470.2501</v>
      </c>
      <c r="E121" s="52">
        <f t="shared" si="49"/>
        <v>16917.433790000003</v>
      </c>
      <c r="F121" s="52">
        <f t="shared" si="50"/>
        <v>26661.776599999997</v>
      </c>
      <c r="G121" s="23">
        <f t="shared" si="51"/>
        <v>41272.1</v>
      </c>
      <c r="H121" s="61">
        <v>7470.2501</v>
      </c>
      <c r="I121" s="56">
        <v>16917.433790000003</v>
      </c>
      <c r="J121" s="56">
        <v>26661.776599999997</v>
      </c>
      <c r="K121" s="62">
        <v>41272.1</v>
      </c>
      <c r="L121" s="63"/>
      <c r="M121" s="64"/>
      <c r="N121" s="57"/>
      <c r="O121" s="22"/>
      <c r="P121" s="22"/>
      <c r="Q121" s="22"/>
      <c r="R121" s="22"/>
      <c r="S121" s="57"/>
      <c r="T121" s="22">
        <f t="shared" si="42"/>
        <v>0</v>
      </c>
      <c r="U121" s="22">
        <f t="shared" si="43"/>
        <v>0</v>
      </c>
      <c r="V121" s="58">
        <f t="shared" si="44"/>
        <v>0</v>
      </c>
      <c r="W121" s="22"/>
      <c r="X121" s="22"/>
      <c r="Y121" s="22"/>
      <c r="Z121" s="22"/>
      <c r="AA121" s="22"/>
      <c r="AB121" s="58">
        <f t="shared" si="52"/>
        <v>7995.1501</v>
      </c>
      <c r="AC121" s="58">
        <f t="shared" si="53"/>
        <v>17442.333790000004</v>
      </c>
      <c r="AD121" s="58">
        <f t="shared" si="54"/>
        <v>27186.6766</v>
      </c>
      <c r="AE121" s="58">
        <f t="shared" si="55"/>
        <v>41797</v>
      </c>
      <c r="AF121" s="22">
        <f t="shared" si="45"/>
        <v>6583.333333333333</v>
      </c>
      <c r="AG121" s="22">
        <f t="shared" si="46"/>
        <v>16458.333333333332</v>
      </c>
      <c r="AH121" s="22">
        <f t="shared" si="47"/>
        <v>26333.333333333332</v>
      </c>
      <c r="AI121" s="22">
        <v>39500</v>
      </c>
      <c r="AJ121" s="22">
        <f t="shared" si="56"/>
        <v>1411.8167666666668</v>
      </c>
      <c r="AK121" s="22">
        <f t="shared" si="57"/>
        <v>984.0004566666721</v>
      </c>
      <c r="AL121" s="22">
        <f t="shared" si="58"/>
        <v>853.3432666666668</v>
      </c>
      <c r="AM121" s="22">
        <f t="shared" si="59"/>
        <v>2297</v>
      </c>
      <c r="AN121" s="22"/>
      <c r="AO121" s="22"/>
      <c r="AP121" s="22"/>
      <c r="AQ121" s="22"/>
      <c r="AR121" s="22"/>
      <c r="AS121" s="22"/>
      <c r="AT121" s="22"/>
      <c r="AU121" s="22"/>
    </row>
    <row r="122" spans="1:47" ht="23.25" customHeight="1">
      <c r="A122" s="15">
        <v>102</v>
      </c>
      <c r="B122" s="21" t="s">
        <v>126</v>
      </c>
      <c r="C122" s="22">
        <v>18.1</v>
      </c>
      <c r="D122" s="52">
        <f t="shared" si="48"/>
        <v>9086.6525</v>
      </c>
      <c r="E122" s="52">
        <f t="shared" si="49"/>
        <v>20578.00475</v>
      </c>
      <c r="F122" s="52">
        <f t="shared" si="50"/>
        <v>32430.814999999995</v>
      </c>
      <c r="G122" s="23">
        <f t="shared" si="51"/>
        <v>50202.5</v>
      </c>
      <c r="H122" s="61">
        <v>9086.6525</v>
      </c>
      <c r="I122" s="56">
        <v>20578.00475</v>
      </c>
      <c r="J122" s="56">
        <v>32430.814999999995</v>
      </c>
      <c r="K122" s="62">
        <v>50202.5</v>
      </c>
      <c r="L122" s="63"/>
      <c r="M122" s="64"/>
      <c r="N122" s="57"/>
      <c r="O122" s="22"/>
      <c r="P122" s="22"/>
      <c r="Q122" s="22"/>
      <c r="R122" s="22"/>
      <c r="S122" s="57"/>
      <c r="T122" s="22">
        <f t="shared" si="42"/>
        <v>0</v>
      </c>
      <c r="U122" s="22">
        <f t="shared" si="43"/>
        <v>0</v>
      </c>
      <c r="V122" s="58">
        <f t="shared" si="44"/>
        <v>0</v>
      </c>
      <c r="W122" s="22"/>
      <c r="X122" s="22"/>
      <c r="Y122" s="22"/>
      <c r="Z122" s="22"/>
      <c r="AA122" s="22"/>
      <c r="AB122" s="58">
        <f t="shared" si="52"/>
        <v>9104.7525</v>
      </c>
      <c r="AC122" s="58">
        <f t="shared" si="53"/>
        <v>20596.10475</v>
      </c>
      <c r="AD122" s="58">
        <f t="shared" si="54"/>
        <v>32448.914999999994</v>
      </c>
      <c r="AE122" s="58">
        <f t="shared" si="55"/>
        <v>50220.6</v>
      </c>
      <c r="AF122" s="22">
        <f t="shared" si="45"/>
        <v>7896.683333333333</v>
      </c>
      <c r="AG122" s="22">
        <f t="shared" si="46"/>
        <v>19741.708333333332</v>
      </c>
      <c r="AH122" s="22">
        <f t="shared" si="47"/>
        <v>31586.733333333334</v>
      </c>
      <c r="AI122" s="22">
        <v>47380.1</v>
      </c>
      <c r="AJ122" s="22">
        <f t="shared" si="56"/>
        <v>1208.0691666666671</v>
      </c>
      <c r="AK122" s="22">
        <f t="shared" si="57"/>
        <v>854.3964166666665</v>
      </c>
      <c r="AL122" s="22">
        <f t="shared" si="58"/>
        <v>862.18166666666</v>
      </c>
      <c r="AM122" s="22">
        <f t="shared" si="59"/>
        <v>2840.5</v>
      </c>
      <c r="AN122" s="22"/>
      <c r="AO122" s="22"/>
      <c r="AP122" s="22"/>
      <c r="AQ122" s="22"/>
      <c r="AR122" s="22"/>
      <c r="AS122" s="22"/>
      <c r="AT122" s="22"/>
      <c r="AU122" s="22"/>
    </row>
    <row r="123" spans="1:47" ht="23.25" customHeight="1">
      <c r="A123" s="15">
        <v>103</v>
      </c>
      <c r="B123" s="21" t="s">
        <v>127</v>
      </c>
      <c r="C123" s="22">
        <v>2410.1</v>
      </c>
      <c r="D123" s="52">
        <f t="shared" si="48"/>
        <v>8415.004459</v>
      </c>
      <c r="E123" s="52">
        <f t="shared" si="49"/>
        <v>19073.695949999998</v>
      </c>
      <c r="F123" s="52">
        <f t="shared" si="50"/>
        <v>30085.040199999996</v>
      </c>
      <c r="G123" s="23">
        <f t="shared" si="51"/>
        <v>46605.6</v>
      </c>
      <c r="H123" s="61">
        <v>8415.004459</v>
      </c>
      <c r="I123" s="56">
        <v>19073.695949999998</v>
      </c>
      <c r="J123" s="56">
        <v>30085.040199999996</v>
      </c>
      <c r="K123" s="62">
        <v>46605.6</v>
      </c>
      <c r="L123" s="63"/>
      <c r="M123" s="64"/>
      <c r="N123" s="57"/>
      <c r="O123" s="22"/>
      <c r="P123" s="22"/>
      <c r="Q123" s="22"/>
      <c r="R123" s="22"/>
      <c r="S123" s="57"/>
      <c r="T123" s="22">
        <f t="shared" si="42"/>
        <v>0</v>
      </c>
      <c r="U123" s="22">
        <f t="shared" si="43"/>
        <v>0</v>
      </c>
      <c r="V123" s="58">
        <f t="shared" si="44"/>
        <v>0</v>
      </c>
      <c r="W123" s="22"/>
      <c r="X123" s="22"/>
      <c r="Y123" s="22"/>
      <c r="Z123" s="22"/>
      <c r="AA123" s="22"/>
      <c r="AB123" s="58">
        <f t="shared" si="52"/>
        <v>10825.104459</v>
      </c>
      <c r="AC123" s="58">
        <f t="shared" si="53"/>
        <v>21483.795949999996</v>
      </c>
      <c r="AD123" s="58">
        <f t="shared" si="54"/>
        <v>32495.140199999994</v>
      </c>
      <c r="AE123" s="58">
        <f t="shared" si="55"/>
        <v>49015.7</v>
      </c>
      <c r="AF123" s="22">
        <f t="shared" si="45"/>
        <v>7358.333333333333</v>
      </c>
      <c r="AG123" s="22">
        <f t="shared" si="46"/>
        <v>18395.833333333332</v>
      </c>
      <c r="AH123" s="22">
        <f t="shared" si="47"/>
        <v>29433.333333333332</v>
      </c>
      <c r="AI123" s="22">
        <v>44150</v>
      </c>
      <c r="AJ123" s="22">
        <f t="shared" si="56"/>
        <v>3466.771125666667</v>
      </c>
      <c r="AK123" s="22">
        <f t="shared" si="57"/>
        <v>3087.962616666664</v>
      </c>
      <c r="AL123" s="22">
        <f t="shared" si="58"/>
        <v>3061.8068666666622</v>
      </c>
      <c r="AM123" s="22">
        <f t="shared" si="59"/>
        <v>4865.699999999997</v>
      </c>
      <c r="AN123" s="22"/>
      <c r="AO123" s="22"/>
      <c r="AP123" s="22"/>
      <c r="AQ123" s="22"/>
      <c r="AR123" s="22"/>
      <c r="AS123" s="22"/>
      <c r="AT123" s="22"/>
      <c r="AU123" s="22"/>
    </row>
    <row r="124" spans="1:47" ht="23.25" customHeight="1">
      <c r="A124" s="15">
        <v>104</v>
      </c>
      <c r="B124" s="21" t="s">
        <v>128</v>
      </c>
      <c r="C124" s="22">
        <v>2242.7</v>
      </c>
      <c r="D124" s="52">
        <f t="shared" si="48"/>
        <v>9533.867300000002</v>
      </c>
      <c r="E124" s="52">
        <f t="shared" si="49"/>
        <v>21590.785670000005</v>
      </c>
      <c r="F124" s="52">
        <f t="shared" si="50"/>
        <v>34026.9518</v>
      </c>
      <c r="G124" s="23">
        <f t="shared" si="51"/>
        <v>52673.3</v>
      </c>
      <c r="H124" s="61">
        <v>9533.867300000002</v>
      </c>
      <c r="I124" s="56">
        <v>21590.785670000005</v>
      </c>
      <c r="J124" s="56">
        <v>34026.9518</v>
      </c>
      <c r="K124" s="62">
        <v>52673.3</v>
      </c>
      <c r="L124" s="63"/>
      <c r="M124" s="64"/>
      <c r="N124" s="57"/>
      <c r="O124" s="22"/>
      <c r="P124" s="22"/>
      <c r="Q124" s="22"/>
      <c r="R124" s="22"/>
      <c r="S124" s="57"/>
      <c r="T124" s="22">
        <f t="shared" si="42"/>
        <v>0</v>
      </c>
      <c r="U124" s="22">
        <f t="shared" si="43"/>
        <v>0</v>
      </c>
      <c r="V124" s="58">
        <f t="shared" si="44"/>
        <v>0</v>
      </c>
      <c r="W124" s="22"/>
      <c r="X124" s="22"/>
      <c r="Y124" s="22"/>
      <c r="Z124" s="22"/>
      <c r="AA124" s="22"/>
      <c r="AB124" s="58">
        <f t="shared" si="52"/>
        <v>11776.567300000002</v>
      </c>
      <c r="AC124" s="58">
        <f t="shared" si="53"/>
        <v>23833.485670000005</v>
      </c>
      <c r="AD124" s="58">
        <f t="shared" si="54"/>
        <v>36269.6518</v>
      </c>
      <c r="AE124" s="58">
        <f t="shared" si="55"/>
        <v>54916</v>
      </c>
      <c r="AF124" s="22">
        <f t="shared" si="45"/>
        <v>8383.333333333334</v>
      </c>
      <c r="AG124" s="22">
        <f t="shared" si="46"/>
        <v>20958.333333333336</v>
      </c>
      <c r="AH124" s="22">
        <f t="shared" si="47"/>
        <v>33533.333333333336</v>
      </c>
      <c r="AI124" s="22">
        <v>50300</v>
      </c>
      <c r="AJ124" s="22">
        <f t="shared" si="56"/>
        <v>3393.2339666666685</v>
      </c>
      <c r="AK124" s="22">
        <f t="shared" si="57"/>
        <v>2875.1523366666697</v>
      </c>
      <c r="AL124" s="22">
        <f t="shared" si="58"/>
        <v>2736.318466666664</v>
      </c>
      <c r="AM124" s="22">
        <f t="shared" si="59"/>
        <v>4616</v>
      </c>
      <c r="AN124" s="22"/>
      <c r="AO124" s="22"/>
      <c r="AP124" s="22"/>
      <c r="AQ124" s="22"/>
      <c r="AR124" s="22"/>
      <c r="AS124" s="22"/>
      <c r="AT124" s="22"/>
      <c r="AU124" s="22"/>
    </row>
    <row r="125" spans="1:47" ht="23.25" customHeight="1">
      <c r="A125" s="15">
        <v>105</v>
      </c>
      <c r="B125" s="21" t="s">
        <v>129</v>
      </c>
      <c r="C125" s="22">
        <v>910.2</v>
      </c>
      <c r="D125" s="52">
        <f t="shared" si="48"/>
        <v>8976.1339</v>
      </c>
      <c r="E125" s="52">
        <f t="shared" si="49"/>
        <v>20327.719810000002</v>
      </c>
      <c r="F125" s="52">
        <f t="shared" si="50"/>
        <v>32036.3674</v>
      </c>
      <c r="G125" s="23">
        <f t="shared" si="51"/>
        <v>49591.9</v>
      </c>
      <c r="H125" s="61">
        <v>8976.1339</v>
      </c>
      <c r="I125" s="56">
        <v>20327.719810000002</v>
      </c>
      <c r="J125" s="56">
        <v>32036.3674</v>
      </c>
      <c r="K125" s="62">
        <v>49591.9</v>
      </c>
      <c r="L125" s="63"/>
      <c r="M125" s="64"/>
      <c r="N125" s="57"/>
      <c r="O125" s="22"/>
      <c r="P125" s="22"/>
      <c r="Q125" s="22"/>
      <c r="R125" s="22"/>
      <c r="S125" s="57"/>
      <c r="T125" s="22">
        <f t="shared" si="42"/>
        <v>0</v>
      </c>
      <c r="U125" s="22">
        <f t="shared" si="43"/>
        <v>0</v>
      </c>
      <c r="V125" s="58">
        <f t="shared" si="44"/>
        <v>0</v>
      </c>
      <c r="W125" s="22"/>
      <c r="X125" s="22"/>
      <c r="Y125" s="22"/>
      <c r="Z125" s="22"/>
      <c r="AA125" s="22"/>
      <c r="AB125" s="58">
        <f t="shared" si="52"/>
        <v>9886.333900000001</v>
      </c>
      <c r="AC125" s="58">
        <f t="shared" si="53"/>
        <v>21237.919810000003</v>
      </c>
      <c r="AD125" s="58">
        <f t="shared" si="54"/>
        <v>32946.5674</v>
      </c>
      <c r="AE125" s="58">
        <f t="shared" si="55"/>
        <v>50502.1</v>
      </c>
      <c r="AF125" s="22">
        <f t="shared" si="45"/>
        <v>7800.150000000001</v>
      </c>
      <c r="AG125" s="22">
        <f t="shared" si="46"/>
        <v>19500.375</v>
      </c>
      <c r="AH125" s="22">
        <f t="shared" si="47"/>
        <v>31200.600000000002</v>
      </c>
      <c r="AI125" s="22">
        <v>46800.9</v>
      </c>
      <c r="AJ125" s="22">
        <f t="shared" si="56"/>
        <v>2086.183900000001</v>
      </c>
      <c r="AK125" s="22">
        <f t="shared" si="57"/>
        <v>1737.544810000003</v>
      </c>
      <c r="AL125" s="22">
        <f t="shared" si="58"/>
        <v>1745.9673999999977</v>
      </c>
      <c r="AM125" s="22">
        <f t="shared" si="59"/>
        <v>3701.199999999997</v>
      </c>
      <c r="AN125" s="22"/>
      <c r="AO125" s="22"/>
      <c r="AP125" s="22"/>
      <c r="AQ125" s="22"/>
      <c r="AR125" s="22"/>
      <c r="AS125" s="22"/>
      <c r="AT125" s="22"/>
      <c r="AU125" s="22"/>
    </row>
    <row r="126" spans="1:47" ht="23.25" customHeight="1">
      <c r="A126" s="15">
        <v>106</v>
      </c>
      <c r="B126" s="21" t="s">
        <v>132</v>
      </c>
      <c r="C126" s="22">
        <v>739.3</v>
      </c>
      <c r="D126" s="52">
        <f t="shared" si="48"/>
        <v>5902.989200000001</v>
      </c>
      <c r="E126" s="52">
        <f t="shared" si="49"/>
        <v>13368.15068</v>
      </c>
      <c r="F126" s="52">
        <f t="shared" si="50"/>
        <v>21068.1272</v>
      </c>
      <c r="G126" s="23">
        <f t="shared" si="51"/>
        <v>32613.2</v>
      </c>
      <c r="H126" s="61">
        <v>5902.989200000001</v>
      </c>
      <c r="I126" s="56">
        <v>13368.15068</v>
      </c>
      <c r="J126" s="56">
        <v>21068.1272</v>
      </c>
      <c r="K126" s="62">
        <v>32613.2</v>
      </c>
      <c r="L126" s="63"/>
      <c r="M126" s="64"/>
      <c r="N126" s="57"/>
      <c r="O126" s="22"/>
      <c r="P126" s="22"/>
      <c r="Q126" s="22"/>
      <c r="R126" s="22"/>
      <c r="S126" s="57"/>
      <c r="T126" s="22">
        <f t="shared" si="42"/>
        <v>0</v>
      </c>
      <c r="U126" s="22">
        <f t="shared" si="43"/>
        <v>0</v>
      </c>
      <c r="V126" s="58">
        <f t="shared" si="44"/>
        <v>0</v>
      </c>
      <c r="W126" s="22"/>
      <c r="X126" s="22"/>
      <c r="Y126" s="22"/>
      <c r="Z126" s="22"/>
      <c r="AA126" s="22"/>
      <c r="AB126" s="58">
        <f t="shared" si="52"/>
        <v>6642.289200000001</v>
      </c>
      <c r="AC126" s="58">
        <f t="shared" si="53"/>
        <v>14107.45068</v>
      </c>
      <c r="AD126" s="58">
        <f t="shared" si="54"/>
        <v>21807.4272</v>
      </c>
      <c r="AE126" s="58">
        <f t="shared" si="55"/>
        <v>33352.5</v>
      </c>
      <c r="AF126" s="22">
        <f t="shared" si="45"/>
        <v>4908.5</v>
      </c>
      <c r="AG126" s="22">
        <f t="shared" si="46"/>
        <v>12271.25</v>
      </c>
      <c r="AH126" s="22">
        <f t="shared" si="47"/>
        <v>19634</v>
      </c>
      <c r="AI126" s="22">
        <v>29451</v>
      </c>
      <c r="AJ126" s="22">
        <f t="shared" si="56"/>
        <v>1733.789200000001</v>
      </c>
      <c r="AK126" s="22">
        <f t="shared" si="57"/>
        <v>1836.20068</v>
      </c>
      <c r="AL126" s="22">
        <f t="shared" si="58"/>
        <v>2173.4271999999983</v>
      </c>
      <c r="AM126" s="22">
        <f t="shared" si="59"/>
        <v>3901.5</v>
      </c>
      <c r="AN126" s="22"/>
      <c r="AO126" s="22"/>
      <c r="AP126" s="22"/>
      <c r="AQ126" s="22"/>
      <c r="AR126" s="22"/>
      <c r="AS126" s="22"/>
      <c r="AT126" s="22"/>
      <c r="AU126" s="22"/>
    </row>
    <row r="127" spans="1:47" ht="23.25" customHeight="1">
      <c r="A127" s="15">
        <v>107</v>
      </c>
      <c r="B127" s="21" t="s">
        <v>110</v>
      </c>
      <c r="C127" s="22">
        <v>614.1</v>
      </c>
      <c r="D127" s="52">
        <f t="shared" si="48"/>
        <v>8667.0583</v>
      </c>
      <c r="E127" s="52">
        <f t="shared" si="49"/>
        <v>19627.77457</v>
      </c>
      <c r="F127" s="52">
        <f t="shared" si="50"/>
        <v>30933.2578</v>
      </c>
      <c r="G127" s="23">
        <f t="shared" si="51"/>
        <v>47884.3</v>
      </c>
      <c r="H127" s="61">
        <v>8667.0583</v>
      </c>
      <c r="I127" s="56">
        <v>19627.77457</v>
      </c>
      <c r="J127" s="56">
        <v>30933.2578</v>
      </c>
      <c r="K127" s="62">
        <v>47884.3</v>
      </c>
      <c r="L127" s="22"/>
      <c r="M127" s="22"/>
      <c r="N127" s="22"/>
      <c r="O127" s="22"/>
      <c r="P127" s="22"/>
      <c r="Q127" s="22"/>
      <c r="R127" s="22"/>
      <c r="S127" s="57"/>
      <c r="T127" s="22">
        <f t="shared" si="42"/>
        <v>0</v>
      </c>
      <c r="U127" s="22">
        <f t="shared" si="43"/>
        <v>0</v>
      </c>
      <c r="V127" s="58">
        <f t="shared" si="44"/>
        <v>0</v>
      </c>
      <c r="W127" s="22"/>
      <c r="X127" s="22"/>
      <c r="Y127" s="22"/>
      <c r="Z127" s="22"/>
      <c r="AA127" s="22"/>
      <c r="AB127" s="58">
        <f t="shared" si="52"/>
        <v>9281.158300000001</v>
      </c>
      <c r="AC127" s="58">
        <f t="shared" si="53"/>
        <v>20241.87457</v>
      </c>
      <c r="AD127" s="58">
        <f t="shared" si="54"/>
        <v>31547.357799999998</v>
      </c>
      <c r="AE127" s="58">
        <f t="shared" si="55"/>
        <v>48498.4</v>
      </c>
      <c r="AF127" s="22">
        <f t="shared" si="45"/>
        <v>6811.5</v>
      </c>
      <c r="AG127" s="22">
        <f t="shared" si="46"/>
        <v>17028.75</v>
      </c>
      <c r="AH127" s="22">
        <f t="shared" si="47"/>
        <v>27246</v>
      </c>
      <c r="AI127" s="22">
        <v>40869</v>
      </c>
      <c r="AJ127" s="22">
        <f t="shared" si="56"/>
        <v>2469.658300000001</v>
      </c>
      <c r="AK127" s="22">
        <f t="shared" si="57"/>
        <v>3213.12457</v>
      </c>
      <c r="AL127" s="22">
        <f t="shared" si="58"/>
        <v>4301.357799999998</v>
      </c>
      <c r="AM127" s="22">
        <f t="shared" si="59"/>
        <v>7629.4000000000015</v>
      </c>
      <c r="AN127" s="22"/>
      <c r="AO127" s="22"/>
      <c r="AP127" s="22"/>
      <c r="AQ127" s="22"/>
      <c r="AR127" s="22"/>
      <c r="AS127" s="22"/>
      <c r="AT127" s="22"/>
      <c r="AU127" s="22"/>
    </row>
    <row r="128" spans="1:47" ht="23.25" customHeight="1">
      <c r="A128" s="15">
        <v>1</v>
      </c>
      <c r="B128" s="54" t="s">
        <v>135</v>
      </c>
      <c r="C128" s="57">
        <v>3.1</v>
      </c>
      <c r="D128" s="52">
        <f t="shared" si="48"/>
        <v>1773.5543999999998</v>
      </c>
      <c r="E128" s="52">
        <f t="shared" si="49"/>
        <v>4223.232</v>
      </c>
      <c r="F128" s="52">
        <f t="shared" si="50"/>
        <v>6696.2591999999995</v>
      </c>
      <c r="G128" s="23">
        <f t="shared" si="51"/>
        <v>10152</v>
      </c>
      <c r="H128" s="61">
        <f>K128/100*17.47</f>
        <v>1773.5543999999998</v>
      </c>
      <c r="I128" s="56">
        <f>K128/100*41.6</f>
        <v>4223.232</v>
      </c>
      <c r="J128" s="56">
        <f>K128/100*65.96</f>
        <v>6696.2591999999995</v>
      </c>
      <c r="K128" s="62">
        <v>10152</v>
      </c>
      <c r="L128" s="60"/>
      <c r="M128" s="60"/>
      <c r="N128" s="60"/>
      <c r="O128" s="57"/>
      <c r="P128" s="22"/>
      <c r="Q128" s="22"/>
      <c r="R128" s="22"/>
      <c r="S128" s="57"/>
      <c r="T128" s="22">
        <f t="shared" si="42"/>
        <v>0</v>
      </c>
      <c r="U128" s="22">
        <f t="shared" si="43"/>
        <v>0</v>
      </c>
      <c r="V128" s="58">
        <f t="shared" si="44"/>
        <v>0</v>
      </c>
      <c r="W128" s="22"/>
      <c r="X128" s="22"/>
      <c r="Y128" s="22"/>
      <c r="Z128" s="22"/>
      <c r="AA128" s="22"/>
      <c r="AB128" s="58">
        <f t="shared" si="52"/>
        <v>1776.6543999999997</v>
      </c>
      <c r="AC128" s="58">
        <f t="shared" si="53"/>
        <v>4226.332</v>
      </c>
      <c r="AD128" s="58">
        <f t="shared" si="54"/>
        <v>6699.3592</v>
      </c>
      <c r="AE128" s="58">
        <f t="shared" si="55"/>
        <v>10155.1</v>
      </c>
      <c r="AF128" s="22">
        <v>1729.6</v>
      </c>
      <c r="AG128" s="22">
        <v>4119.4</v>
      </c>
      <c r="AH128" s="22">
        <v>6528.5</v>
      </c>
      <c r="AI128" s="22">
        <v>9896.6</v>
      </c>
      <c r="AJ128" s="22">
        <f t="shared" si="56"/>
        <v>47.05439999999976</v>
      </c>
      <c r="AK128" s="22">
        <f t="shared" si="57"/>
        <v>106.9320000000007</v>
      </c>
      <c r="AL128" s="22">
        <f t="shared" si="58"/>
        <v>170.85919999999987</v>
      </c>
      <c r="AM128" s="22">
        <f t="shared" si="59"/>
        <v>258.5</v>
      </c>
      <c r="AN128" s="22"/>
      <c r="AO128" s="22"/>
      <c r="AP128" s="22"/>
      <c r="AQ128" s="22"/>
      <c r="AR128" s="22"/>
      <c r="AS128" s="22"/>
      <c r="AT128" s="22"/>
      <c r="AU128" s="22"/>
    </row>
    <row r="129" spans="1:47" ht="23.25" customHeight="1">
      <c r="A129" s="15">
        <v>2</v>
      </c>
      <c r="B129" s="54" t="s">
        <v>136</v>
      </c>
      <c r="C129" s="57">
        <v>908.3</v>
      </c>
      <c r="D129" s="52">
        <f t="shared" si="48"/>
        <v>1357.9820499999998</v>
      </c>
      <c r="E129" s="52">
        <f t="shared" si="49"/>
        <v>3642.224</v>
      </c>
      <c r="F129" s="52">
        <f t="shared" si="50"/>
        <v>6113.9493999999995</v>
      </c>
      <c r="G129" s="23">
        <f t="shared" si="51"/>
        <v>8901.5</v>
      </c>
      <c r="H129" s="61">
        <f>K129/100*17.47</f>
        <v>1327.9820499999998</v>
      </c>
      <c r="I129" s="56">
        <f>K129/100*41.6</f>
        <v>3162.224</v>
      </c>
      <c r="J129" s="56">
        <f>K129/100*65.96</f>
        <v>5013.9493999999995</v>
      </c>
      <c r="K129" s="62">
        <v>7601.5</v>
      </c>
      <c r="L129" s="58">
        <v>30</v>
      </c>
      <c r="M129" s="58">
        <v>480</v>
      </c>
      <c r="N129" s="58">
        <v>1100</v>
      </c>
      <c r="O129" s="57">
        <v>1300</v>
      </c>
      <c r="P129" s="22"/>
      <c r="Q129" s="22"/>
      <c r="R129" s="22"/>
      <c r="S129" s="57"/>
      <c r="T129" s="22">
        <f t="shared" si="42"/>
        <v>0</v>
      </c>
      <c r="U129" s="22">
        <f t="shared" si="43"/>
        <v>0</v>
      </c>
      <c r="V129" s="58">
        <f t="shared" si="44"/>
        <v>0</v>
      </c>
      <c r="W129" s="22"/>
      <c r="X129" s="22"/>
      <c r="Y129" s="22"/>
      <c r="Z129" s="22"/>
      <c r="AA129" s="22"/>
      <c r="AB129" s="58">
        <f t="shared" si="52"/>
        <v>2266.28205</v>
      </c>
      <c r="AC129" s="58">
        <f t="shared" si="53"/>
        <v>4550.524</v>
      </c>
      <c r="AD129" s="58">
        <f t="shared" si="54"/>
        <v>7022.2494</v>
      </c>
      <c r="AE129" s="58">
        <f t="shared" si="55"/>
        <v>9809.8</v>
      </c>
      <c r="AF129" s="22">
        <f t="shared" si="45"/>
        <v>1383.3333333333333</v>
      </c>
      <c r="AG129" s="22">
        <f t="shared" si="46"/>
        <v>3458.333333333333</v>
      </c>
      <c r="AH129" s="22">
        <f t="shared" si="47"/>
        <v>5533.333333333333</v>
      </c>
      <c r="AI129" s="22">
        <v>8300</v>
      </c>
      <c r="AJ129" s="22">
        <f t="shared" si="56"/>
        <v>882.9487166666665</v>
      </c>
      <c r="AK129" s="22">
        <f t="shared" si="57"/>
        <v>1092.1906666666673</v>
      </c>
      <c r="AL129" s="22">
        <f t="shared" si="58"/>
        <v>1488.9160666666667</v>
      </c>
      <c r="AM129" s="22">
        <f t="shared" si="59"/>
        <v>1509.7999999999993</v>
      </c>
      <c r="AN129" s="22"/>
      <c r="AO129" s="22"/>
      <c r="AP129" s="22"/>
      <c r="AQ129" s="22"/>
      <c r="AR129" s="22"/>
      <c r="AS129" s="22"/>
      <c r="AT129" s="22"/>
      <c r="AU129" s="22"/>
    </row>
    <row r="130" spans="1:47" ht="35.25" customHeight="1">
      <c r="A130" s="15">
        <v>1</v>
      </c>
      <c r="B130" s="32" t="s">
        <v>141</v>
      </c>
      <c r="C130" s="67">
        <v>100.4</v>
      </c>
      <c r="D130" s="52">
        <f t="shared" si="48"/>
        <v>4972</v>
      </c>
      <c r="E130" s="52">
        <f t="shared" si="49"/>
        <v>13032</v>
      </c>
      <c r="F130" s="52">
        <f t="shared" si="50"/>
        <v>19032</v>
      </c>
      <c r="G130" s="23">
        <f t="shared" si="51"/>
        <v>27083.5</v>
      </c>
      <c r="H130" s="61">
        <v>4774</v>
      </c>
      <c r="I130" s="56">
        <v>12636</v>
      </c>
      <c r="J130" s="56">
        <v>18438</v>
      </c>
      <c r="K130" s="62">
        <v>26289.5</v>
      </c>
      <c r="L130" s="52">
        <v>198</v>
      </c>
      <c r="M130" s="52">
        <v>396</v>
      </c>
      <c r="N130" s="52">
        <v>594</v>
      </c>
      <c r="O130" s="57">
        <v>794</v>
      </c>
      <c r="P130" s="22"/>
      <c r="Q130" s="22"/>
      <c r="R130" s="22"/>
      <c r="S130" s="57"/>
      <c r="T130" s="22">
        <f t="shared" si="42"/>
        <v>0</v>
      </c>
      <c r="U130" s="22">
        <f t="shared" si="43"/>
        <v>0</v>
      </c>
      <c r="V130" s="58">
        <f t="shared" si="44"/>
        <v>0</v>
      </c>
      <c r="W130" s="22"/>
      <c r="X130" s="22"/>
      <c r="Y130" s="22"/>
      <c r="Z130" s="52"/>
      <c r="AA130" s="22"/>
      <c r="AB130" s="58">
        <f t="shared" si="52"/>
        <v>5072.4</v>
      </c>
      <c r="AC130" s="58">
        <f t="shared" si="53"/>
        <v>13132.4</v>
      </c>
      <c r="AD130" s="58">
        <f t="shared" si="54"/>
        <v>19132.4</v>
      </c>
      <c r="AE130" s="58">
        <f t="shared" si="55"/>
        <v>27183.9</v>
      </c>
      <c r="AF130" s="22">
        <v>3640</v>
      </c>
      <c r="AG130" s="22">
        <v>9360</v>
      </c>
      <c r="AH130" s="22">
        <v>13500</v>
      </c>
      <c r="AI130" s="34">
        <v>20650</v>
      </c>
      <c r="AJ130" s="22">
        <f t="shared" si="56"/>
        <v>1432.3999999999996</v>
      </c>
      <c r="AK130" s="22">
        <f t="shared" si="57"/>
        <v>3772.3999999999996</v>
      </c>
      <c r="AL130" s="22">
        <f t="shared" si="58"/>
        <v>5632.4000000000015</v>
      </c>
      <c r="AM130" s="22">
        <f t="shared" si="59"/>
        <v>6483.9000000000015</v>
      </c>
      <c r="AN130" s="22"/>
      <c r="AO130" s="22"/>
      <c r="AP130" s="22"/>
      <c r="AQ130" s="22"/>
      <c r="AR130" s="22"/>
      <c r="AS130" s="22"/>
      <c r="AT130" s="22"/>
      <c r="AU130" s="22">
        <v>50</v>
      </c>
    </row>
    <row r="131" spans="1:47" ht="35.25" customHeight="1">
      <c r="A131" s="15">
        <v>2</v>
      </c>
      <c r="B131" s="32" t="s">
        <v>142</v>
      </c>
      <c r="C131" s="67">
        <v>66.3</v>
      </c>
      <c r="D131" s="52">
        <f t="shared" si="48"/>
        <v>5249.8</v>
      </c>
      <c r="E131" s="52">
        <f t="shared" si="49"/>
        <v>10469.6</v>
      </c>
      <c r="F131" s="52">
        <f t="shared" si="50"/>
        <v>15789.4</v>
      </c>
      <c r="G131" s="23">
        <f t="shared" si="51"/>
        <v>20911.9</v>
      </c>
      <c r="H131" s="61">
        <v>5249.8</v>
      </c>
      <c r="I131" s="56">
        <v>10469.6</v>
      </c>
      <c r="J131" s="56">
        <v>15789.4</v>
      </c>
      <c r="K131" s="62">
        <v>20911.9</v>
      </c>
      <c r="L131" s="52"/>
      <c r="M131" s="52"/>
      <c r="N131" s="52"/>
      <c r="O131" s="57"/>
      <c r="P131" s="22"/>
      <c r="Q131" s="22"/>
      <c r="R131" s="22"/>
      <c r="S131" s="57"/>
      <c r="T131" s="22">
        <f t="shared" si="42"/>
        <v>0</v>
      </c>
      <c r="U131" s="22">
        <f t="shared" si="43"/>
        <v>0</v>
      </c>
      <c r="V131" s="58">
        <f t="shared" si="44"/>
        <v>0</v>
      </c>
      <c r="W131" s="22"/>
      <c r="X131" s="22"/>
      <c r="Y131" s="22"/>
      <c r="Z131" s="52"/>
      <c r="AA131" s="22"/>
      <c r="AB131" s="58">
        <f t="shared" si="52"/>
        <v>5316.1</v>
      </c>
      <c r="AC131" s="58">
        <f t="shared" si="53"/>
        <v>10535.9</v>
      </c>
      <c r="AD131" s="58">
        <f t="shared" si="54"/>
        <v>15855.699999999999</v>
      </c>
      <c r="AE131" s="58">
        <f t="shared" si="55"/>
        <v>20978.2</v>
      </c>
      <c r="AF131" s="22">
        <v>2700</v>
      </c>
      <c r="AG131" s="22">
        <v>6616</v>
      </c>
      <c r="AH131" s="22">
        <v>10140</v>
      </c>
      <c r="AI131" s="34">
        <v>15570.7</v>
      </c>
      <c r="AJ131" s="22">
        <f t="shared" si="56"/>
        <v>2596.1000000000004</v>
      </c>
      <c r="AK131" s="22">
        <f t="shared" si="57"/>
        <v>3829.8999999999996</v>
      </c>
      <c r="AL131" s="22">
        <f t="shared" si="58"/>
        <v>5585.699999999999</v>
      </c>
      <c r="AM131" s="22">
        <f t="shared" si="59"/>
        <v>5233</v>
      </c>
      <c r="AN131" s="22"/>
      <c r="AO131" s="22"/>
      <c r="AP131" s="22"/>
      <c r="AQ131" s="22"/>
      <c r="AR131" s="22">
        <v>20</v>
      </c>
      <c r="AS131" s="22">
        <v>90</v>
      </c>
      <c r="AT131" s="22">
        <v>130</v>
      </c>
      <c r="AU131" s="22">
        <v>174.5</v>
      </c>
    </row>
    <row r="132" spans="1:47" ht="35.25" customHeight="1">
      <c r="A132" s="15">
        <v>3</v>
      </c>
      <c r="B132" s="32" t="s">
        <v>143</v>
      </c>
      <c r="C132" s="57">
        <v>0.9</v>
      </c>
      <c r="D132" s="52">
        <f t="shared" si="48"/>
        <v>6532</v>
      </c>
      <c r="E132" s="52">
        <f t="shared" si="49"/>
        <v>13032.3</v>
      </c>
      <c r="F132" s="52">
        <f t="shared" si="50"/>
        <v>19532.4</v>
      </c>
      <c r="G132" s="23">
        <f t="shared" si="51"/>
        <v>26000.9</v>
      </c>
      <c r="H132" s="61">
        <v>6532</v>
      </c>
      <c r="I132" s="56">
        <v>13032.3</v>
      </c>
      <c r="J132" s="56">
        <v>19532.4</v>
      </c>
      <c r="K132" s="62">
        <v>26000.9</v>
      </c>
      <c r="L132" s="52"/>
      <c r="M132" s="52"/>
      <c r="N132" s="52"/>
      <c r="O132" s="57"/>
      <c r="P132" s="22"/>
      <c r="Q132" s="22"/>
      <c r="R132" s="22"/>
      <c r="S132" s="57"/>
      <c r="T132" s="22">
        <f t="shared" si="42"/>
        <v>0</v>
      </c>
      <c r="U132" s="22">
        <f t="shared" si="43"/>
        <v>0</v>
      </c>
      <c r="V132" s="58">
        <f t="shared" si="44"/>
        <v>0</v>
      </c>
      <c r="W132" s="22"/>
      <c r="X132" s="22"/>
      <c r="Y132" s="22"/>
      <c r="Z132" s="52"/>
      <c r="AA132" s="22"/>
      <c r="AB132" s="58">
        <f t="shared" si="52"/>
        <v>6532.9</v>
      </c>
      <c r="AC132" s="58">
        <f t="shared" si="53"/>
        <v>13033.199999999999</v>
      </c>
      <c r="AD132" s="58">
        <f t="shared" si="54"/>
        <v>19533.300000000003</v>
      </c>
      <c r="AE132" s="58">
        <f t="shared" si="55"/>
        <v>26001.800000000003</v>
      </c>
      <c r="AF132" s="22">
        <v>4834.2</v>
      </c>
      <c r="AG132" s="22">
        <v>9957.9</v>
      </c>
      <c r="AH132" s="22">
        <v>15151.6</v>
      </c>
      <c r="AI132" s="34">
        <v>20180</v>
      </c>
      <c r="AJ132" s="22">
        <f t="shared" si="56"/>
        <v>1698.6999999999998</v>
      </c>
      <c r="AK132" s="22">
        <f t="shared" si="57"/>
        <v>3075.2999999999993</v>
      </c>
      <c r="AL132" s="22">
        <f t="shared" si="58"/>
        <v>4381.700000000003</v>
      </c>
      <c r="AM132" s="22">
        <f t="shared" si="59"/>
        <v>5821.800000000003</v>
      </c>
      <c r="AN132" s="22"/>
      <c r="AO132" s="22"/>
      <c r="AP132" s="22"/>
      <c r="AQ132" s="22"/>
      <c r="AR132" s="22"/>
      <c r="AS132" s="22"/>
      <c r="AT132" s="22"/>
      <c r="AU132" s="22"/>
    </row>
    <row r="133" spans="1:47" ht="35.25" customHeight="1">
      <c r="A133" s="15">
        <v>4</v>
      </c>
      <c r="B133" s="32" t="s">
        <v>144</v>
      </c>
      <c r="C133" s="57">
        <v>7.5</v>
      </c>
      <c r="D133" s="52">
        <f t="shared" si="48"/>
        <v>8426.6</v>
      </c>
      <c r="E133" s="52">
        <f t="shared" si="49"/>
        <v>16853.7</v>
      </c>
      <c r="F133" s="52">
        <f t="shared" si="50"/>
        <v>25280.600000000002</v>
      </c>
      <c r="G133" s="23">
        <f t="shared" si="51"/>
        <v>33707.4</v>
      </c>
      <c r="H133" s="61">
        <v>8130.4</v>
      </c>
      <c r="I133" s="56">
        <v>16260.8</v>
      </c>
      <c r="J133" s="56">
        <v>24391.2</v>
      </c>
      <c r="K133" s="62">
        <v>32521.6</v>
      </c>
      <c r="L133" s="52">
        <v>251.2</v>
      </c>
      <c r="M133" s="52">
        <v>502.9</v>
      </c>
      <c r="N133" s="52">
        <v>754.4</v>
      </c>
      <c r="O133" s="57">
        <v>1005.8</v>
      </c>
      <c r="P133" s="22"/>
      <c r="Q133" s="22"/>
      <c r="R133" s="22"/>
      <c r="S133" s="57"/>
      <c r="T133" s="22">
        <f t="shared" si="42"/>
        <v>0</v>
      </c>
      <c r="U133" s="22">
        <f t="shared" si="43"/>
        <v>0</v>
      </c>
      <c r="V133" s="58">
        <f t="shared" si="44"/>
        <v>0</v>
      </c>
      <c r="W133" s="22"/>
      <c r="X133" s="22">
        <v>45</v>
      </c>
      <c r="Y133" s="22">
        <v>90</v>
      </c>
      <c r="Z133" s="52">
        <v>135</v>
      </c>
      <c r="AA133" s="22">
        <v>180</v>
      </c>
      <c r="AB133" s="58">
        <f t="shared" si="52"/>
        <v>8434.1</v>
      </c>
      <c r="AC133" s="58">
        <f t="shared" si="53"/>
        <v>16861.2</v>
      </c>
      <c r="AD133" s="58">
        <f t="shared" si="54"/>
        <v>25288.100000000002</v>
      </c>
      <c r="AE133" s="58">
        <f t="shared" si="55"/>
        <v>33714.9</v>
      </c>
      <c r="AF133" s="22">
        <v>6160</v>
      </c>
      <c r="AG133" s="22">
        <v>12320</v>
      </c>
      <c r="AH133" s="22">
        <v>18480</v>
      </c>
      <c r="AI133" s="34">
        <v>24640</v>
      </c>
      <c r="AJ133" s="22">
        <f t="shared" si="56"/>
        <v>2216.1000000000004</v>
      </c>
      <c r="AK133" s="22">
        <f t="shared" si="57"/>
        <v>4390.200000000001</v>
      </c>
      <c r="AL133" s="22">
        <f t="shared" si="58"/>
        <v>6606.600000000002</v>
      </c>
      <c r="AM133" s="22">
        <f t="shared" si="59"/>
        <v>8822.900000000001</v>
      </c>
      <c r="AN133" s="22"/>
      <c r="AO133" s="22"/>
      <c r="AP133" s="22"/>
      <c r="AQ133" s="22"/>
      <c r="AR133" s="22">
        <v>58</v>
      </c>
      <c r="AS133" s="22">
        <v>151</v>
      </c>
      <c r="AT133" s="22">
        <v>201.5</v>
      </c>
      <c r="AU133" s="22">
        <v>252</v>
      </c>
    </row>
    <row r="134" spans="1:47" ht="35.25" customHeight="1">
      <c r="A134" s="15">
        <v>5</v>
      </c>
      <c r="B134" s="32" t="s">
        <v>145</v>
      </c>
      <c r="C134" s="57">
        <v>272.5</v>
      </c>
      <c r="D134" s="52">
        <f t="shared" si="48"/>
        <v>1950.8999999999999</v>
      </c>
      <c r="E134" s="52">
        <f t="shared" si="49"/>
        <v>4869.700000000001</v>
      </c>
      <c r="F134" s="52">
        <f t="shared" si="50"/>
        <v>7788.5</v>
      </c>
      <c r="G134" s="23">
        <f t="shared" si="51"/>
        <v>11675.2</v>
      </c>
      <c r="H134" s="61">
        <v>1915.8</v>
      </c>
      <c r="I134" s="56">
        <v>4782.1</v>
      </c>
      <c r="J134" s="56">
        <v>7648.4</v>
      </c>
      <c r="K134" s="62">
        <v>11465.2</v>
      </c>
      <c r="L134" s="52">
        <v>35.1</v>
      </c>
      <c r="M134" s="52">
        <v>87.6</v>
      </c>
      <c r="N134" s="22">
        <v>140.1</v>
      </c>
      <c r="O134" s="57">
        <v>210</v>
      </c>
      <c r="P134" s="22"/>
      <c r="Q134" s="22"/>
      <c r="R134" s="22"/>
      <c r="S134" s="57"/>
      <c r="T134" s="22">
        <f t="shared" si="42"/>
        <v>0</v>
      </c>
      <c r="U134" s="22">
        <f t="shared" si="43"/>
        <v>0</v>
      </c>
      <c r="V134" s="58">
        <f t="shared" si="44"/>
        <v>0</v>
      </c>
      <c r="W134" s="22"/>
      <c r="X134" s="22"/>
      <c r="Y134" s="22"/>
      <c r="Z134" s="52"/>
      <c r="AA134" s="22"/>
      <c r="AB134" s="58">
        <f t="shared" si="52"/>
        <v>2223.3999999999996</v>
      </c>
      <c r="AC134" s="58">
        <f t="shared" si="53"/>
        <v>5142.200000000001</v>
      </c>
      <c r="AD134" s="58">
        <f t="shared" si="54"/>
        <v>8061</v>
      </c>
      <c r="AE134" s="58">
        <f t="shared" si="55"/>
        <v>11947.7</v>
      </c>
      <c r="AF134" s="22">
        <v>1550.4</v>
      </c>
      <c r="AG134" s="22">
        <v>3892.5</v>
      </c>
      <c r="AH134" s="22">
        <v>6366.8</v>
      </c>
      <c r="AI134" s="34">
        <v>9410</v>
      </c>
      <c r="AJ134" s="22">
        <f t="shared" si="56"/>
        <v>552.9999999999995</v>
      </c>
      <c r="AK134" s="22">
        <f t="shared" si="57"/>
        <v>1109.0000000000007</v>
      </c>
      <c r="AL134" s="22">
        <f t="shared" si="58"/>
        <v>1553.4999999999998</v>
      </c>
      <c r="AM134" s="22">
        <f t="shared" si="59"/>
        <v>2337.000000000001</v>
      </c>
      <c r="AN134" s="22"/>
      <c r="AO134" s="22"/>
      <c r="AP134" s="22"/>
      <c r="AQ134" s="22"/>
      <c r="AR134" s="22">
        <v>120</v>
      </c>
      <c r="AS134" s="22">
        <v>140.7</v>
      </c>
      <c r="AT134" s="22">
        <v>140.7</v>
      </c>
      <c r="AU134" s="22">
        <v>200.7</v>
      </c>
    </row>
    <row r="135" spans="1:47" ht="35.25" customHeight="1">
      <c r="A135" s="15">
        <v>6</v>
      </c>
      <c r="B135" s="32" t="s">
        <v>146</v>
      </c>
      <c r="C135" s="67">
        <v>762.7</v>
      </c>
      <c r="D135" s="52">
        <f t="shared" si="48"/>
        <v>7156.5</v>
      </c>
      <c r="E135" s="52">
        <f t="shared" si="49"/>
        <v>14333</v>
      </c>
      <c r="F135" s="52">
        <f t="shared" si="50"/>
        <v>21635</v>
      </c>
      <c r="G135" s="23">
        <f t="shared" si="51"/>
        <v>28859</v>
      </c>
      <c r="H135" s="61">
        <v>6941.5</v>
      </c>
      <c r="I135" s="56">
        <v>13883</v>
      </c>
      <c r="J135" s="56">
        <v>20825</v>
      </c>
      <c r="K135" s="62">
        <v>27766.5</v>
      </c>
      <c r="L135" s="52">
        <v>95</v>
      </c>
      <c r="M135" s="52">
        <v>200</v>
      </c>
      <c r="N135" s="52">
        <v>300</v>
      </c>
      <c r="O135" s="57">
        <v>420</v>
      </c>
      <c r="P135" s="22"/>
      <c r="Q135" s="22"/>
      <c r="R135" s="22"/>
      <c r="S135" s="57"/>
      <c r="T135" s="22">
        <f t="shared" si="42"/>
        <v>0</v>
      </c>
      <c r="U135" s="22">
        <f t="shared" si="43"/>
        <v>0</v>
      </c>
      <c r="V135" s="58">
        <f t="shared" si="44"/>
        <v>0</v>
      </c>
      <c r="W135" s="22"/>
      <c r="X135" s="22">
        <v>120</v>
      </c>
      <c r="Y135" s="22">
        <v>250</v>
      </c>
      <c r="Z135" s="52">
        <v>510</v>
      </c>
      <c r="AA135" s="22">
        <v>672.5</v>
      </c>
      <c r="AB135" s="58">
        <f t="shared" si="52"/>
        <v>7919.2</v>
      </c>
      <c r="AC135" s="58">
        <f t="shared" si="53"/>
        <v>15095.7</v>
      </c>
      <c r="AD135" s="58">
        <f t="shared" si="54"/>
        <v>22397.7</v>
      </c>
      <c r="AE135" s="58">
        <f t="shared" si="55"/>
        <v>29621.7</v>
      </c>
      <c r="AF135" s="22">
        <v>5000</v>
      </c>
      <c r="AG135" s="22">
        <v>11000</v>
      </c>
      <c r="AH135" s="22">
        <v>16720</v>
      </c>
      <c r="AI135" s="34">
        <v>22000</v>
      </c>
      <c r="AJ135" s="22">
        <f t="shared" si="56"/>
        <v>2919.2</v>
      </c>
      <c r="AK135" s="22">
        <f t="shared" si="57"/>
        <v>3795.7000000000007</v>
      </c>
      <c r="AL135" s="22">
        <f t="shared" si="58"/>
        <v>5241.400000000001</v>
      </c>
      <c r="AM135" s="22">
        <f t="shared" si="59"/>
        <v>6492.000000000001</v>
      </c>
      <c r="AN135" s="22"/>
      <c r="AO135" s="22"/>
      <c r="AP135" s="22"/>
      <c r="AQ135" s="22"/>
      <c r="AR135" s="22"/>
      <c r="AS135" s="22">
        <v>300</v>
      </c>
      <c r="AT135" s="22">
        <v>436.3</v>
      </c>
      <c r="AU135" s="22">
        <v>1129.7</v>
      </c>
    </row>
    <row r="136" spans="1:47" ht="35.25" customHeight="1">
      <c r="A136" s="15">
        <v>7</v>
      </c>
      <c r="B136" s="32" t="s">
        <v>147</v>
      </c>
      <c r="C136" s="67"/>
      <c r="D136" s="52">
        <f t="shared" si="48"/>
        <v>3569.4</v>
      </c>
      <c r="E136" s="52">
        <f t="shared" si="49"/>
        <v>8810</v>
      </c>
      <c r="F136" s="52">
        <f t="shared" si="50"/>
        <v>14050.6</v>
      </c>
      <c r="G136" s="23">
        <f t="shared" si="51"/>
        <v>21062.4</v>
      </c>
      <c r="H136" s="61">
        <v>3469.4</v>
      </c>
      <c r="I136" s="56">
        <v>8660</v>
      </c>
      <c r="J136" s="56">
        <v>13850.6</v>
      </c>
      <c r="K136" s="62">
        <v>20762.4</v>
      </c>
      <c r="L136" s="52">
        <v>100</v>
      </c>
      <c r="M136" s="52">
        <v>150</v>
      </c>
      <c r="N136" s="52">
        <v>200</v>
      </c>
      <c r="O136" s="57">
        <v>300</v>
      </c>
      <c r="P136" s="22"/>
      <c r="Q136" s="22"/>
      <c r="R136" s="22"/>
      <c r="S136" s="57"/>
      <c r="T136" s="22">
        <f t="shared" si="42"/>
        <v>0</v>
      </c>
      <c r="U136" s="22">
        <f t="shared" si="43"/>
        <v>0</v>
      </c>
      <c r="V136" s="58">
        <f t="shared" si="44"/>
        <v>0</v>
      </c>
      <c r="W136" s="22"/>
      <c r="X136" s="22"/>
      <c r="Y136" s="22"/>
      <c r="Z136" s="52"/>
      <c r="AA136" s="22"/>
      <c r="AB136" s="58">
        <f t="shared" si="52"/>
        <v>3569.4</v>
      </c>
      <c r="AC136" s="58">
        <f t="shared" si="53"/>
        <v>8810</v>
      </c>
      <c r="AD136" s="58">
        <f t="shared" si="54"/>
        <v>14050.6</v>
      </c>
      <c r="AE136" s="58">
        <f t="shared" si="55"/>
        <v>21062.4</v>
      </c>
      <c r="AF136" s="22">
        <v>2466.7</v>
      </c>
      <c r="AG136" s="22">
        <v>6626.4</v>
      </c>
      <c r="AH136" s="22">
        <v>10625.5</v>
      </c>
      <c r="AI136" s="34">
        <v>16300</v>
      </c>
      <c r="AJ136" s="22">
        <f t="shared" si="56"/>
        <v>1102.7000000000003</v>
      </c>
      <c r="AK136" s="22">
        <f t="shared" si="57"/>
        <v>2183.6000000000004</v>
      </c>
      <c r="AL136" s="22">
        <f t="shared" si="58"/>
        <v>3425.1000000000004</v>
      </c>
      <c r="AM136" s="22">
        <f t="shared" si="59"/>
        <v>4642.4000000000015</v>
      </c>
      <c r="AN136" s="22"/>
      <c r="AO136" s="22"/>
      <c r="AP136" s="22"/>
      <c r="AQ136" s="22"/>
      <c r="AR136" s="22"/>
      <c r="AS136" s="22"/>
      <c r="AT136" s="22"/>
      <c r="AU136" s="22">
        <v>120</v>
      </c>
    </row>
    <row r="137" spans="1:47" ht="35.25" customHeight="1">
      <c r="A137" s="15">
        <v>8</v>
      </c>
      <c r="B137" s="32" t="s">
        <v>148</v>
      </c>
      <c r="C137" s="67"/>
      <c r="D137" s="52">
        <f t="shared" si="48"/>
        <v>4924</v>
      </c>
      <c r="E137" s="52">
        <f t="shared" si="49"/>
        <v>9985</v>
      </c>
      <c r="F137" s="52">
        <f t="shared" si="50"/>
        <v>14745</v>
      </c>
      <c r="G137" s="23">
        <f t="shared" si="51"/>
        <v>20089.3</v>
      </c>
      <c r="H137" s="61">
        <v>4799</v>
      </c>
      <c r="I137" s="56">
        <v>9735</v>
      </c>
      <c r="J137" s="56">
        <v>14370</v>
      </c>
      <c r="K137" s="62">
        <v>19544.3</v>
      </c>
      <c r="L137" s="52">
        <v>125</v>
      </c>
      <c r="M137" s="52">
        <v>250</v>
      </c>
      <c r="N137" s="52">
        <v>375</v>
      </c>
      <c r="O137" s="57">
        <v>545</v>
      </c>
      <c r="P137" s="22"/>
      <c r="Q137" s="22"/>
      <c r="R137" s="22"/>
      <c r="S137" s="57"/>
      <c r="T137" s="22">
        <f t="shared" si="42"/>
        <v>0</v>
      </c>
      <c r="U137" s="22">
        <f t="shared" si="43"/>
        <v>0</v>
      </c>
      <c r="V137" s="58">
        <f t="shared" si="44"/>
        <v>0</v>
      </c>
      <c r="W137" s="22"/>
      <c r="X137" s="22"/>
      <c r="Y137" s="22"/>
      <c r="Z137" s="52"/>
      <c r="AA137" s="22"/>
      <c r="AB137" s="58">
        <f t="shared" si="52"/>
        <v>4924</v>
      </c>
      <c r="AC137" s="58">
        <f t="shared" si="53"/>
        <v>9985</v>
      </c>
      <c r="AD137" s="58">
        <f t="shared" si="54"/>
        <v>14745</v>
      </c>
      <c r="AE137" s="58">
        <f t="shared" si="55"/>
        <v>20089.3</v>
      </c>
      <c r="AF137" s="22">
        <v>3725</v>
      </c>
      <c r="AG137" s="22">
        <v>7850</v>
      </c>
      <c r="AH137" s="22">
        <v>11575</v>
      </c>
      <c r="AI137" s="34">
        <v>15660.3</v>
      </c>
      <c r="AJ137" s="22">
        <f t="shared" si="56"/>
        <v>1199</v>
      </c>
      <c r="AK137" s="22">
        <f t="shared" si="57"/>
        <v>2135</v>
      </c>
      <c r="AL137" s="22">
        <f t="shared" si="58"/>
        <v>3170</v>
      </c>
      <c r="AM137" s="22">
        <f t="shared" si="59"/>
        <v>4379</v>
      </c>
      <c r="AN137" s="22"/>
      <c r="AO137" s="22"/>
      <c r="AP137" s="22"/>
      <c r="AQ137" s="22"/>
      <c r="AR137" s="22"/>
      <c r="AS137" s="22"/>
      <c r="AT137" s="22"/>
      <c r="AU137" s="22">
        <v>50</v>
      </c>
    </row>
    <row r="138" spans="1:47" ht="35.25" customHeight="1">
      <c r="A138" s="15">
        <v>9</v>
      </c>
      <c r="B138" s="32" t="s">
        <v>149</v>
      </c>
      <c r="C138" s="57">
        <v>252.9</v>
      </c>
      <c r="D138" s="52">
        <f t="shared" si="48"/>
        <v>5621.8</v>
      </c>
      <c r="E138" s="52">
        <f t="shared" si="49"/>
        <v>11243.7</v>
      </c>
      <c r="F138" s="52">
        <f t="shared" si="50"/>
        <v>16865.4</v>
      </c>
      <c r="G138" s="23">
        <f t="shared" si="51"/>
        <v>22487.199999999997</v>
      </c>
      <c r="H138" s="61">
        <v>5454.5</v>
      </c>
      <c r="I138" s="56">
        <v>10909.1</v>
      </c>
      <c r="J138" s="56">
        <v>16363.6</v>
      </c>
      <c r="K138" s="62">
        <v>21818.1</v>
      </c>
      <c r="L138" s="52"/>
      <c r="M138" s="52"/>
      <c r="N138" s="52"/>
      <c r="O138" s="57"/>
      <c r="P138" s="22"/>
      <c r="Q138" s="22"/>
      <c r="R138" s="22"/>
      <c r="S138" s="57"/>
      <c r="T138" s="22">
        <f t="shared" si="42"/>
        <v>0</v>
      </c>
      <c r="U138" s="22">
        <f t="shared" si="43"/>
        <v>0</v>
      </c>
      <c r="V138" s="58">
        <f t="shared" si="44"/>
        <v>0</v>
      </c>
      <c r="W138" s="22"/>
      <c r="X138" s="22">
        <v>167.3</v>
      </c>
      <c r="Y138" s="22">
        <v>334.6</v>
      </c>
      <c r="Z138" s="52">
        <v>501.8</v>
      </c>
      <c r="AA138" s="22">
        <v>669.1</v>
      </c>
      <c r="AB138" s="58">
        <f t="shared" si="52"/>
        <v>5874.7</v>
      </c>
      <c r="AC138" s="58">
        <f t="shared" si="53"/>
        <v>11496.6</v>
      </c>
      <c r="AD138" s="58">
        <f t="shared" si="54"/>
        <v>17118.300000000003</v>
      </c>
      <c r="AE138" s="58">
        <f t="shared" si="55"/>
        <v>22740.1</v>
      </c>
      <c r="AF138" s="22">
        <v>4245.2</v>
      </c>
      <c r="AG138" s="22">
        <v>8309.6</v>
      </c>
      <c r="AH138" s="22">
        <v>12373.8</v>
      </c>
      <c r="AI138" s="34">
        <v>16388.1</v>
      </c>
      <c r="AJ138" s="22">
        <f t="shared" si="56"/>
        <v>1619.5</v>
      </c>
      <c r="AK138" s="22">
        <f t="shared" si="57"/>
        <v>3167</v>
      </c>
      <c r="AL138" s="22">
        <f t="shared" si="58"/>
        <v>4714.500000000004</v>
      </c>
      <c r="AM138" s="22">
        <f t="shared" si="59"/>
        <v>6262</v>
      </c>
      <c r="AN138" s="22"/>
      <c r="AO138" s="22"/>
      <c r="AP138" s="22"/>
      <c r="AQ138" s="22"/>
      <c r="AR138" s="22">
        <v>10</v>
      </c>
      <c r="AS138" s="22">
        <v>20</v>
      </c>
      <c r="AT138" s="22">
        <v>30</v>
      </c>
      <c r="AU138" s="22">
        <v>90</v>
      </c>
    </row>
    <row r="139" spans="1:47" ht="35.25" customHeight="1">
      <c r="A139" s="15">
        <v>10</v>
      </c>
      <c r="B139" s="32" t="s">
        <v>150</v>
      </c>
      <c r="C139" s="67">
        <v>49.5</v>
      </c>
      <c r="D139" s="52">
        <f t="shared" si="48"/>
        <v>2590</v>
      </c>
      <c r="E139" s="52">
        <f t="shared" si="49"/>
        <v>6125</v>
      </c>
      <c r="F139" s="52">
        <f t="shared" si="50"/>
        <v>9940</v>
      </c>
      <c r="G139" s="23">
        <f t="shared" si="51"/>
        <v>14536.3</v>
      </c>
      <c r="H139" s="61">
        <v>2520</v>
      </c>
      <c r="I139" s="56">
        <v>5950</v>
      </c>
      <c r="J139" s="56">
        <v>9640</v>
      </c>
      <c r="K139" s="62">
        <v>13906.9</v>
      </c>
      <c r="L139" s="52">
        <v>70</v>
      </c>
      <c r="M139" s="52">
        <v>175</v>
      </c>
      <c r="N139" s="52">
        <v>300</v>
      </c>
      <c r="O139" s="57">
        <v>629.4</v>
      </c>
      <c r="P139" s="22"/>
      <c r="Q139" s="22"/>
      <c r="R139" s="22"/>
      <c r="S139" s="57"/>
      <c r="T139" s="22">
        <f t="shared" si="42"/>
        <v>0</v>
      </c>
      <c r="U139" s="22">
        <f t="shared" si="43"/>
        <v>0</v>
      </c>
      <c r="V139" s="58">
        <f t="shared" si="44"/>
        <v>0</v>
      </c>
      <c r="W139" s="22"/>
      <c r="X139" s="22"/>
      <c r="Y139" s="22"/>
      <c r="Z139" s="52"/>
      <c r="AA139" s="22"/>
      <c r="AB139" s="58">
        <f aca="true" t="shared" si="60" ref="AB139:AB164">AF139+AJ139+AN139+AR139</f>
        <v>2639.5</v>
      </c>
      <c r="AC139" s="58">
        <f aca="true" t="shared" si="61" ref="AC139:AC164">AG139+AK139+AO139+AS139</f>
        <v>6174.5</v>
      </c>
      <c r="AD139" s="58">
        <f aca="true" t="shared" si="62" ref="AD139:AD164">AH139+AL139+AP139+AT139</f>
        <v>9989.5</v>
      </c>
      <c r="AE139" s="58">
        <f aca="true" t="shared" si="63" ref="AE139:AE164">AI139+AM139+AQ139+AU139</f>
        <v>14585.8</v>
      </c>
      <c r="AF139" s="22">
        <v>1710</v>
      </c>
      <c r="AG139" s="22">
        <v>4066.4</v>
      </c>
      <c r="AH139" s="22">
        <v>6800</v>
      </c>
      <c r="AI139" s="34">
        <v>10250</v>
      </c>
      <c r="AJ139" s="22">
        <f aca="true" t="shared" si="64" ref="AJ139:AJ164">C139+D139-AF139-AN139-AR139</f>
        <v>914.5</v>
      </c>
      <c r="AK139" s="22">
        <f aca="true" t="shared" si="65" ref="AK139:AK164">C139+E139-AG139-AO139-AS139</f>
        <v>2078.1</v>
      </c>
      <c r="AL139" s="22">
        <f aca="true" t="shared" si="66" ref="AL139:AL164">C139+F139-AH139-AP139-AT139</f>
        <v>3134.5</v>
      </c>
      <c r="AM139" s="22">
        <f aca="true" t="shared" si="67" ref="AM139:AM164">C139+G139-AI139-AQ139-AU139</f>
        <v>4195.799999999999</v>
      </c>
      <c r="AN139" s="22"/>
      <c r="AO139" s="22"/>
      <c r="AP139" s="22"/>
      <c r="AQ139" s="22"/>
      <c r="AR139" s="22">
        <v>15</v>
      </c>
      <c r="AS139" s="22">
        <v>30</v>
      </c>
      <c r="AT139" s="22">
        <v>55</v>
      </c>
      <c r="AU139" s="22">
        <v>140</v>
      </c>
    </row>
    <row r="140" spans="1:47" ht="35.25" customHeight="1">
      <c r="A140" s="15">
        <v>11</v>
      </c>
      <c r="B140" s="32" t="s">
        <v>151</v>
      </c>
      <c r="C140" s="67">
        <v>914.5</v>
      </c>
      <c r="D140" s="52">
        <f t="shared" si="48"/>
        <v>2272.5</v>
      </c>
      <c r="E140" s="52">
        <f t="shared" si="49"/>
        <v>5619.6</v>
      </c>
      <c r="F140" s="52">
        <f t="shared" si="50"/>
        <v>8966.9</v>
      </c>
      <c r="G140" s="23">
        <f t="shared" si="51"/>
        <v>13389.099999999999</v>
      </c>
      <c r="H140" s="61">
        <v>2166.2</v>
      </c>
      <c r="I140" s="56">
        <v>5407</v>
      </c>
      <c r="J140" s="56">
        <v>8648</v>
      </c>
      <c r="K140" s="62">
        <v>12963.8</v>
      </c>
      <c r="L140" s="60">
        <v>106.3</v>
      </c>
      <c r="M140" s="60">
        <v>212.6</v>
      </c>
      <c r="N140" s="60">
        <v>318.9</v>
      </c>
      <c r="O140" s="57">
        <v>425.3</v>
      </c>
      <c r="P140" s="22"/>
      <c r="Q140" s="22"/>
      <c r="R140" s="22"/>
      <c r="S140" s="57"/>
      <c r="T140" s="22">
        <f t="shared" si="42"/>
        <v>0</v>
      </c>
      <c r="U140" s="22">
        <f t="shared" si="43"/>
        <v>0</v>
      </c>
      <c r="V140" s="58">
        <f t="shared" si="44"/>
        <v>0</v>
      </c>
      <c r="W140" s="22"/>
      <c r="X140" s="22"/>
      <c r="Y140" s="22"/>
      <c r="Z140" s="52"/>
      <c r="AA140" s="22"/>
      <c r="AB140" s="58">
        <f t="shared" si="60"/>
        <v>3187</v>
      </c>
      <c r="AC140" s="58">
        <f t="shared" si="61"/>
        <v>6534.1</v>
      </c>
      <c r="AD140" s="58">
        <f t="shared" si="62"/>
        <v>9881.4</v>
      </c>
      <c r="AE140" s="58">
        <f t="shared" si="63"/>
        <v>14303.599999999999</v>
      </c>
      <c r="AF140" s="22">
        <v>1720</v>
      </c>
      <c r="AG140" s="22">
        <v>4300</v>
      </c>
      <c r="AH140" s="22">
        <v>6800</v>
      </c>
      <c r="AI140" s="34">
        <v>10100</v>
      </c>
      <c r="AJ140" s="22">
        <f t="shared" si="64"/>
        <v>1417</v>
      </c>
      <c r="AK140" s="22">
        <f t="shared" si="65"/>
        <v>2184.1000000000004</v>
      </c>
      <c r="AL140" s="22">
        <f t="shared" si="66"/>
        <v>3031.3999999999996</v>
      </c>
      <c r="AM140" s="22">
        <f t="shared" si="67"/>
        <v>4053.5999999999985</v>
      </c>
      <c r="AN140" s="22"/>
      <c r="AO140" s="22"/>
      <c r="AP140" s="22"/>
      <c r="AQ140" s="22"/>
      <c r="AR140" s="22">
        <v>50</v>
      </c>
      <c r="AS140" s="22">
        <v>50</v>
      </c>
      <c r="AT140" s="22">
        <v>50</v>
      </c>
      <c r="AU140" s="22">
        <v>150</v>
      </c>
    </row>
    <row r="141" spans="1:47" ht="35.25" customHeight="1">
      <c r="A141" s="15">
        <v>12</v>
      </c>
      <c r="B141" s="32" t="s">
        <v>152</v>
      </c>
      <c r="C141" s="67">
        <v>229.9</v>
      </c>
      <c r="D141" s="52">
        <f t="shared" si="48"/>
        <v>3515.4</v>
      </c>
      <c r="E141" s="52">
        <f t="shared" si="49"/>
        <v>8703.4</v>
      </c>
      <c r="F141" s="52">
        <f t="shared" si="50"/>
        <v>13891.400000000001</v>
      </c>
      <c r="G141" s="23">
        <f t="shared" si="51"/>
        <v>20752</v>
      </c>
      <c r="H141" s="61">
        <v>3371.5</v>
      </c>
      <c r="I141" s="56">
        <v>8415.6</v>
      </c>
      <c r="J141" s="56">
        <v>13459.7</v>
      </c>
      <c r="K141" s="62">
        <v>20176.4</v>
      </c>
      <c r="L141" s="60">
        <v>143.9</v>
      </c>
      <c r="M141" s="60">
        <v>287.8</v>
      </c>
      <c r="N141" s="60">
        <v>431.7</v>
      </c>
      <c r="O141" s="57">
        <v>575.6</v>
      </c>
      <c r="P141" s="22"/>
      <c r="Q141" s="22"/>
      <c r="R141" s="22"/>
      <c r="S141" s="57"/>
      <c r="T141" s="22">
        <f t="shared" si="42"/>
        <v>0</v>
      </c>
      <c r="U141" s="22">
        <f t="shared" si="43"/>
        <v>0</v>
      </c>
      <c r="V141" s="58">
        <f t="shared" si="44"/>
        <v>0</v>
      </c>
      <c r="W141" s="22"/>
      <c r="X141" s="22"/>
      <c r="Y141" s="22"/>
      <c r="Z141" s="52"/>
      <c r="AA141" s="22"/>
      <c r="AB141" s="58">
        <f t="shared" si="60"/>
        <v>3745.3</v>
      </c>
      <c r="AC141" s="58">
        <f t="shared" si="61"/>
        <v>8933.3</v>
      </c>
      <c r="AD141" s="58">
        <f t="shared" si="62"/>
        <v>14121.300000000001</v>
      </c>
      <c r="AE141" s="58">
        <f t="shared" si="63"/>
        <v>20981.9</v>
      </c>
      <c r="AF141" s="22">
        <v>2592.5</v>
      </c>
      <c r="AG141" s="22">
        <v>6473.2</v>
      </c>
      <c r="AH141" s="22">
        <v>10188.9</v>
      </c>
      <c r="AI141" s="34">
        <v>15585.1</v>
      </c>
      <c r="AJ141" s="22">
        <f t="shared" si="64"/>
        <v>1152.8000000000002</v>
      </c>
      <c r="AK141" s="22">
        <f t="shared" si="65"/>
        <v>2460.0999999999995</v>
      </c>
      <c r="AL141" s="22">
        <f t="shared" si="66"/>
        <v>3932.4000000000015</v>
      </c>
      <c r="AM141" s="22">
        <f t="shared" si="67"/>
        <v>5396.800000000001</v>
      </c>
      <c r="AN141" s="22"/>
      <c r="AO141" s="22"/>
      <c r="AP141" s="22"/>
      <c r="AQ141" s="22"/>
      <c r="AR141" s="22"/>
      <c r="AS141" s="22"/>
      <c r="AT141" s="22"/>
      <c r="AU141" s="22"/>
    </row>
    <row r="142" spans="1:47" ht="35.25" customHeight="1">
      <c r="A142" s="15">
        <v>13</v>
      </c>
      <c r="B142" s="32" t="s">
        <v>153</v>
      </c>
      <c r="C142" s="67">
        <v>554.1</v>
      </c>
      <c r="D142" s="52">
        <f t="shared" si="48"/>
        <v>6980.2</v>
      </c>
      <c r="E142" s="52">
        <f t="shared" si="49"/>
        <v>17298.1</v>
      </c>
      <c r="F142" s="52">
        <f t="shared" si="50"/>
        <v>27614</v>
      </c>
      <c r="G142" s="23">
        <f t="shared" si="51"/>
        <v>41295.7</v>
      </c>
      <c r="H142" s="61">
        <v>6687.2</v>
      </c>
      <c r="I142" s="56">
        <v>16718.1</v>
      </c>
      <c r="J142" s="56">
        <v>26744</v>
      </c>
      <c r="K142" s="62">
        <v>40123.7</v>
      </c>
      <c r="L142" s="60">
        <v>293</v>
      </c>
      <c r="M142" s="60">
        <v>580</v>
      </c>
      <c r="N142" s="60">
        <v>870</v>
      </c>
      <c r="O142" s="57">
        <v>1172</v>
      </c>
      <c r="P142" s="22"/>
      <c r="Q142" s="22"/>
      <c r="R142" s="22"/>
      <c r="S142" s="57"/>
      <c r="T142" s="22">
        <f t="shared" si="42"/>
        <v>0</v>
      </c>
      <c r="U142" s="22">
        <f t="shared" si="43"/>
        <v>0</v>
      </c>
      <c r="V142" s="58">
        <f t="shared" si="44"/>
        <v>0</v>
      </c>
      <c r="W142" s="22"/>
      <c r="X142" s="22"/>
      <c r="Y142" s="22"/>
      <c r="Z142" s="52"/>
      <c r="AA142" s="22"/>
      <c r="AB142" s="58">
        <f t="shared" si="60"/>
        <v>7534.3</v>
      </c>
      <c r="AC142" s="58">
        <f t="shared" si="61"/>
        <v>17852.199999999997</v>
      </c>
      <c r="AD142" s="58">
        <f t="shared" si="62"/>
        <v>28168.1</v>
      </c>
      <c r="AE142" s="58">
        <f t="shared" si="63"/>
        <v>41849.799999999996</v>
      </c>
      <c r="AF142" s="22">
        <v>5063</v>
      </c>
      <c r="AG142" s="22">
        <v>12708</v>
      </c>
      <c r="AH142" s="22">
        <v>20333</v>
      </c>
      <c r="AI142" s="34">
        <v>30500</v>
      </c>
      <c r="AJ142" s="22">
        <f t="shared" si="64"/>
        <v>2471.3</v>
      </c>
      <c r="AK142" s="22">
        <f t="shared" si="65"/>
        <v>5144.199999999997</v>
      </c>
      <c r="AL142" s="22">
        <f t="shared" si="66"/>
        <v>7835.0999999999985</v>
      </c>
      <c r="AM142" s="22">
        <f t="shared" si="67"/>
        <v>11299.799999999996</v>
      </c>
      <c r="AN142" s="22"/>
      <c r="AO142" s="22"/>
      <c r="AP142" s="22"/>
      <c r="AQ142" s="22"/>
      <c r="AR142" s="22"/>
      <c r="AS142" s="22"/>
      <c r="AT142" s="22"/>
      <c r="AU142" s="22">
        <v>50</v>
      </c>
    </row>
    <row r="143" spans="1:47" ht="35.25" customHeight="1">
      <c r="A143" s="15">
        <v>14</v>
      </c>
      <c r="B143" s="32" t="s">
        <v>154</v>
      </c>
      <c r="C143" s="57">
        <v>27.3</v>
      </c>
      <c r="D143" s="52">
        <f t="shared" si="48"/>
        <v>2300.3</v>
      </c>
      <c r="E143" s="52">
        <f t="shared" si="49"/>
        <v>5601</v>
      </c>
      <c r="F143" s="52">
        <f t="shared" si="50"/>
        <v>8950</v>
      </c>
      <c r="G143" s="23">
        <f t="shared" si="51"/>
        <v>13423.4</v>
      </c>
      <c r="H143" s="61">
        <v>2142.3</v>
      </c>
      <c r="I143" s="56">
        <v>5356</v>
      </c>
      <c r="J143" s="56">
        <v>8568</v>
      </c>
      <c r="K143" s="62">
        <v>12854</v>
      </c>
      <c r="L143" s="60">
        <v>58</v>
      </c>
      <c r="M143" s="60">
        <v>145</v>
      </c>
      <c r="N143" s="60">
        <v>232</v>
      </c>
      <c r="O143" s="57">
        <v>349.4</v>
      </c>
      <c r="P143" s="22">
        <v>100</v>
      </c>
      <c r="Q143" s="22">
        <v>100</v>
      </c>
      <c r="R143" s="22">
        <v>150</v>
      </c>
      <c r="S143" s="57">
        <v>220</v>
      </c>
      <c r="T143" s="22">
        <f t="shared" si="42"/>
        <v>0</v>
      </c>
      <c r="U143" s="22">
        <f t="shared" si="43"/>
        <v>0</v>
      </c>
      <c r="V143" s="58">
        <f t="shared" si="44"/>
        <v>0</v>
      </c>
      <c r="W143" s="22"/>
      <c r="X143" s="22"/>
      <c r="Y143" s="22"/>
      <c r="Z143" s="52"/>
      <c r="AA143" s="22"/>
      <c r="AB143" s="58">
        <f t="shared" si="60"/>
        <v>2327.6000000000004</v>
      </c>
      <c r="AC143" s="58">
        <f t="shared" si="61"/>
        <v>5628.3</v>
      </c>
      <c r="AD143" s="58">
        <f t="shared" si="62"/>
        <v>8977.3</v>
      </c>
      <c r="AE143" s="58">
        <f t="shared" si="63"/>
        <v>13450.699999999999</v>
      </c>
      <c r="AF143" s="22">
        <v>1508</v>
      </c>
      <c r="AG143" s="22">
        <v>3820</v>
      </c>
      <c r="AH143" s="22">
        <v>6342</v>
      </c>
      <c r="AI143" s="34">
        <v>9650</v>
      </c>
      <c r="AJ143" s="22">
        <f t="shared" si="64"/>
        <v>769.6000000000004</v>
      </c>
      <c r="AK143" s="22">
        <f t="shared" si="65"/>
        <v>1758.3000000000002</v>
      </c>
      <c r="AL143" s="22">
        <f t="shared" si="66"/>
        <v>2585.2999999999993</v>
      </c>
      <c r="AM143" s="22">
        <f t="shared" si="67"/>
        <v>3750.699999999999</v>
      </c>
      <c r="AN143" s="22"/>
      <c r="AO143" s="22"/>
      <c r="AP143" s="22"/>
      <c r="AQ143" s="22"/>
      <c r="AR143" s="22">
        <v>50</v>
      </c>
      <c r="AS143" s="22">
        <v>50</v>
      </c>
      <c r="AT143" s="22">
        <v>50</v>
      </c>
      <c r="AU143" s="22">
        <v>50</v>
      </c>
    </row>
    <row r="144" spans="1:47" ht="35.25" customHeight="1">
      <c r="A144" s="15">
        <v>15</v>
      </c>
      <c r="B144" s="32" t="s">
        <v>155</v>
      </c>
      <c r="C144" s="67">
        <v>918.5</v>
      </c>
      <c r="D144" s="52">
        <f t="shared" si="48"/>
        <v>3214.8</v>
      </c>
      <c r="E144" s="52">
        <f t="shared" si="49"/>
        <v>8036.9</v>
      </c>
      <c r="F144" s="52">
        <f t="shared" si="50"/>
        <v>12859.1</v>
      </c>
      <c r="G144" s="23">
        <f t="shared" si="51"/>
        <v>16073.9</v>
      </c>
      <c r="H144" s="61">
        <v>3118.8</v>
      </c>
      <c r="I144" s="56">
        <v>7796.9</v>
      </c>
      <c r="J144" s="56">
        <v>12475.1</v>
      </c>
      <c r="K144" s="62">
        <v>15593.9</v>
      </c>
      <c r="L144" s="60">
        <v>60</v>
      </c>
      <c r="M144" s="60">
        <v>150</v>
      </c>
      <c r="N144" s="60">
        <v>240</v>
      </c>
      <c r="O144" s="57">
        <v>300</v>
      </c>
      <c r="P144" s="22">
        <v>36</v>
      </c>
      <c r="Q144" s="22">
        <v>90</v>
      </c>
      <c r="R144" s="22">
        <v>144</v>
      </c>
      <c r="S144" s="57">
        <v>180</v>
      </c>
      <c r="T144" s="22">
        <f t="shared" si="42"/>
        <v>0</v>
      </c>
      <c r="U144" s="22">
        <f t="shared" si="43"/>
        <v>0</v>
      </c>
      <c r="V144" s="58">
        <f t="shared" si="44"/>
        <v>0</v>
      </c>
      <c r="W144" s="22"/>
      <c r="X144" s="22"/>
      <c r="Y144" s="22"/>
      <c r="Z144" s="52"/>
      <c r="AA144" s="22"/>
      <c r="AB144" s="58">
        <f t="shared" si="60"/>
        <v>4133.3</v>
      </c>
      <c r="AC144" s="58">
        <f t="shared" si="61"/>
        <v>8955.4</v>
      </c>
      <c r="AD144" s="58">
        <f t="shared" si="62"/>
        <v>13777.6</v>
      </c>
      <c r="AE144" s="58">
        <f t="shared" si="63"/>
        <v>16992.4</v>
      </c>
      <c r="AF144" s="22">
        <v>2600</v>
      </c>
      <c r="AG144" s="22">
        <v>6500</v>
      </c>
      <c r="AH144" s="22">
        <v>10400</v>
      </c>
      <c r="AI144" s="34">
        <v>13000</v>
      </c>
      <c r="AJ144" s="22">
        <f t="shared" si="64"/>
        <v>1447.8000000000002</v>
      </c>
      <c r="AK144" s="22">
        <f t="shared" si="65"/>
        <v>2284.3999999999996</v>
      </c>
      <c r="AL144" s="22">
        <f t="shared" si="66"/>
        <v>3121.1000000000004</v>
      </c>
      <c r="AM144" s="22">
        <f t="shared" si="67"/>
        <v>3650.4000000000015</v>
      </c>
      <c r="AN144" s="22"/>
      <c r="AO144" s="22"/>
      <c r="AP144" s="22"/>
      <c r="AQ144" s="22"/>
      <c r="AR144" s="22">
        <v>85.5</v>
      </c>
      <c r="AS144" s="22">
        <v>171</v>
      </c>
      <c r="AT144" s="22">
        <v>256.5</v>
      </c>
      <c r="AU144" s="22">
        <v>342</v>
      </c>
    </row>
    <row r="145" spans="1:47" ht="35.25" customHeight="1">
      <c r="A145" s="15">
        <v>16</v>
      </c>
      <c r="B145" s="32" t="s">
        <v>156</v>
      </c>
      <c r="C145" s="67">
        <v>32.5</v>
      </c>
      <c r="D145" s="52">
        <f t="shared" si="48"/>
        <v>5185</v>
      </c>
      <c r="E145" s="52">
        <f t="shared" si="49"/>
        <v>11603</v>
      </c>
      <c r="F145" s="52">
        <f t="shared" si="50"/>
        <v>18894</v>
      </c>
      <c r="G145" s="23">
        <f t="shared" si="51"/>
        <v>28370.4</v>
      </c>
      <c r="H145" s="61">
        <v>5185</v>
      </c>
      <c r="I145" s="56">
        <v>11603</v>
      </c>
      <c r="J145" s="56">
        <v>18894</v>
      </c>
      <c r="K145" s="62">
        <v>28370.4</v>
      </c>
      <c r="L145" s="60"/>
      <c r="M145" s="60"/>
      <c r="N145" s="60"/>
      <c r="O145" s="57"/>
      <c r="P145" s="22"/>
      <c r="Q145" s="22"/>
      <c r="R145" s="22"/>
      <c r="S145" s="57"/>
      <c r="T145" s="22">
        <f t="shared" si="42"/>
        <v>0</v>
      </c>
      <c r="U145" s="22">
        <f t="shared" si="43"/>
        <v>0</v>
      </c>
      <c r="V145" s="58">
        <f t="shared" si="44"/>
        <v>0</v>
      </c>
      <c r="W145" s="22"/>
      <c r="X145" s="22"/>
      <c r="Y145" s="22"/>
      <c r="Z145" s="52"/>
      <c r="AA145" s="22"/>
      <c r="AB145" s="58">
        <f t="shared" si="60"/>
        <v>5217.5</v>
      </c>
      <c r="AC145" s="58">
        <f t="shared" si="61"/>
        <v>11635.5</v>
      </c>
      <c r="AD145" s="58">
        <f t="shared" si="62"/>
        <v>18926.5</v>
      </c>
      <c r="AE145" s="58">
        <f t="shared" si="63"/>
        <v>28402.9</v>
      </c>
      <c r="AF145" s="22">
        <v>3328</v>
      </c>
      <c r="AG145" s="22">
        <v>7852</v>
      </c>
      <c r="AH145" s="22">
        <v>12487</v>
      </c>
      <c r="AI145" s="34">
        <v>20880</v>
      </c>
      <c r="AJ145" s="22">
        <f t="shared" si="64"/>
        <v>1849.5</v>
      </c>
      <c r="AK145" s="22">
        <f t="shared" si="65"/>
        <v>3733.5</v>
      </c>
      <c r="AL145" s="22">
        <f t="shared" si="66"/>
        <v>6379.5</v>
      </c>
      <c r="AM145" s="22">
        <f t="shared" si="67"/>
        <v>7452.9000000000015</v>
      </c>
      <c r="AN145" s="22"/>
      <c r="AO145" s="22"/>
      <c r="AP145" s="22"/>
      <c r="AQ145" s="22"/>
      <c r="AR145" s="22">
        <v>40</v>
      </c>
      <c r="AS145" s="22">
        <v>50</v>
      </c>
      <c r="AT145" s="22">
        <v>60</v>
      </c>
      <c r="AU145" s="22">
        <v>70</v>
      </c>
    </row>
    <row r="146" spans="1:47" ht="35.25" customHeight="1">
      <c r="A146" s="15">
        <v>17</v>
      </c>
      <c r="B146" s="32" t="s">
        <v>157</v>
      </c>
      <c r="C146" s="67">
        <v>0.8</v>
      </c>
      <c r="D146" s="52">
        <f t="shared" si="48"/>
        <v>2763</v>
      </c>
      <c r="E146" s="52">
        <f t="shared" si="49"/>
        <v>7335.7</v>
      </c>
      <c r="F146" s="52">
        <f t="shared" si="50"/>
        <v>11715.7</v>
      </c>
      <c r="G146" s="23">
        <f t="shared" si="51"/>
        <v>17743.3</v>
      </c>
      <c r="H146" s="61">
        <v>2763</v>
      </c>
      <c r="I146" s="56">
        <v>6885.7</v>
      </c>
      <c r="J146" s="56">
        <v>11035.7</v>
      </c>
      <c r="K146" s="62">
        <v>16582.5</v>
      </c>
      <c r="L146" s="60"/>
      <c r="M146" s="60">
        <v>450</v>
      </c>
      <c r="N146" s="60">
        <v>680</v>
      </c>
      <c r="O146" s="57">
        <v>1160.8</v>
      </c>
      <c r="P146" s="22"/>
      <c r="Q146" s="22"/>
      <c r="R146" s="22"/>
      <c r="S146" s="57"/>
      <c r="T146" s="22">
        <f t="shared" si="42"/>
        <v>0</v>
      </c>
      <c r="U146" s="22">
        <f t="shared" si="43"/>
        <v>0</v>
      </c>
      <c r="V146" s="58">
        <f t="shared" si="44"/>
        <v>0</v>
      </c>
      <c r="W146" s="22"/>
      <c r="X146" s="22"/>
      <c r="Y146" s="22"/>
      <c r="Z146" s="52"/>
      <c r="AA146" s="22"/>
      <c r="AB146" s="58">
        <f t="shared" si="60"/>
        <v>2763.8</v>
      </c>
      <c r="AC146" s="58">
        <f t="shared" si="61"/>
        <v>7336.5</v>
      </c>
      <c r="AD146" s="58">
        <f t="shared" si="62"/>
        <v>11716.5</v>
      </c>
      <c r="AE146" s="58">
        <f t="shared" si="63"/>
        <v>17744.1</v>
      </c>
      <c r="AF146" s="22">
        <v>2224.9</v>
      </c>
      <c r="AG146" s="22">
        <v>5667.3</v>
      </c>
      <c r="AH146" s="22">
        <v>9125.2</v>
      </c>
      <c r="AI146" s="34">
        <v>14073.4</v>
      </c>
      <c r="AJ146" s="22">
        <f t="shared" si="64"/>
        <v>528.9000000000001</v>
      </c>
      <c r="AK146" s="22">
        <f t="shared" si="65"/>
        <v>1649.1999999999998</v>
      </c>
      <c r="AL146" s="22">
        <f t="shared" si="66"/>
        <v>2571.2999999999993</v>
      </c>
      <c r="AM146" s="22">
        <f t="shared" si="67"/>
        <v>3590.699999999999</v>
      </c>
      <c r="AN146" s="22"/>
      <c r="AO146" s="22"/>
      <c r="AP146" s="22"/>
      <c r="AQ146" s="22"/>
      <c r="AR146" s="22">
        <v>10</v>
      </c>
      <c r="AS146" s="22">
        <v>20</v>
      </c>
      <c r="AT146" s="22">
        <v>20</v>
      </c>
      <c r="AU146" s="22">
        <v>80</v>
      </c>
    </row>
    <row r="147" spans="1:47" ht="35.25" customHeight="1">
      <c r="A147" s="15">
        <v>18</v>
      </c>
      <c r="B147" s="32" t="s">
        <v>158</v>
      </c>
      <c r="C147" s="57">
        <v>11</v>
      </c>
      <c r="D147" s="52">
        <f t="shared" si="48"/>
        <v>1692.9</v>
      </c>
      <c r="E147" s="52">
        <f t="shared" si="49"/>
        <v>4252</v>
      </c>
      <c r="F147" s="52">
        <f t="shared" si="50"/>
        <v>6792</v>
      </c>
      <c r="G147" s="23">
        <f t="shared" si="51"/>
        <v>10375</v>
      </c>
      <c r="H147" s="61">
        <v>1642.9</v>
      </c>
      <c r="I147" s="56">
        <v>4102</v>
      </c>
      <c r="J147" s="56">
        <v>6562</v>
      </c>
      <c r="K147" s="62">
        <v>9855</v>
      </c>
      <c r="L147" s="60"/>
      <c r="M147" s="60">
        <v>50</v>
      </c>
      <c r="N147" s="60">
        <v>130</v>
      </c>
      <c r="O147" s="57">
        <v>220</v>
      </c>
      <c r="P147" s="22">
        <v>50</v>
      </c>
      <c r="Q147" s="22">
        <v>100</v>
      </c>
      <c r="R147" s="22">
        <v>100</v>
      </c>
      <c r="S147" s="57">
        <v>300</v>
      </c>
      <c r="T147" s="22">
        <f t="shared" si="42"/>
        <v>0</v>
      </c>
      <c r="U147" s="22">
        <f t="shared" si="43"/>
        <v>0</v>
      </c>
      <c r="V147" s="58">
        <f t="shared" si="44"/>
        <v>0</v>
      </c>
      <c r="W147" s="22"/>
      <c r="X147" s="22"/>
      <c r="Y147" s="22"/>
      <c r="Z147" s="52"/>
      <c r="AA147" s="22"/>
      <c r="AB147" s="58">
        <f t="shared" si="60"/>
        <v>1703.9</v>
      </c>
      <c r="AC147" s="58">
        <f t="shared" si="61"/>
        <v>4263</v>
      </c>
      <c r="AD147" s="58">
        <f t="shared" si="62"/>
        <v>6803</v>
      </c>
      <c r="AE147" s="58">
        <f t="shared" si="63"/>
        <v>10386</v>
      </c>
      <c r="AF147" s="22">
        <v>1249</v>
      </c>
      <c r="AG147" s="22">
        <v>3548</v>
      </c>
      <c r="AH147" s="22">
        <v>5900</v>
      </c>
      <c r="AI147" s="34">
        <v>8550</v>
      </c>
      <c r="AJ147" s="22">
        <f t="shared" si="64"/>
        <v>454.9000000000001</v>
      </c>
      <c r="AK147" s="22">
        <f t="shared" si="65"/>
        <v>715</v>
      </c>
      <c r="AL147" s="22">
        <f t="shared" si="66"/>
        <v>903</v>
      </c>
      <c r="AM147" s="22">
        <f t="shared" si="67"/>
        <v>1786</v>
      </c>
      <c r="AN147" s="22"/>
      <c r="AO147" s="22"/>
      <c r="AP147" s="22"/>
      <c r="AQ147" s="22"/>
      <c r="AR147" s="22"/>
      <c r="AS147" s="22"/>
      <c r="AT147" s="22"/>
      <c r="AU147" s="22">
        <v>50</v>
      </c>
    </row>
    <row r="148" spans="1:47" ht="35.25" customHeight="1">
      <c r="A148" s="15">
        <v>19</v>
      </c>
      <c r="B148" s="32" t="s">
        <v>159</v>
      </c>
      <c r="C148" s="57">
        <v>87.6</v>
      </c>
      <c r="D148" s="52">
        <f t="shared" si="48"/>
        <v>6234.5</v>
      </c>
      <c r="E148" s="52">
        <f t="shared" si="49"/>
        <v>12469.2</v>
      </c>
      <c r="F148" s="52">
        <f t="shared" si="50"/>
        <v>18703.7</v>
      </c>
      <c r="G148" s="23">
        <f t="shared" si="51"/>
        <v>24938.4</v>
      </c>
      <c r="H148" s="61">
        <v>6039.3</v>
      </c>
      <c r="I148" s="56">
        <v>12078.7</v>
      </c>
      <c r="J148" s="56">
        <v>18118</v>
      </c>
      <c r="K148" s="62">
        <v>24157.4</v>
      </c>
      <c r="L148" s="60">
        <v>195.2</v>
      </c>
      <c r="M148" s="60">
        <v>390.5</v>
      </c>
      <c r="N148" s="60">
        <v>585.7</v>
      </c>
      <c r="O148" s="57">
        <v>781</v>
      </c>
      <c r="P148" s="22"/>
      <c r="Q148" s="22"/>
      <c r="R148" s="22"/>
      <c r="S148" s="57"/>
      <c r="T148" s="22">
        <f t="shared" si="42"/>
        <v>0</v>
      </c>
      <c r="U148" s="22">
        <f t="shared" si="43"/>
        <v>0</v>
      </c>
      <c r="V148" s="58">
        <f t="shared" si="44"/>
        <v>0</v>
      </c>
      <c r="W148" s="22"/>
      <c r="X148" s="22"/>
      <c r="Y148" s="22"/>
      <c r="Z148" s="52"/>
      <c r="AA148" s="22"/>
      <c r="AB148" s="58">
        <f t="shared" si="60"/>
        <v>6322.1</v>
      </c>
      <c r="AC148" s="58">
        <f t="shared" si="61"/>
        <v>12556.800000000001</v>
      </c>
      <c r="AD148" s="58">
        <f t="shared" si="62"/>
        <v>18791.3</v>
      </c>
      <c r="AE148" s="58">
        <f t="shared" si="63"/>
        <v>25026</v>
      </c>
      <c r="AF148" s="22">
        <v>4520</v>
      </c>
      <c r="AG148" s="22">
        <v>9450</v>
      </c>
      <c r="AH148" s="22">
        <v>14175</v>
      </c>
      <c r="AI148" s="34">
        <v>18900</v>
      </c>
      <c r="AJ148" s="22">
        <f t="shared" si="64"/>
        <v>1755.1000000000004</v>
      </c>
      <c r="AK148" s="22">
        <f t="shared" si="65"/>
        <v>3003.800000000001</v>
      </c>
      <c r="AL148" s="22">
        <f t="shared" si="66"/>
        <v>4363.799999999999</v>
      </c>
      <c r="AM148" s="22">
        <f t="shared" si="67"/>
        <v>5796.8</v>
      </c>
      <c r="AN148" s="22"/>
      <c r="AO148" s="22"/>
      <c r="AP148" s="22"/>
      <c r="AQ148" s="22"/>
      <c r="AR148" s="22">
        <v>47</v>
      </c>
      <c r="AS148" s="22">
        <v>103</v>
      </c>
      <c r="AT148" s="22">
        <v>252.5</v>
      </c>
      <c r="AU148" s="22">
        <v>329.2</v>
      </c>
    </row>
    <row r="149" spans="1:47" ht="35.25" customHeight="1">
      <c r="A149" s="15">
        <v>20</v>
      </c>
      <c r="B149" s="32" t="s">
        <v>160</v>
      </c>
      <c r="C149" s="57">
        <v>23.3</v>
      </c>
      <c r="D149" s="52">
        <f aca="true" t="shared" si="68" ref="D149:D163">H149+L149+P149+T149+X149</f>
        <v>6528.1</v>
      </c>
      <c r="E149" s="52">
        <f aca="true" t="shared" si="69" ref="E149:E163">I149+M149+Q149+U149+Y149</f>
        <v>13856</v>
      </c>
      <c r="F149" s="52">
        <f aca="true" t="shared" si="70" ref="F149:F163">J149+N149+R149+V149+Z149</f>
        <v>20704</v>
      </c>
      <c r="G149" s="23">
        <f aca="true" t="shared" si="71" ref="G149:G163">K149+O149+S149+W149+AA149</f>
        <v>27550.2</v>
      </c>
      <c r="H149" s="61">
        <v>6478.1</v>
      </c>
      <c r="I149" s="56">
        <v>12956</v>
      </c>
      <c r="J149" s="56">
        <v>19434</v>
      </c>
      <c r="K149" s="62">
        <v>25912.5</v>
      </c>
      <c r="L149" s="60">
        <v>50</v>
      </c>
      <c r="M149" s="60">
        <v>900</v>
      </c>
      <c r="N149" s="60">
        <v>1270</v>
      </c>
      <c r="O149" s="57">
        <v>1637.7</v>
      </c>
      <c r="P149" s="22"/>
      <c r="Q149" s="22"/>
      <c r="R149" s="22"/>
      <c r="S149" s="57"/>
      <c r="T149" s="22">
        <f t="shared" si="42"/>
        <v>0</v>
      </c>
      <c r="U149" s="22">
        <f t="shared" si="43"/>
        <v>0</v>
      </c>
      <c r="V149" s="58">
        <f t="shared" si="44"/>
        <v>0</v>
      </c>
      <c r="W149" s="22"/>
      <c r="X149" s="22"/>
      <c r="Y149" s="22"/>
      <c r="Z149" s="52"/>
      <c r="AA149" s="22"/>
      <c r="AB149" s="58">
        <f t="shared" si="60"/>
        <v>6551.400000000001</v>
      </c>
      <c r="AC149" s="58">
        <f t="shared" si="61"/>
        <v>13879.3</v>
      </c>
      <c r="AD149" s="58">
        <f t="shared" si="62"/>
        <v>20727.299999999996</v>
      </c>
      <c r="AE149" s="58">
        <f t="shared" si="63"/>
        <v>27573.5</v>
      </c>
      <c r="AF149" s="22">
        <v>4836.5</v>
      </c>
      <c r="AG149" s="22">
        <v>9850</v>
      </c>
      <c r="AH149" s="22">
        <v>15300</v>
      </c>
      <c r="AI149" s="34">
        <v>20100</v>
      </c>
      <c r="AJ149" s="22">
        <f t="shared" si="64"/>
        <v>1714.9000000000005</v>
      </c>
      <c r="AK149" s="22">
        <f t="shared" si="65"/>
        <v>3956.6999999999994</v>
      </c>
      <c r="AL149" s="22">
        <f t="shared" si="66"/>
        <v>5354.699999999999</v>
      </c>
      <c r="AM149" s="22">
        <f t="shared" si="67"/>
        <v>7378.3</v>
      </c>
      <c r="AN149" s="22"/>
      <c r="AO149" s="22"/>
      <c r="AP149" s="22"/>
      <c r="AQ149" s="22"/>
      <c r="AR149" s="22"/>
      <c r="AS149" s="22">
        <v>72.6</v>
      </c>
      <c r="AT149" s="22">
        <v>72.6</v>
      </c>
      <c r="AU149" s="22">
        <v>95.2</v>
      </c>
    </row>
    <row r="150" spans="1:47" ht="35.25" customHeight="1">
      <c r="A150" s="15">
        <v>21</v>
      </c>
      <c r="B150" s="32" t="s">
        <v>161</v>
      </c>
      <c r="C150" s="67">
        <v>174</v>
      </c>
      <c r="D150" s="52">
        <f t="shared" si="68"/>
        <v>5248</v>
      </c>
      <c r="E150" s="52">
        <f t="shared" si="69"/>
        <v>10669.9</v>
      </c>
      <c r="F150" s="52">
        <f t="shared" si="70"/>
        <v>16091.4</v>
      </c>
      <c r="G150" s="23">
        <f t="shared" si="71"/>
        <v>21513.8</v>
      </c>
      <c r="H150" s="61">
        <v>5228</v>
      </c>
      <c r="I150" s="56">
        <v>10569.9</v>
      </c>
      <c r="J150" s="56">
        <v>15961.4</v>
      </c>
      <c r="K150" s="62">
        <v>21213.8</v>
      </c>
      <c r="L150" s="60">
        <v>20</v>
      </c>
      <c r="M150" s="60">
        <v>100</v>
      </c>
      <c r="N150" s="60">
        <v>130</v>
      </c>
      <c r="O150" s="57">
        <v>300</v>
      </c>
      <c r="P150" s="22"/>
      <c r="Q150" s="22"/>
      <c r="R150" s="22"/>
      <c r="S150" s="57"/>
      <c r="T150" s="22">
        <f aca="true" t="shared" si="72" ref="T150:T163">W150/100*15.3</f>
        <v>0</v>
      </c>
      <c r="U150" s="22">
        <f aca="true" t="shared" si="73" ref="U150:U163">W150/100*38.4</f>
        <v>0</v>
      </c>
      <c r="V150" s="58">
        <f aca="true" t="shared" si="74" ref="V150:V163">W150/100*61.4</f>
        <v>0</v>
      </c>
      <c r="W150" s="22"/>
      <c r="X150" s="22"/>
      <c r="Y150" s="22"/>
      <c r="Z150" s="52"/>
      <c r="AA150" s="22"/>
      <c r="AB150" s="58">
        <f t="shared" si="60"/>
        <v>5422</v>
      </c>
      <c r="AC150" s="58">
        <f t="shared" si="61"/>
        <v>10843.9</v>
      </c>
      <c r="AD150" s="58">
        <f t="shared" si="62"/>
        <v>16265.4</v>
      </c>
      <c r="AE150" s="58">
        <f t="shared" si="63"/>
        <v>21687.8</v>
      </c>
      <c r="AF150" s="22">
        <v>3716.2</v>
      </c>
      <c r="AG150" s="22">
        <v>7777.9</v>
      </c>
      <c r="AH150" s="22">
        <v>11841.1</v>
      </c>
      <c r="AI150" s="34">
        <v>15730</v>
      </c>
      <c r="AJ150" s="22">
        <f t="shared" si="64"/>
        <v>1650.1000000000001</v>
      </c>
      <c r="AK150" s="22">
        <f t="shared" si="65"/>
        <v>3001</v>
      </c>
      <c r="AL150" s="22">
        <f t="shared" si="66"/>
        <v>4359.299999999999</v>
      </c>
      <c r="AM150" s="22">
        <f t="shared" si="67"/>
        <v>5837.799999999999</v>
      </c>
      <c r="AN150" s="22"/>
      <c r="AO150" s="22"/>
      <c r="AP150" s="22"/>
      <c r="AQ150" s="22"/>
      <c r="AR150" s="22">
        <v>55.7</v>
      </c>
      <c r="AS150" s="22">
        <v>65</v>
      </c>
      <c r="AT150" s="22">
        <v>65</v>
      </c>
      <c r="AU150" s="22">
        <v>120</v>
      </c>
    </row>
    <row r="151" spans="1:47" ht="35.25" customHeight="1">
      <c r="A151" s="15">
        <v>22</v>
      </c>
      <c r="B151" s="32" t="s">
        <v>162</v>
      </c>
      <c r="C151" s="57">
        <v>0.1</v>
      </c>
      <c r="D151" s="52">
        <f t="shared" si="68"/>
        <v>3671.6</v>
      </c>
      <c r="E151" s="52">
        <f t="shared" si="69"/>
        <v>8869.6</v>
      </c>
      <c r="F151" s="52">
        <f t="shared" si="70"/>
        <v>14059.7</v>
      </c>
      <c r="G151" s="23">
        <f t="shared" si="71"/>
        <v>21045.1</v>
      </c>
      <c r="H151" s="61">
        <v>3554.5</v>
      </c>
      <c r="I151" s="56">
        <v>8597.5</v>
      </c>
      <c r="J151" s="56">
        <v>13624.6</v>
      </c>
      <c r="K151" s="62">
        <v>20392.8</v>
      </c>
      <c r="L151" s="60">
        <v>117.1</v>
      </c>
      <c r="M151" s="60">
        <v>272.1</v>
      </c>
      <c r="N151" s="60">
        <v>435.1</v>
      </c>
      <c r="O151" s="57">
        <v>652.3</v>
      </c>
      <c r="P151" s="22"/>
      <c r="Q151" s="22"/>
      <c r="R151" s="22"/>
      <c r="S151" s="57"/>
      <c r="T151" s="22">
        <f t="shared" si="72"/>
        <v>0</v>
      </c>
      <c r="U151" s="22">
        <f t="shared" si="73"/>
        <v>0</v>
      </c>
      <c r="V151" s="58">
        <f t="shared" si="74"/>
        <v>0</v>
      </c>
      <c r="W151" s="22"/>
      <c r="X151" s="22"/>
      <c r="Y151" s="22"/>
      <c r="Z151" s="52"/>
      <c r="AA151" s="22"/>
      <c r="AB151" s="58">
        <f t="shared" si="60"/>
        <v>3671.7</v>
      </c>
      <c r="AC151" s="58">
        <f t="shared" si="61"/>
        <v>8869.7</v>
      </c>
      <c r="AD151" s="58">
        <f t="shared" si="62"/>
        <v>14059.8</v>
      </c>
      <c r="AE151" s="58">
        <f t="shared" si="63"/>
        <v>21045.199999999997</v>
      </c>
      <c r="AF151" s="22">
        <f>AI151/12*2</f>
        <v>2676.35</v>
      </c>
      <c r="AG151" s="22">
        <f>AI151/12*5</f>
        <v>6690.875</v>
      </c>
      <c r="AH151" s="22">
        <f>AI151/12*8</f>
        <v>10705.4</v>
      </c>
      <c r="AI151" s="34">
        <v>16058.1</v>
      </c>
      <c r="AJ151" s="22">
        <f t="shared" si="64"/>
        <v>929.4499999999999</v>
      </c>
      <c r="AK151" s="22">
        <f t="shared" si="65"/>
        <v>2014.0250000000008</v>
      </c>
      <c r="AL151" s="22">
        <f t="shared" si="66"/>
        <v>3090.6000000000013</v>
      </c>
      <c r="AM151" s="22">
        <f t="shared" si="67"/>
        <v>4591.399999999997</v>
      </c>
      <c r="AN151" s="22"/>
      <c r="AO151" s="22"/>
      <c r="AP151" s="22"/>
      <c r="AQ151" s="22"/>
      <c r="AR151" s="22">
        <v>65.9</v>
      </c>
      <c r="AS151" s="22">
        <v>164.8</v>
      </c>
      <c r="AT151" s="22">
        <v>263.8</v>
      </c>
      <c r="AU151" s="22">
        <v>395.7</v>
      </c>
    </row>
    <row r="152" spans="1:47" ht="35.25" customHeight="1">
      <c r="A152" s="15">
        <v>23</v>
      </c>
      <c r="B152" s="32" t="s">
        <v>163</v>
      </c>
      <c r="C152" s="67">
        <v>61.1</v>
      </c>
      <c r="D152" s="52">
        <f t="shared" si="68"/>
        <v>2337</v>
      </c>
      <c r="E152" s="52">
        <f t="shared" si="69"/>
        <v>5855</v>
      </c>
      <c r="F152" s="52">
        <f t="shared" si="70"/>
        <v>8782.1</v>
      </c>
      <c r="G152" s="23">
        <f t="shared" si="71"/>
        <v>11709.5</v>
      </c>
      <c r="H152" s="61">
        <v>2252</v>
      </c>
      <c r="I152" s="56">
        <v>5685</v>
      </c>
      <c r="J152" s="56">
        <v>8526.5</v>
      </c>
      <c r="K152" s="62">
        <v>11368.7</v>
      </c>
      <c r="L152" s="60">
        <v>85</v>
      </c>
      <c r="M152" s="60">
        <v>170</v>
      </c>
      <c r="N152" s="60">
        <v>255.6</v>
      </c>
      <c r="O152" s="57">
        <v>340.8</v>
      </c>
      <c r="P152" s="22"/>
      <c r="Q152" s="22"/>
      <c r="R152" s="22"/>
      <c r="S152" s="57"/>
      <c r="T152" s="22">
        <f t="shared" si="72"/>
        <v>0</v>
      </c>
      <c r="U152" s="22">
        <f t="shared" si="73"/>
        <v>0</v>
      </c>
      <c r="V152" s="58">
        <f t="shared" si="74"/>
        <v>0</v>
      </c>
      <c r="W152" s="22"/>
      <c r="X152" s="22"/>
      <c r="Y152" s="22"/>
      <c r="Z152" s="52"/>
      <c r="AA152" s="22"/>
      <c r="AB152" s="58">
        <f t="shared" si="60"/>
        <v>2398.1</v>
      </c>
      <c r="AC152" s="58">
        <f t="shared" si="61"/>
        <v>5916.1</v>
      </c>
      <c r="AD152" s="58">
        <f t="shared" si="62"/>
        <v>8843.2</v>
      </c>
      <c r="AE152" s="58">
        <f t="shared" si="63"/>
        <v>11770.6</v>
      </c>
      <c r="AF152" s="22">
        <v>1540</v>
      </c>
      <c r="AG152" s="22">
        <v>4500</v>
      </c>
      <c r="AH152" s="22">
        <v>6800</v>
      </c>
      <c r="AI152" s="34">
        <v>9000</v>
      </c>
      <c r="AJ152" s="22">
        <f t="shared" si="64"/>
        <v>790.0999999999999</v>
      </c>
      <c r="AK152" s="22">
        <f t="shared" si="65"/>
        <v>1330.1000000000004</v>
      </c>
      <c r="AL152" s="22">
        <f t="shared" si="66"/>
        <v>1939.2000000000007</v>
      </c>
      <c r="AM152" s="22">
        <f t="shared" si="67"/>
        <v>2648.6000000000004</v>
      </c>
      <c r="AN152" s="22"/>
      <c r="AO152" s="22"/>
      <c r="AP152" s="22"/>
      <c r="AQ152" s="22"/>
      <c r="AR152" s="22">
        <v>68</v>
      </c>
      <c r="AS152" s="22">
        <v>86</v>
      </c>
      <c r="AT152" s="22">
        <v>104</v>
      </c>
      <c r="AU152" s="22">
        <v>122</v>
      </c>
    </row>
    <row r="153" spans="1:47" ht="35.25" customHeight="1">
      <c r="A153" s="15">
        <v>24</v>
      </c>
      <c r="B153" s="32" t="s">
        <v>164</v>
      </c>
      <c r="C153" s="67">
        <v>198.6</v>
      </c>
      <c r="D153" s="52">
        <f t="shared" si="68"/>
        <v>4556.799999999999</v>
      </c>
      <c r="E153" s="52">
        <f t="shared" si="69"/>
        <v>9093.599999999999</v>
      </c>
      <c r="F153" s="52">
        <f t="shared" si="70"/>
        <v>13670.400000000001</v>
      </c>
      <c r="G153" s="23">
        <f t="shared" si="71"/>
        <v>18227.399999999998</v>
      </c>
      <c r="H153" s="61">
        <v>4420.4</v>
      </c>
      <c r="I153" s="56">
        <v>8840.8</v>
      </c>
      <c r="J153" s="56">
        <v>13261.2</v>
      </c>
      <c r="K153" s="62">
        <v>17681.6</v>
      </c>
      <c r="L153" s="60">
        <v>136.4</v>
      </c>
      <c r="M153" s="60">
        <v>252.8</v>
      </c>
      <c r="N153" s="60">
        <v>409.2</v>
      </c>
      <c r="O153" s="57">
        <v>545.8</v>
      </c>
      <c r="P153" s="22"/>
      <c r="Q153" s="22"/>
      <c r="R153" s="22"/>
      <c r="S153" s="57"/>
      <c r="T153" s="22">
        <f t="shared" si="72"/>
        <v>0</v>
      </c>
      <c r="U153" s="22">
        <f t="shared" si="73"/>
        <v>0</v>
      </c>
      <c r="V153" s="58">
        <f t="shared" si="74"/>
        <v>0</v>
      </c>
      <c r="W153" s="22"/>
      <c r="X153" s="22"/>
      <c r="Y153" s="22"/>
      <c r="Z153" s="52"/>
      <c r="AA153" s="22"/>
      <c r="AB153" s="58">
        <f t="shared" si="60"/>
        <v>4755.4</v>
      </c>
      <c r="AC153" s="58">
        <f t="shared" si="61"/>
        <v>9292.199999999999</v>
      </c>
      <c r="AD153" s="58">
        <f t="shared" si="62"/>
        <v>13869.000000000002</v>
      </c>
      <c r="AE153" s="58">
        <f t="shared" si="63"/>
        <v>18425.999999999996</v>
      </c>
      <c r="AF153" s="22">
        <v>2107.4</v>
      </c>
      <c r="AG153" s="22">
        <v>6026</v>
      </c>
      <c r="AH153" s="22">
        <v>8000.2</v>
      </c>
      <c r="AI153" s="34">
        <v>13800</v>
      </c>
      <c r="AJ153" s="22">
        <f t="shared" si="64"/>
        <v>2647.9999999999995</v>
      </c>
      <c r="AK153" s="22">
        <f t="shared" si="65"/>
        <v>3061.199999999999</v>
      </c>
      <c r="AL153" s="22">
        <f t="shared" si="66"/>
        <v>5586.300000000002</v>
      </c>
      <c r="AM153" s="22">
        <f t="shared" si="67"/>
        <v>4275.999999999996</v>
      </c>
      <c r="AN153" s="22"/>
      <c r="AO153" s="22"/>
      <c r="AP153" s="22"/>
      <c r="AQ153" s="22"/>
      <c r="AR153" s="22"/>
      <c r="AS153" s="22">
        <v>205</v>
      </c>
      <c r="AT153" s="22">
        <v>282.5</v>
      </c>
      <c r="AU153" s="22">
        <v>350</v>
      </c>
    </row>
    <row r="154" spans="1:47" ht="35.25" customHeight="1">
      <c r="A154" s="15">
        <v>25</v>
      </c>
      <c r="B154" s="32" t="s">
        <v>165</v>
      </c>
      <c r="C154" s="67"/>
      <c r="D154" s="52">
        <f t="shared" si="68"/>
        <v>6185.1</v>
      </c>
      <c r="E154" s="52">
        <f t="shared" si="69"/>
        <v>11656</v>
      </c>
      <c r="F154" s="52">
        <f t="shared" si="70"/>
        <v>17133.3</v>
      </c>
      <c r="G154" s="23">
        <f t="shared" si="71"/>
        <v>22538.4</v>
      </c>
      <c r="H154" s="61">
        <v>5459.1</v>
      </c>
      <c r="I154" s="56">
        <v>10816.3</v>
      </c>
      <c r="J154" s="56">
        <v>16173.3</v>
      </c>
      <c r="K154" s="62">
        <v>21428.4</v>
      </c>
      <c r="L154" s="60"/>
      <c r="M154" s="60"/>
      <c r="N154" s="60"/>
      <c r="O154" s="57"/>
      <c r="P154" s="22"/>
      <c r="Q154" s="22"/>
      <c r="R154" s="22"/>
      <c r="S154" s="57"/>
      <c r="T154" s="22">
        <f t="shared" si="72"/>
        <v>0</v>
      </c>
      <c r="U154" s="22">
        <f t="shared" si="73"/>
        <v>0</v>
      </c>
      <c r="V154" s="58">
        <f t="shared" si="74"/>
        <v>0</v>
      </c>
      <c r="W154" s="22"/>
      <c r="X154" s="22">
        <v>726</v>
      </c>
      <c r="Y154" s="22">
        <v>839.7</v>
      </c>
      <c r="Z154" s="52">
        <v>960</v>
      </c>
      <c r="AA154" s="22">
        <v>1110</v>
      </c>
      <c r="AB154" s="58">
        <f t="shared" si="60"/>
        <v>6185.1</v>
      </c>
      <c r="AC154" s="58">
        <f t="shared" si="61"/>
        <v>11656</v>
      </c>
      <c r="AD154" s="58">
        <f t="shared" si="62"/>
        <v>17133.3</v>
      </c>
      <c r="AE154" s="58">
        <f t="shared" si="63"/>
        <v>22538.4</v>
      </c>
      <c r="AF154" s="22">
        <v>4133.1</v>
      </c>
      <c r="AG154" s="22">
        <v>7970</v>
      </c>
      <c r="AH154" s="22">
        <v>11972.3</v>
      </c>
      <c r="AI154" s="34">
        <v>15960</v>
      </c>
      <c r="AJ154" s="22">
        <f t="shared" si="64"/>
        <v>2002</v>
      </c>
      <c r="AK154" s="22">
        <f t="shared" si="65"/>
        <v>3636</v>
      </c>
      <c r="AL154" s="22">
        <f t="shared" si="66"/>
        <v>5111</v>
      </c>
      <c r="AM154" s="22">
        <f t="shared" si="67"/>
        <v>6440.4000000000015</v>
      </c>
      <c r="AN154" s="22"/>
      <c r="AO154" s="22"/>
      <c r="AP154" s="22"/>
      <c r="AQ154" s="22"/>
      <c r="AR154" s="22">
        <v>50</v>
      </c>
      <c r="AS154" s="22">
        <v>50</v>
      </c>
      <c r="AT154" s="22">
        <v>50</v>
      </c>
      <c r="AU154" s="22">
        <v>138</v>
      </c>
    </row>
    <row r="155" spans="1:47" ht="35.25" customHeight="1">
      <c r="A155" s="15">
        <v>26</v>
      </c>
      <c r="B155" s="32" t="s">
        <v>166</v>
      </c>
      <c r="C155" s="67">
        <v>43.2</v>
      </c>
      <c r="D155" s="52">
        <f t="shared" si="68"/>
        <v>4162.400000000001</v>
      </c>
      <c r="E155" s="52">
        <f t="shared" si="69"/>
        <v>10324.800000000001</v>
      </c>
      <c r="F155" s="52">
        <f t="shared" si="70"/>
        <v>16487.3</v>
      </c>
      <c r="G155" s="23">
        <f t="shared" si="71"/>
        <v>20649.8</v>
      </c>
      <c r="H155" s="61">
        <v>4000.3</v>
      </c>
      <c r="I155" s="56">
        <v>10000.6</v>
      </c>
      <c r="J155" s="56">
        <v>16001</v>
      </c>
      <c r="K155" s="62">
        <v>20001.3</v>
      </c>
      <c r="L155" s="60"/>
      <c r="M155" s="60"/>
      <c r="N155" s="60"/>
      <c r="O155" s="57"/>
      <c r="P155" s="22"/>
      <c r="Q155" s="22"/>
      <c r="R155" s="22"/>
      <c r="S155" s="57"/>
      <c r="T155" s="22">
        <f t="shared" si="72"/>
        <v>0</v>
      </c>
      <c r="U155" s="22">
        <f t="shared" si="73"/>
        <v>0</v>
      </c>
      <c r="V155" s="58">
        <f t="shared" si="74"/>
        <v>0</v>
      </c>
      <c r="W155" s="22"/>
      <c r="X155" s="22">
        <v>162.1</v>
      </c>
      <c r="Y155" s="22">
        <v>324.2</v>
      </c>
      <c r="Z155" s="52">
        <v>486.3</v>
      </c>
      <c r="AA155" s="22">
        <v>648.5</v>
      </c>
      <c r="AB155" s="58">
        <f t="shared" si="60"/>
        <v>4205.6</v>
      </c>
      <c r="AC155" s="58">
        <f t="shared" si="61"/>
        <v>10368.000000000002</v>
      </c>
      <c r="AD155" s="58">
        <f t="shared" si="62"/>
        <v>16530.5</v>
      </c>
      <c r="AE155" s="58">
        <f t="shared" si="63"/>
        <v>20693</v>
      </c>
      <c r="AF155" s="22">
        <v>2270</v>
      </c>
      <c r="AG155" s="22">
        <v>7352.5</v>
      </c>
      <c r="AH155" s="22">
        <v>11764</v>
      </c>
      <c r="AI155" s="34">
        <v>14705</v>
      </c>
      <c r="AJ155" s="22">
        <f t="shared" si="64"/>
        <v>1933.6000000000004</v>
      </c>
      <c r="AK155" s="22">
        <f t="shared" si="65"/>
        <v>2961.500000000002</v>
      </c>
      <c r="AL155" s="22">
        <f t="shared" si="66"/>
        <v>4710.5</v>
      </c>
      <c r="AM155" s="22">
        <f t="shared" si="67"/>
        <v>5928</v>
      </c>
      <c r="AN155" s="22"/>
      <c r="AO155" s="22"/>
      <c r="AP155" s="22"/>
      <c r="AQ155" s="22"/>
      <c r="AR155" s="22">
        <v>2</v>
      </c>
      <c r="AS155" s="22">
        <v>54</v>
      </c>
      <c r="AT155" s="22">
        <v>56</v>
      </c>
      <c r="AU155" s="22">
        <v>60</v>
      </c>
    </row>
    <row r="156" spans="1:47" ht="35.25" customHeight="1">
      <c r="A156" s="15">
        <v>27</v>
      </c>
      <c r="B156" s="32" t="s">
        <v>167</v>
      </c>
      <c r="C156" s="67"/>
      <c r="D156" s="52">
        <f t="shared" si="68"/>
        <v>2914</v>
      </c>
      <c r="E156" s="52">
        <f t="shared" si="69"/>
        <v>7403</v>
      </c>
      <c r="F156" s="52">
        <f t="shared" si="70"/>
        <v>11893</v>
      </c>
      <c r="G156" s="23">
        <f t="shared" si="71"/>
        <v>17837.199999999997</v>
      </c>
      <c r="H156" s="61">
        <v>2914</v>
      </c>
      <c r="I156" s="56">
        <v>7284</v>
      </c>
      <c r="J156" s="56">
        <v>11654</v>
      </c>
      <c r="K156" s="62">
        <v>17478.6</v>
      </c>
      <c r="L156" s="60"/>
      <c r="M156" s="60">
        <v>119</v>
      </c>
      <c r="N156" s="60">
        <v>239</v>
      </c>
      <c r="O156" s="57">
        <v>358.6</v>
      </c>
      <c r="P156" s="22"/>
      <c r="Q156" s="22"/>
      <c r="R156" s="22"/>
      <c r="S156" s="57"/>
      <c r="T156" s="22">
        <f t="shared" si="72"/>
        <v>0</v>
      </c>
      <c r="U156" s="22">
        <f t="shared" si="73"/>
        <v>0</v>
      </c>
      <c r="V156" s="58">
        <f t="shared" si="74"/>
        <v>0</v>
      </c>
      <c r="W156" s="22"/>
      <c r="X156" s="22"/>
      <c r="Y156" s="22"/>
      <c r="Z156" s="52"/>
      <c r="AA156" s="22"/>
      <c r="AB156" s="58">
        <f t="shared" si="60"/>
        <v>2914</v>
      </c>
      <c r="AC156" s="58">
        <f t="shared" si="61"/>
        <v>7403</v>
      </c>
      <c r="AD156" s="58">
        <f t="shared" si="62"/>
        <v>11893</v>
      </c>
      <c r="AE156" s="58">
        <f t="shared" si="63"/>
        <v>17837.199999999997</v>
      </c>
      <c r="AF156" s="22">
        <v>2191</v>
      </c>
      <c r="AG156" s="22">
        <v>5477</v>
      </c>
      <c r="AH156" s="22">
        <v>7864</v>
      </c>
      <c r="AI156" s="34">
        <v>13224</v>
      </c>
      <c r="AJ156" s="22">
        <f t="shared" si="64"/>
        <v>643</v>
      </c>
      <c r="AK156" s="22">
        <f t="shared" si="65"/>
        <v>1826</v>
      </c>
      <c r="AL156" s="22">
        <f t="shared" si="66"/>
        <v>3779</v>
      </c>
      <c r="AM156" s="22">
        <f t="shared" si="67"/>
        <v>4313.199999999997</v>
      </c>
      <c r="AN156" s="22"/>
      <c r="AO156" s="22"/>
      <c r="AP156" s="22"/>
      <c r="AQ156" s="22"/>
      <c r="AR156" s="22">
        <v>80</v>
      </c>
      <c r="AS156" s="22">
        <v>100</v>
      </c>
      <c r="AT156" s="22">
        <v>250</v>
      </c>
      <c r="AU156" s="22">
        <v>300</v>
      </c>
    </row>
    <row r="157" spans="1:47" ht="35.25" customHeight="1">
      <c r="A157" s="15">
        <v>28</v>
      </c>
      <c r="B157" s="32" t="s">
        <v>168</v>
      </c>
      <c r="C157" s="67">
        <v>450</v>
      </c>
      <c r="D157" s="52">
        <f t="shared" si="68"/>
        <v>6003</v>
      </c>
      <c r="E157" s="52">
        <f t="shared" si="69"/>
        <v>14223</v>
      </c>
      <c r="F157" s="52">
        <f t="shared" si="70"/>
        <v>22414</v>
      </c>
      <c r="G157" s="23">
        <f t="shared" si="71"/>
        <v>33137</v>
      </c>
      <c r="H157" s="61">
        <v>5443</v>
      </c>
      <c r="I157" s="56">
        <v>13418</v>
      </c>
      <c r="J157" s="56">
        <v>21394</v>
      </c>
      <c r="K157" s="62">
        <v>31902</v>
      </c>
      <c r="L157" s="60">
        <v>215</v>
      </c>
      <c r="M157" s="60">
        <v>430</v>
      </c>
      <c r="N157" s="60">
        <v>645</v>
      </c>
      <c r="O157" s="57">
        <v>860</v>
      </c>
      <c r="P157" s="22"/>
      <c r="Q157" s="22"/>
      <c r="R157" s="22"/>
      <c r="S157" s="57"/>
      <c r="T157" s="22">
        <f t="shared" si="72"/>
        <v>0</v>
      </c>
      <c r="U157" s="22">
        <f t="shared" si="73"/>
        <v>0</v>
      </c>
      <c r="V157" s="58">
        <f t="shared" si="74"/>
        <v>0</v>
      </c>
      <c r="W157" s="22"/>
      <c r="X157" s="22">
        <v>345</v>
      </c>
      <c r="Y157" s="22">
        <v>375</v>
      </c>
      <c r="Z157" s="52">
        <v>375</v>
      </c>
      <c r="AA157" s="22">
        <v>375</v>
      </c>
      <c r="AB157" s="58">
        <f t="shared" si="60"/>
        <v>6453</v>
      </c>
      <c r="AC157" s="58">
        <f t="shared" si="61"/>
        <v>14673</v>
      </c>
      <c r="AD157" s="58">
        <f t="shared" si="62"/>
        <v>22864</v>
      </c>
      <c r="AE157" s="58">
        <f t="shared" si="63"/>
        <v>33587</v>
      </c>
      <c r="AF157" s="22">
        <v>3816</v>
      </c>
      <c r="AG157" s="22">
        <v>9800</v>
      </c>
      <c r="AH157" s="22">
        <v>15500</v>
      </c>
      <c r="AI157" s="34">
        <v>22900</v>
      </c>
      <c r="AJ157" s="22">
        <f t="shared" si="64"/>
        <v>2537</v>
      </c>
      <c r="AK157" s="22">
        <f t="shared" si="65"/>
        <v>4693</v>
      </c>
      <c r="AL157" s="22">
        <f t="shared" si="66"/>
        <v>7174</v>
      </c>
      <c r="AM157" s="22">
        <f t="shared" si="67"/>
        <v>10387</v>
      </c>
      <c r="AN157" s="22"/>
      <c r="AO157" s="22"/>
      <c r="AP157" s="22"/>
      <c r="AQ157" s="22"/>
      <c r="AR157" s="22">
        <v>100</v>
      </c>
      <c r="AS157" s="22">
        <v>180</v>
      </c>
      <c r="AT157" s="22">
        <v>190</v>
      </c>
      <c r="AU157" s="22">
        <v>300</v>
      </c>
    </row>
    <row r="158" spans="1:47" ht="35.25" customHeight="1">
      <c r="A158" s="15">
        <v>29</v>
      </c>
      <c r="B158" s="32" t="s">
        <v>169</v>
      </c>
      <c r="C158" s="57">
        <v>1.6</v>
      </c>
      <c r="D158" s="52">
        <f t="shared" si="68"/>
        <v>4751</v>
      </c>
      <c r="E158" s="52">
        <f t="shared" si="69"/>
        <v>9156</v>
      </c>
      <c r="F158" s="52">
        <f t="shared" si="70"/>
        <v>13673</v>
      </c>
      <c r="G158" s="23">
        <f t="shared" si="71"/>
        <v>18285.7</v>
      </c>
      <c r="H158" s="61">
        <v>4751</v>
      </c>
      <c r="I158" s="56">
        <v>9156</v>
      </c>
      <c r="J158" s="56">
        <v>13673</v>
      </c>
      <c r="K158" s="62">
        <v>18285.7</v>
      </c>
      <c r="L158" s="60"/>
      <c r="M158" s="60"/>
      <c r="N158" s="60"/>
      <c r="O158" s="57"/>
      <c r="P158" s="22"/>
      <c r="Q158" s="22"/>
      <c r="R158" s="22"/>
      <c r="S158" s="57"/>
      <c r="T158" s="22">
        <f t="shared" si="72"/>
        <v>0</v>
      </c>
      <c r="U158" s="22">
        <f t="shared" si="73"/>
        <v>0</v>
      </c>
      <c r="V158" s="58">
        <f t="shared" si="74"/>
        <v>0</v>
      </c>
      <c r="W158" s="22"/>
      <c r="X158" s="22"/>
      <c r="Y158" s="22"/>
      <c r="Z158" s="52"/>
      <c r="AA158" s="22"/>
      <c r="AB158" s="58">
        <f t="shared" si="60"/>
        <v>4752.6</v>
      </c>
      <c r="AC158" s="58">
        <f t="shared" si="61"/>
        <v>9157.6</v>
      </c>
      <c r="AD158" s="58">
        <f t="shared" si="62"/>
        <v>13674.6</v>
      </c>
      <c r="AE158" s="58">
        <f t="shared" si="63"/>
        <v>18287.3</v>
      </c>
      <c r="AF158" s="22">
        <v>3650</v>
      </c>
      <c r="AG158" s="22">
        <v>7250</v>
      </c>
      <c r="AH158" s="22">
        <v>10900</v>
      </c>
      <c r="AI158" s="34">
        <v>14484</v>
      </c>
      <c r="AJ158" s="22">
        <f t="shared" si="64"/>
        <v>997.0000000000003</v>
      </c>
      <c r="AK158" s="22">
        <f t="shared" si="65"/>
        <v>1772.0000000000005</v>
      </c>
      <c r="AL158" s="22">
        <f t="shared" si="66"/>
        <v>2619.0000000000005</v>
      </c>
      <c r="AM158" s="22">
        <f t="shared" si="67"/>
        <v>3616.399999999999</v>
      </c>
      <c r="AN158" s="22"/>
      <c r="AO158" s="22"/>
      <c r="AP158" s="22"/>
      <c r="AQ158" s="22"/>
      <c r="AR158" s="22">
        <v>105.6</v>
      </c>
      <c r="AS158" s="22">
        <v>135.6</v>
      </c>
      <c r="AT158" s="22">
        <v>155.6</v>
      </c>
      <c r="AU158" s="22">
        <v>186.9</v>
      </c>
    </row>
    <row r="159" spans="1:47" ht="35.25" customHeight="1">
      <c r="A159" s="15">
        <v>30</v>
      </c>
      <c r="B159" s="32" t="s">
        <v>170</v>
      </c>
      <c r="C159" s="57">
        <v>59.9</v>
      </c>
      <c r="D159" s="52">
        <f t="shared" si="68"/>
        <v>1974</v>
      </c>
      <c r="E159" s="52">
        <f t="shared" si="69"/>
        <v>4733.5</v>
      </c>
      <c r="F159" s="52">
        <f t="shared" si="70"/>
        <v>7492</v>
      </c>
      <c r="G159" s="23">
        <f t="shared" si="71"/>
        <v>11170</v>
      </c>
      <c r="H159" s="61">
        <v>1814</v>
      </c>
      <c r="I159" s="56">
        <v>4536</v>
      </c>
      <c r="J159" s="56">
        <v>7257</v>
      </c>
      <c r="K159" s="62">
        <v>10885</v>
      </c>
      <c r="L159" s="60">
        <v>25</v>
      </c>
      <c r="M159" s="60">
        <v>62.5</v>
      </c>
      <c r="N159" s="60">
        <v>100</v>
      </c>
      <c r="O159" s="57">
        <v>150</v>
      </c>
      <c r="P159" s="22"/>
      <c r="Q159" s="22"/>
      <c r="R159" s="22"/>
      <c r="S159" s="57"/>
      <c r="T159" s="22">
        <f t="shared" si="72"/>
        <v>0</v>
      </c>
      <c r="U159" s="22">
        <f t="shared" si="73"/>
        <v>0</v>
      </c>
      <c r="V159" s="58">
        <f t="shared" si="74"/>
        <v>0</v>
      </c>
      <c r="W159" s="22"/>
      <c r="X159" s="22">
        <v>135</v>
      </c>
      <c r="Y159" s="22">
        <v>135</v>
      </c>
      <c r="Z159" s="52">
        <v>135</v>
      </c>
      <c r="AA159" s="22">
        <v>135</v>
      </c>
      <c r="AB159" s="58">
        <f t="shared" si="60"/>
        <v>2033.9</v>
      </c>
      <c r="AC159" s="58">
        <f t="shared" si="61"/>
        <v>4793.4</v>
      </c>
      <c r="AD159" s="58">
        <f t="shared" si="62"/>
        <v>7551.9</v>
      </c>
      <c r="AE159" s="58">
        <f t="shared" si="63"/>
        <v>11229.9</v>
      </c>
      <c r="AF159" s="22">
        <v>1478.6</v>
      </c>
      <c r="AG159" s="22">
        <v>3696.5</v>
      </c>
      <c r="AH159" s="22">
        <v>5915</v>
      </c>
      <c r="AI159" s="34">
        <v>8871.6</v>
      </c>
      <c r="AJ159" s="22">
        <f t="shared" si="64"/>
        <v>375.3000000000002</v>
      </c>
      <c r="AK159" s="22">
        <f t="shared" si="65"/>
        <v>916.8999999999996</v>
      </c>
      <c r="AL159" s="22">
        <f t="shared" si="66"/>
        <v>1456.8999999999996</v>
      </c>
      <c r="AM159" s="22">
        <f t="shared" si="67"/>
        <v>2128.2999999999993</v>
      </c>
      <c r="AN159" s="22"/>
      <c r="AO159" s="22"/>
      <c r="AP159" s="22"/>
      <c r="AQ159" s="22"/>
      <c r="AR159" s="22">
        <v>180</v>
      </c>
      <c r="AS159" s="22">
        <v>180</v>
      </c>
      <c r="AT159" s="22">
        <v>180</v>
      </c>
      <c r="AU159" s="22">
        <v>230</v>
      </c>
    </row>
    <row r="160" spans="1:47" ht="35.25" customHeight="1">
      <c r="A160" s="15">
        <v>31</v>
      </c>
      <c r="B160" s="32" t="s">
        <v>171</v>
      </c>
      <c r="C160" s="67">
        <v>35.3</v>
      </c>
      <c r="D160" s="52">
        <f t="shared" si="68"/>
        <v>2436.7</v>
      </c>
      <c r="E160" s="52">
        <f t="shared" si="69"/>
        <v>6380.3</v>
      </c>
      <c r="F160" s="52">
        <f t="shared" si="70"/>
        <v>10118.2</v>
      </c>
      <c r="G160" s="23">
        <f t="shared" si="71"/>
        <v>15278.800000000001</v>
      </c>
      <c r="H160" s="61">
        <v>2436.7</v>
      </c>
      <c r="I160" s="56">
        <v>6094.1</v>
      </c>
      <c r="J160" s="56">
        <v>9750.2</v>
      </c>
      <c r="K160" s="62">
        <v>14624.6</v>
      </c>
      <c r="L160" s="60"/>
      <c r="M160" s="60">
        <v>286.2</v>
      </c>
      <c r="N160" s="60">
        <v>368</v>
      </c>
      <c r="O160" s="57">
        <v>654.2</v>
      </c>
      <c r="P160" s="22"/>
      <c r="Q160" s="22"/>
      <c r="R160" s="22"/>
      <c r="S160" s="57"/>
      <c r="T160" s="22">
        <f t="shared" si="72"/>
        <v>0</v>
      </c>
      <c r="U160" s="22">
        <f t="shared" si="73"/>
        <v>0</v>
      </c>
      <c r="V160" s="58">
        <f t="shared" si="74"/>
        <v>0</v>
      </c>
      <c r="W160" s="22"/>
      <c r="X160" s="22"/>
      <c r="Y160" s="22"/>
      <c r="Z160" s="52"/>
      <c r="AA160" s="22"/>
      <c r="AB160" s="58">
        <f t="shared" si="60"/>
        <v>2472</v>
      </c>
      <c r="AC160" s="58">
        <f t="shared" si="61"/>
        <v>6415.6</v>
      </c>
      <c r="AD160" s="58">
        <f t="shared" si="62"/>
        <v>10153.5</v>
      </c>
      <c r="AE160" s="58">
        <f t="shared" si="63"/>
        <v>15314.099999999999</v>
      </c>
      <c r="AF160" s="22">
        <v>1632.2</v>
      </c>
      <c r="AG160" s="22">
        <v>4611.5</v>
      </c>
      <c r="AH160" s="22">
        <v>7435.5</v>
      </c>
      <c r="AI160" s="34">
        <v>11045.4</v>
      </c>
      <c r="AJ160" s="22">
        <f t="shared" si="64"/>
        <v>754.0999999999999</v>
      </c>
      <c r="AK160" s="22">
        <f t="shared" si="65"/>
        <v>1672.1000000000004</v>
      </c>
      <c r="AL160" s="22">
        <f t="shared" si="66"/>
        <v>2555.1</v>
      </c>
      <c r="AM160" s="22">
        <f t="shared" si="67"/>
        <v>4052.9000000000005</v>
      </c>
      <c r="AN160" s="22">
        <v>85.7</v>
      </c>
      <c r="AO160" s="22">
        <v>132</v>
      </c>
      <c r="AP160" s="22">
        <v>160</v>
      </c>
      <c r="AQ160" s="22">
        <v>160</v>
      </c>
      <c r="AR160" s="22"/>
      <c r="AS160" s="22"/>
      <c r="AT160" s="22">
        <v>2.9</v>
      </c>
      <c r="AU160" s="22">
        <v>55.8</v>
      </c>
    </row>
    <row r="161" spans="1:47" ht="35.25" customHeight="1">
      <c r="A161" s="15">
        <v>32</v>
      </c>
      <c r="B161" s="32" t="s">
        <v>172</v>
      </c>
      <c r="C161" s="57"/>
      <c r="D161" s="52">
        <f t="shared" si="68"/>
        <v>3401.4</v>
      </c>
      <c r="E161" s="52">
        <f t="shared" si="69"/>
        <v>8419.3</v>
      </c>
      <c r="F161" s="52">
        <f t="shared" si="70"/>
        <v>13437.3</v>
      </c>
      <c r="G161" s="23">
        <f t="shared" si="71"/>
        <v>20071.9</v>
      </c>
      <c r="H161" s="61">
        <v>3258.6</v>
      </c>
      <c r="I161" s="56">
        <v>8133.7</v>
      </c>
      <c r="J161" s="56">
        <v>13008.9</v>
      </c>
      <c r="K161" s="62">
        <v>19500.7</v>
      </c>
      <c r="L161" s="60">
        <v>142.8</v>
      </c>
      <c r="M161" s="60">
        <v>285.6</v>
      </c>
      <c r="N161" s="60">
        <v>428.4</v>
      </c>
      <c r="O161" s="57">
        <v>571.2</v>
      </c>
      <c r="P161" s="22"/>
      <c r="Q161" s="22"/>
      <c r="R161" s="22"/>
      <c r="S161" s="57"/>
      <c r="T161" s="22">
        <f t="shared" si="72"/>
        <v>0</v>
      </c>
      <c r="U161" s="22">
        <f t="shared" si="73"/>
        <v>0</v>
      </c>
      <c r="V161" s="58">
        <f t="shared" si="74"/>
        <v>0</v>
      </c>
      <c r="W161" s="22"/>
      <c r="X161" s="22"/>
      <c r="Y161" s="22"/>
      <c r="Z161" s="52"/>
      <c r="AA161" s="22"/>
      <c r="AB161" s="58">
        <f t="shared" si="60"/>
        <v>3401.4</v>
      </c>
      <c r="AC161" s="58">
        <f t="shared" si="61"/>
        <v>8419.3</v>
      </c>
      <c r="AD161" s="58">
        <f t="shared" si="62"/>
        <v>13437.3</v>
      </c>
      <c r="AE161" s="58">
        <f t="shared" si="63"/>
        <v>20071.9</v>
      </c>
      <c r="AF161" s="22">
        <v>2406.6</v>
      </c>
      <c r="AG161" s="22">
        <v>6023.4</v>
      </c>
      <c r="AH161" s="22">
        <v>9819.1</v>
      </c>
      <c r="AI161" s="34">
        <v>15639.5</v>
      </c>
      <c r="AJ161" s="22">
        <f t="shared" si="64"/>
        <v>916.8000000000002</v>
      </c>
      <c r="AK161" s="22">
        <f t="shared" si="65"/>
        <v>2317.8999999999996</v>
      </c>
      <c r="AL161" s="22">
        <f t="shared" si="66"/>
        <v>3518.199999999999</v>
      </c>
      <c r="AM161" s="22">
        <f t="shared" si="67"/>
        <v>4313.4000000000015</v>
      </c>
      <c r="AN161" s="22"/>
      <c r="AO161" s="22"/>
      <c r="AP161" s="22"/>
      <c r="AQ161" s="22"/>
      <c r="AR161" s="22">
        <v>78</v>
      </c>
      <c r="AS161" s="22">
        <v>78</v>
      </c>
      <c r="AT161" s="22">
        <v>100</v>
      </c>
      <c r="AU161" s="22">
        <v>119</v>
      </c>
    </row>
    <row r="162" spans="1:47" ht="35.25" customHeight="1">
      <c r="A162" s="15">
        <v>33</v>
      </c>
      <c r="B162" s="32" t="s">
        <v>173</v>
      </c>
      <c r="C162" s="67">
        <v>215.8</v>
      </c>
      <c r="D162" s="52">
        <f t="shared" si="68"/>
        <v>2967.4</v>
      </c>
      <c r="E162" s="52">
        <f t="shared" si="69"/>
        <v>7482.3</v>
      </c>
      <c r="F162" s="52">
        <f t="shared" si="70"/>
        <v>11967.1</v>
      </c>
      <c r="G162" s="23">
        <f t="shared" si="71"/>
        <v>18253.4</v>
      </c>
      <c r="H162" s="61">
        <v>2962.4</v>
      </c>
      <c r="I162" s="56">
        <v>7382.3</v>
      </c>
      <c r="J162" s="56">
        <v>11817.1</v>
      </c>
      <c r="K162" s="62">
        <v>17740.9</v>
      </c>
      <c r="L162" s="60">
        <v>5</v>
      </c>
      <c r="M162" s="60">
        <v>100</v>
      </c>
      <c r="N162" s="60">
        <v>150</v>
      </c>
      <c r="O162" s="57">
        <v>512.5</v>
      </c>
      <c r="P162" s="22"/>
      <c r="Q162" s="22"/>
      <c r="R162" s="22"/>
      <c r="S162" s="57"/>
      <c r="T162" s="22">
        <f t="shared" si="72"/>
        <v>0</v>
      </c>
      <c r="U162" s="22">
        <f t="shared" si="73"/>
        <v>0</v>
      </c>
      <c r="V162" s="58">
        <f t="shared" si="74"/>
        <v>0</v>
      </c>
      <c r="W162" s="22"/>
      <c r="X162" s="22"/>
      <c r="Y162" s="22"/>
      <c r="Z162" s="52"/>
      <c r="AA162" s="22"/>
      <c r="AB162" s="58">
        <f t="shared" si="60"/>
        <v>3183.2000000000003</v>
      </c>
      <c r="AC162" s="58">
        <f t="shared" si="61"/>
        <v>7698.1</v>
      </c>
      <c r="AD162" s="58">
        <f t="shared" si="62"/>
        <v>12182.899999999998</v>
      </c>
      <c r="AE162" s="58">
        <f t="shared" si="63"/>
        <v>18469.2</v>
      </c>
      <c r="AF162" s="22">
        <v>2263.7</v>
      </c>
      <c r="AG162" s="22">
        <v>5266.7</v>
      </c>
      <c r="AH162" s="22">
        <v>8666.7</v>
      </c>
      <c r="AI162" s="34">
        <v>13600</v>
      </c>
      <c r="AJ162" s="22">
        <f t="shared" si="64"/>
        <v>746.6000000000005</v>
      </c>
      <c r="AK162" s="22">
        <f t="shared" si="65"/>
        <v>2165.6000000000004</v>
      </c>
      <c r="AL162" s="22">
        <f t="shared" si="66"/>
        <v>3180.3999999999987</v>
      </c>
      <c r="AM162" s="22">
        <f t="shared" si="67"/>
        <v>4277.000000000001</v>
      </c>
      <c r="AN162" s="22"/>
      <c r="AO162" s="22"/>
      <c r="AP162" s="22"/>
      <c r="AQ162" s="22"/>
      <c r="AR162" s="22">
        <v>172.9</v>
      </c>
      <c r="AS162" s="22">
        <v>265.8</v>
      </c>
      <c r="AT162" s="22">
        <v>335.8</v>
      </c>
      <c r="AU162" s="22">
        <v>592.2</v>
      </c>
    </row>
    <row r="163" spans="1:47" ht="35.25" customHeight="1">
      <c r="A163" s="15">
        <v>34</v>
      </c>
      <c r="B163" s="32" t="s">
        <v>174</v>
      </c>
      <c r="C163" s="58">
        <v>82</v>
      </c>
      <c r="D163" s="52">
        <f t="shared" si="68"/>
        <v>2653.5</v>
      </c>
      <c r="E163" s="52">
        <f t="shared" si="69"/>
        <v>6531.400000000001</v>
      </c>
      <c r="F163" s="52">
        <f t="shared" si="70"/>
        <v>10406.1</v>
      </c>
      <c r="G163" s="23">
        <f t="shared" si="71"/>
        <v>15608</v>
      </c>
      <c r="H163" s="61">
        <v>2553.3</v>
      </c>
      <c r="I163" s="56">
        <v>6352.8</v>
      </c>
      <c r="J163" s="56">
        <v>10175.4</v>
      </c>
      <c r="K163" s="62">
        <v>15291.6</v>
      </c>
      <c r="L163" s="60"/>
      <c r="M163" s="60"/>
      <c r="N163" s="60"/>
      <c r="O163" s="57"/>
      <c r="P163" s="22"/>
      <c r="Q163" s="22"/>
      <c r="R163" s="22"/>
      <c r="S163" s="57"/>
      <c r="T163" s="22">
        <f t="shared" si="72"/>
        <v>0</v>
      </c>
      <c r="U163" s="22">
        <f t="shared" si="73"/>
        <v>0</v>
      </c>
      <c r="V163" s="58">
        <f t="shared" si="74"/>
        <v>0</v>
      </c>
      <c r="W163" s="22"/>
      <c r="X163" s="22">
        <v>100.2</v>
      </c>
      <c r="Y163" s="22">
        <v>178.6</v>
      </c>
      <c r="Z163" s="52">
        <v>230.7</v>
      </c>
      <c r="AA163" s="22">
        <v>316.4</v>
      </c>
      <c r="AB163" s="58">
        <f t="shared" si="60"/>
        <v>2735.5</v>
      </c>
      <c r="AC163" s="58">
        <f t="shared" si="61"/>
        <v>6613.4000000000015</v>
      </c>
      <c r="AD163" s="58">
        <f t="shared" si="62"/>
        <v>10488.099999999999</v>
      </c>
      <c r="AE163" s="58">
        <f t="shared" si="63"/>
        <v>15690</v>
      </c>
      <c r="AF163" s="22">
        <v>1825.6</v>
      </c>
      <c r="AG163" s="22">
        <v>4811.4</v>
      </c>
      <c r="AH163" s="22">
        <v>7802.8</v>
      </c>
      <c r="AI163" s="34">
        <v>11922.3</v>
      </c>
      <c r="AJ163" s="22">
        <f t="shared" si="64"/>
        <v>739.6000000000001</v>
      </c>
      <c r="AK163" s="22">
        <f t="shared" si="65"/>
        <v>1560.900000000001</v>
      </c>
      <c r="AL163" s="22">
        <f t="shared" si="66"/>
        <v>2395.5</v>
      </c>
      <c r="AM163" s="22">
        <f t="shared" si="67"/>
        <v>3391.9000000000005</v>
      </c>
      <c r="AN163" s="22"/>
      <c r="AO163" s="22"/>
      <c r="AP163" s="22"/>
      <c r="AQ163" s="22"/>
      <c r="AR163" s="22">
        <v>170.3</v>
      </c>
      <c r="AS163" s="22">
        <v>241.1</v>
      </c>
      <c r="AT163" s="22">
        <v>289.8</v>
      </c>
      <c r="AU163" s="22">
        <v>375.8</v>
      </c>
    </row>
    <row r="164" spans="1:47" ht="35.25" customHeight="1">
      <c r="A164" s="15">
        <v>35</v>
      </c>
      <c r="B164" s="32" t="s">
        <v>175</v>
      </c>
      <c r="C164" s="58">
        <v>1.7</v>
      </c>
      <c r="D164" s="52">
        <f>H164+L164+P164+T164+X164</f>
        <v>1717</v>
      </c>
      <c r="E164" s="52">
        <f>I164+M164+Q164+U164+Y164</f>
        <v>4293</v>
      </c>
      <c r="F164" s="52">
        <f>J164+N164+R164+V164+Z164</f>
        <v>7170</v>
      </c>
      <c r="G164" s="23">
        <f>K164+O164+S164+W164+AA164</f>
        <v>10904.7</v>
      </c>
      <c r="H164" s="61">
        <v>1717</v>
      </c>
      <c r="I164" s="56">
        <v>4293</v>
      </c>
      <c r="J164" s="56">
        <v>6870</v>
      </c>
      <c r="K164" s="62">
        <v>10304.7</v>
      </c>
      <c r="L164" s="60"/>
      <c r="M164" s="60"/>
      <c r="N164" s="60"/>
      <c r="O164" s="57"/>
      <c r="P164" s="22"/>
      <c r="Q164" s="22"/>
      <c r="R164" s="22">
        <v>300</v>
      </c>
      <c r="S164" s="57">
        <v>600</v>
      </c>
      <c r="T164" s="22"/>
      <c r="U164" s="22"/>
      <c r="V164" s="58"/>
      <c r="W164" s="22"/>
      <c r="X164" s="22"/>
      <c r="Y164" s="22"/>
      <c r="Z164" s="52"/>
      <c r="AA164" s="22"/>
      <c r="AB164" s="58">
        <f t="shared" si="60"/>
        <v>1718.7</v>
      </c>
      <c r="AC164" s="58">
        <f t="shared" si="61"/>
        <v>4294.7</v>
      </c>
      <c r="AD164" s="58">
        <f t="shared" si="62"/>
        <v>7171.7</v>
      </c>
      <c r="AE164" s="58">
        <f t="shared" si="63"/>
        <v>10906.400000000001</v>
      </c>
      <c r="AF164" s="22">
        <v>1404</v>
      </c>
      <c r="AG164" s="22">
        <v>3510</v>
      </c>
      <c r="AH164" s="22">
        <v>5616</v>
      </c>
      <c r="AI164" s="34">
        <v>8424</v>
      </c>
      <c r="AJ164" s="22">
        <f t="shared" si="64"/>
        <v>314.70000000000005</v>
      </c>
      <c r="AK164" s="22">
        <f t="shared" si="65"/>
        <v>784.6999999999998</v>
      </c>
      <c r="AL164" s="22">
        <f t="shared" si="66"/>
        <v>1505.6999999999998</v>
      </c>
      <c r="AM164" s="22">
        <f t="shared" si="67"/>
        <v>2432.4000000000015</v>
      </c>
      <c r="AN164" s="22"/>
      <c r="AO164" s="22"/>
      <c r="AP164" s="22"/>
      <c r="AQ164" s="22"/>
      <c r="AR164" s="22"/>
      <c r="AS164" s="22"/>
      <c r="AT164" s="22">
        <v>50</v>
      </c>
      <c r="AU164" s="22">
        <v>50</v>
      </c>
    </row>
    <row r="165" spans="1:47" ht="35.25" customHeight="1">
      <c r="A165" s="15"/>
      <c r="B165" s="55" t="s">
        <v>1</v>
      </c>
      <c r="C165" s="24">
        <f>SUM(C21:C164)</f>
        <v>226643.56</v>
      </c>
      <c r="D165" s="24">
        <f aca="true" t="shared" si="75" ref="D165:AU165">SUM(D21:D164)</f>
        <v>1413978.0878169998</v>
      </c>
      <c r="E165" s="24">
        <f t="shared" si="75"/>
        <v>3201666.619250001</v>
      </c>
      <c r="F165" s="24">
        <f t="shared" si="75"/>
        <v>5037919.85343</v>
      </c>
      <c r="G165" s="24">
        <f t="shared" si="75"/>
        <v>7720985.900000002</v>
      </c>
      <c r="H165" s="24">
        <f t="shared" si="75"/>
        <v>1404758.186817</v>
      </c>
      <c r="I165" s="24">
        <f t="shared" si="75"/>
        <v>3184213.0080500008</v>
      </c>
      <c r="J165" s="24">
        <f t="shared" si="75"/>
        <v>5013235.720230002</v>
      </c>
      <c r="K165" s="24">
        <f t="shared" si="75"/>
        <v>7685807.300000002</v>
      </c>
      <c r="L165" s="24">
        <f t="shared" si="75"/>
        <v>6451</v>
      </c>
      <c r="M165" s="24">
        <f t="shared" si="75"/>
        <v>12673.100000000002</v>
      </c>
      <c r="N165" s="24">
        <f t="shared" si="75"/>
        <v>17516.500000000007</v>
      </c>
      <c r="O165" s="24">
        <f t="shared" si="75"/>
        <v>24666.3</v>
      </c>
      <c r="P165" s="24">
        <f t="shared" si="75"/>
        <v>186</v>
      </c>
      <c r="Q165" s="24">
        <f t="shared" si="75"/>
        <v>290</v>
      </c>
      <c r="R165" s="24">
        <f t="shared" si="75"/>
        <v>694</v>
      </c>
      <c r="S165" s="24">
        <f t="shared" si="75"/>
        <v>1300</v>
      </c>
      <c r="T165" s="24">
        <f t="shared" si="75"/>
        <v>782.3009999999999</v>
      </c>
      <c r="U165" s="24">
        <f t="shared" si="75"/>
        <v>1963.4112</v>
      </c>
      <c r="V165" s="24">
        <f t="shared" si="75"/>
        <v>3139.8332</v>
      </c>
      <c r="W165" s="24">
        <f t="shared" si="75"/>
        <v>5105.799999999999</v>
      </c>
      <c r="X165" s="24">
        <f t="shared" si="75"/>
        <v>1800.6</v>
      </c>
      <c r="Y165" s="24">
        <f t="shared" si="75"/>
        <v>2527.1</v>
      </c>
      <c r="Z165" s="24">
        <f t="shared" si="75"/>
        <v>3333.8</v>
      </c>
      <c r="AA165" s="24">
        <f t="shared" si="75"/>
        <v>4106.5</v>
      </c>
      <c r="AB165" s="24">
        <f t="shared" si="75"/>
        <v>1640621.6478170003</v>
      </c>
      <c r="AC165" s="24">
        <f t="shared" si="75"/>
        <v>3428310.1792500005</v>
      </c>
      <c r="AD165" s="24">
        <f t="shared" si="75"/>
        <v>5264563.413429998</v>
      </c>
      <c r="AE165" s="24">
        <f t="shared" si="75"/>
        <v>7947629.460000002</v>
      </c>
      <c r="AF165" s="24">
        <f t="shared" si="75"/>
        <v>1141036.0666666667</v>
      </c>
      <c r="AG165" s="24">
        <f t="shared" si="75"/>
        <v>2836356.266666667</v>
      </c>
      <c r="AH165" s="24">
        <f t="shared" si="75"/>
        <v>4526003.666666667</v>
      </c>
      <c r="AI165" s="24">
        <f t="shared" si="75"/>
        <v>6766782</v>
      </c>
      <c r="AJ165" s="24">
        <f t="shared" si="75"/>
        <v>497865.98115033336</v>
      </c>
      <c r="AK165" s="24">
        <f t="shared" si="75"/>
        <v>588768.3125833331</v>
      </c>
      <c r="AL165" s="24">
        <f t="shared" si="75"/>
        <v>734269.2467633329</v>
      </c>
      <c r="AM165" s="24">
        <f t="shared" si="75"/>
        <v>1173868.759999999</v>
      </c>
      <c r="AN165" s="24">
        <f t="shared" si="75"/>
        <v>85.7</v>
      </c>
      <c r="AO165" s="24">
        <f t="shared" si="75"/>
        <v>132</v>
      </c>
      <c r="AP165" s="24">
        <f t="shared" si="75"/>
        <v>160</v>
      </c>
      <c r="AQ165" s="24">
        <f t="shared" si="75"/>
        <v>160</v>
      </c>
      <c r="AR165" s="24">
        <f t="shared" si="75"/>
        <v>1633.9</v>
      </c>
      <c r="AS165" s="24">
        <f t="shared" si="75"/>
        <v>3053.6</v>
      </c>
      <c r="AT165" s="24">
        <f t="shared" si="75"/>
        <v>4130.5</v>
      </c>
      <c r="AU165" s="24">
        <f t="shared" si="75"/>
        <v>6818.7</v>
      </c>
    </row>
  </sheetData>
  <sheetProtection/>
  <mergeCells count="15">
    <mergeCell ref="AN18:AQ18"/>
    <mergeCell ref="B17:B19"/>
    <mergeCell ref="C17:C19"/>
    <mergeCell ref="D17:G18"/>
    <mergeCell ref="H17:AA17"/>
    <mergeCell ref="AR18:AU18"/>
    <mergeCell ref="AB17:AE18"/>
    <mergeCell ref="AF17:AU17"/>
    <mergeCell ref="H18:K18"/>
    <mergeCell ref="AF18:AI18"/>
    <mergeCell ref="L18:O18"/>
    <mergeCell ref="P18:S18"/>
    <mergeCell ref="T18:W18"/>
    <mergeCell ref="X18:AA18"/>
    <mergeCell ref="AJ18:AM18"/>
  </mergeCells>
  <printOptions/>
  <pageMargins left="0.36" right="0.24" top="0.23" bottom="0.16" header="0.16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Admin</cp:lastModifiedBy>
  <cp:lastPrinted>2013-02-04T08:23:34Z</cp:lastPrinted>
  <dcterms:created xsi:type="dcterms:W3CDTF">2012-10-12T11:29:17Z</dcterms:created>
  <dcterms:modified xsi:type="dcterms:W3CDTF">2017-04-06T11:25:56Z</dcterms:modified>
  <cp:category/>
  <cp:version/>
  <cp:contentType/>
  <cp:contentStatus/>
</cp:coreProperties>
</file>