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8670" windowWidth="4110" windowHeight="2715" tabRatio="615"/>
  </bookViews>
  <sheets>
    <sheet name="Ekamut" sheetId="22" r:id="rId1"/>
  </sheets>
  <calcPr calcId="124519"/>
</workbook>
</file>

<file path=xl/calcChain.xml><?xml version="1.0" encoding="utf-8"?>
<calcChain xmlns="http://schemas.openxmlformats.org/spreadsheetml/2006/main">
  <c r="BF11" i="22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BF43"/>
  <c r="BF44"/>
  <c r="BF45"/>
  <c r="BF46"/>
  <c r="BF47"/>
  <c r="BF48"/>
  <c r="BF49"/>
  <c r="BF50"/>
  <c r="BF51"/>
  <c r="BF52"/>
  <c r="BF53"/>
  <c r="BF54"/>
  <c r="BF55"/>
  <c r="BF56"/>
  <c r="BF57"/>
  <c r="BF58"/>
  <c r="BF59"/>
  <c r="BF60"/>
  <c r="BF61"/>
  <c r="BF62"/>
  <c r="BF63"/>
  <c r="BF64"/>
  <c r="BF65"/>
  <c r="BF66"/>
  <c r="BF67"/>
  <c r="BF68"/>
  <c r="BF69"/>
  <c r="BF70"/>
  <c r="BF71"/>
  <c r="BF72"/>
  <c r="BF73"/>
  <c r="BF74"/>
  <c r="BF75"/>
  <c r="BF76"/>
  <c r="BF77"/>
  <c r="BF78"/>
  <c r="BF79"/>
  <c r="BF80"/>
  <c r="BF81"/>
  <c r="BF82"/>
  <c r="BF83"/>
  <c r="BF84"/>
  <c r="BF85"/>
  <c r="BF86"/>
  <c r="BF87"/>
  <c r="BF88"/>
  <c r="BF89"/>
  <c r="BF90"/>
  <c r="BF91"/>
  <c r="BF92"/>
  <c r="BF93"/>
  <c r="BF94"/>
  <c r="BF95"/>
  <c r="BF96"/>
  <c r="BF97"/>
  <c r="BF98"/>
  <c r="BF99"/>
  <c r="BF100"/>
  <c r="BF101"/>
  <c r="BF102"/>
  <c r="BF103"/>
  <c r="BF104"/>
  <c r="BF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Z66"/>
  <c r="AZ67"/>
  <c r="AZ68"/>
  <c r="AZ69"/>
  <c r="AZ70"/>
  <c r="AZ71"/>
  <c r="AZ72"/>
  <c r="AZ73"/>
  <c r="AZ74"/>
  <c r="AZ75"/>
  <c r="AZ76"/>
  <c r="AZ77"/>
  <c r="AZ78"/>
  <c r="AZ79"/>
  <c r="AZ80"/>
  <c r="AZ81"/>
  <c r="AZ82"/>
  <c r="AZ83"/>
  <c r="AZ84"/>
  <c r="AZ85"/>
  <c r="AZ86"/>
  <c r="AZ87"/>
  <c r="AZ88"/>
  <c r="AZ89"/>
  <c r="AZ90"/>
  <c r="AZ91"/>
  <c r="AZ92"/>
  <c r="AZ93"/>
  <c r="AZ94"/>
  <c r="AZ95"/>
  <c r="AZ96"/>
  <c r="AZ97"/>
  <c r="AZ98"/>
  <c r="AZ99"/>
  <c r="AZ100"/>
  <c r="AZ101"/>
  <c r="AZ102"/>
  <c r="AZ103"/>
  <c r="AZ104"/>
  <c r="AZ10"/>
  <c r="DZ11"/>
  <c r="DZ12"/>
  <c r="DZ13"/>
  <c r="DZ14"/>
  <c r="DZ15"/>
  <c r="DZ16"/>
  <c r="DZ17"/>
  <c r="DZ18"/>
  <c r="DZ19"/>
  <c r="DZ20"/>
  <c r="DZ21"/>
  <c r="DZ22"/>
  <c r="DZ23"/>
  <c r="DZ24"/>
  <c r="DZ25"/>
  <c r="DZ26"/>
  <c r="DZ27"/>
  <c r="DZ28"/>
  <c r="DZ29"/>
  <c r="DZ30"/>
  <c r="DZ31"/>
  <c r="DZ32"/>
  <c r="DZ33"/>
  <c r="DZ34"/>
  <c r="DZ35"/>
  <c r="DZ36"/>
  <c r="DZ37"/>
  <c r="DZ38"/>
  <c r="DZ39"/>
  <c r="DZ40"/>
  <c r="DZ41"/>
  <c r="DZ42"/>
  <c r="DZ43"/>
  <c r="DZ44"/>
  <c r="DZ45"/>
  <c r="DZ46"/>
  <c r="DZ47"/>
  <c r="DZ48"/>
  <c r="DZ49"/>
  <c r="DZ50"/>
  <c r="DZ51"/>
  <c r="DZ52"/>
  <c r="DZ53"/>
  <c r="DZ54"/>
  <c r="DZ55"/>
  <c r="DZ56"/>
  <c r="DZ57"/>
  <c r="DZ58"/>
  <c r="DZ59"/>
  <c r="DZ60"/>
  <c r="DZ61"/>
  <c r="DZ62"/>
  <c r="DZ63"/>
  <c r="DZ64"/>
  <c r="DZ65"/>
  <c r="DZ66"/>
  <c r="DZ67"/>
  <c r="DZ68"/>
  <c r="DZ69"/>
  <c r="DZ70"/>
  <c r="DZ71"/>
  <c r="DZ72"/>
  <c r="DZ73"/>
  <c r="DZ74"/>
  <c r="DZ75"/>
  <c r="DZ76"/>
  <c r="DZ77"/>
  <c r="DZ78"/>
  <c r="DZ79"/>
  <c r="DZ80"/>
  <c r="DZ81"/>
  <c r="DZ82"/>
  <c r="DZ83"/>
  <c r="DZ84"/>
  <c r="DZ85"/>
  <c r="DZ86"/>
  <c r="DZ87"/>
  <c r="DZ88"/>
  <c r="DZ89"/>
  <c r="DZ90"/>
  <c r="DZ91"/>
  <c r="DZ92"/>
  <c r="DZ93"/>
  <c r="DZ94"/>
  <c r="DZ95"/>
  <c r="DZ96"/>
  <c r="DZ97"/>
  <c r="DZ98"/>
  <c r="DZ99"/>
  <c r="DZ100"/>
  <c r="DZ101"/>
  <c r="DZ102"/>
  <c r="DZ103"/>
  <c r="DZ104"/>
  <c r="DZ10"/>
  <c r="DN11"/>
  <c r="DN12"/>
  <c r="DN13"/>
  <c r="DN14"/>
  <c r="DN15"/>
  <c r="DN16"/>
  <c r="DN17"/>
  <c r="DN18"/>
  <c r="DN19"/>
  <c r="DN20"/>
  <c r="DN21"/>
  <c r="DN22"/>
  <c r="DN23"/>
  <c r="DN24"/>
  <c r="DN25"/>
  <c r="DN26"/>
  <c r="DN27"/>
  <c r="DN28"/>
  <c r="DN29"/>
  <c r="DN30"/>
  <c r="DN31"/>
  <c r="DN32"/>
  <c r="DN33"/>
  <c r="DN34"/>
  <c r="DN35"/>
  <c r="DN36"/>
  <c r="DN37"/>
  <c r="DN38"/>
  <c r="DN39"/>
  <c r="DN40"/>
  <c r="DN41"/>
  <c r="DN42"/>
  <c r="DN43"/>
  <c r="DN44"/>
  <c r="DN45"/>
  <c r="DN46"/>
  <c r="DN47"/>
  <c r="DN48"/>
  <c r="DN49"/>
  <c r="DN50"/>
  <c r="DN51"/>
  <c r="DN52"/>
  <c r="DN53"/>
  <c r="DN54"/>
  <c r="DN55"/>
  <c r="DN56"/>
  <c r="DN57"/>
  <c r="DN58"/>
  <c r="DN59"/>
  <c r="DN60"/>
  <c r="DN61"/>
  <c r="DN62"/>
  <c r="DN63"/>
  <c r="DN64"/>
  <c r="DN65"/>
  <c r="DN66"/>
  <c r="DN67"/>
  <c r="DN68"/>
  <c r="DN69"/>
  <c r="DN70"/>
  <c r="DN71"/>
  <c r="DN72"/>
  <c r="DN73"/>
  <c r="DN74"/>
  <c r="DN75"/>
  <c r="DN76"/>
  <c r="DN77"/>
  <c r="DN78"/>
  <c r="DN79"/>
  <c r="DN80"/>
  <c r="DN81"/>
  <c r="DN82"/>
  <c r="DN83"/>
  <c r="DN84"/>
  <c r="DN85"/>
  <c r="DN86"/>
  <c r="DN87"/>
  <c r="DN88"/>
  <c r="DN89"/>
  <c r="DN90"/>
  <c r="DN91"/>
  <c r="DN92"/>
  <c r="DN93"/>
  <c r="DN94"/>
  <c r="DN95"/>
  <c r="DN96"/>
  <c r="DN97"/>
  <c r="DN98"/>
  <c r="DN99"/>
  <c r="DN100"/>
  <c r="DN101"/>
  <c r="DN102"/>
  <c r="DN103"/>
  <c r="DN104"/>
  <c r="DN10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BA105"/>
  <c r="DI10"/>
  <c r="EE10"/>
  <c r="G10"/>
  <c r="DI11"/>
  <c r="EE11"/>
  <c r="G11"/>
  <c r="DI12"/>
  <c r="EE12"/>
  <c r="G12"/>
  <c r="DI13"/>
  <c r="EE13"/>
  <c r="G13"/>
  <c r="DI14"/>
  <c r="EE14"/>
  <c r="G14"/>
  <c r="DI15"/>
  <c r="EE15"/>
  <c r="G15"/>
  <c r="DI16"/>
  <c r="EE16"/>
  <c r="G16"/>
  <c r="DI17"/>
  <c r="EE17"/>
  <c r="G17"/>
  <c r="DI18"/>
  <c r="EE18"/>
  <c r="G18"/>
  <c r="DI19"/>
  <c r="EE19"/>
  <c r="G19"/>
  <c r="DI20"/>
  <c r="EE20"/>
  <c r="G20"/>
  <c r="DI21"/>
  <c r="EE21"/>
  <c r="G21"/>
  <c r="DI22"/>
  <c r="EE22"/>
  <c r="G22"/>
  <c r="DI23"/>
  <c r="EE23"/>
  <c r="G23"/>
  <c r="DI24"/>
  <c r="EE24"/>
  <c r="G24"/>
  <c r="DI25"/>
  <c r="EE25"/>
  <c r="G25"/>
  <c r="DI26"/>
  <c r="EE26"/>
  <c r="G26"/>
  <c r="DI27"/>
  <c r="EE27"/>
  <c r="G27"/>
  <c r="DI28"/>
  <c r="EE28"/>
  <c r="G28"/>
  <c r="DI29"/>
  <c r="EE29"/>
  <c r="G29"/>
  <c r="DI30"/>
  <c r="EE30"/>
  <c r="G30"/>
  <c r="DI31"/>
  <c r="EE31"/>
  <c r="G31"/>
  <c r="DI32"/>
  <c r="EE32"/>
  <c r="G32"/>
  <c r="DI33"/>
  <c r="EE33"/>
  <c r="G33"/>
  <c r="DI34"/>
  <c r="EE34"/>
  <c r="G34"/>
  <c r="DI35"/>
  <c r="EE35"/>
  <c r="G35"/>
  <c r="DI36"/>
  <c r="EE36"/>
  <c r="G36"/>
  <c r="DI37"/>
  <c r="EE37"/>
  <c r="G37"/>
  <c r="DI38"/>
  <c r="EE38"/>
  <c r="G38"/>
  <c r="DI39"/>
  <c r="EE39"/>
  <c r="G39"/>
  <c r="DI40"/>
  <c r="EE40"/>
  <c r="G40"/>
  <c r="DI41"/>
  <c r="EE41"/>
  <c r="G41"/>
  <c r="DI42"/>
  <c r="EE42"/>
  <c r="G42"/>
  <c r="DI43"/>
  <c r="EE43"/>
  <c r="G43"/>
  <c r="DI44"/>
  <c r="EE44"/>
  <c r="G44"/>
  <c r="DI45"/>
  <c r="EE45"/>
  <c r="G45"/>
  <c r="DI46"/>
  <c r="EE46"/>
  <c r="G46"/>
  <c r="DI47"/>
  <c r="EE47"/>
  <c r="G47"/>
  <c r="DI48"/>
  <c r="EE48"/>
  <c r="G48"/>
  <c r="DI49"/>
  <c r="EE49"/>
  <c r="G49"/>
  <c r="DI50"/>
  <c r="EE50"/>
  <c r="G50"/>
  <c r="DI51"/>
  <c r="EE51"/>
  <c r="G51"/>
  <c r="DI52"/>
  <c r="EE52"/>
  <c r="G52"/>
  <c r="DI53"/>
  <c r="EE53"/>
  <c r="G53"/>
  <c r="DI54"/>
  <c r="EE54"/>
  <c r="G54"/>
  <c r="DI55"/>
  <c r="EE55"/>
  <c r="G55"/>
  <c r="DI56"/>
  <c r="EE56"/>
  <c r="G56"/>
  <c r="DI57"/>
  <c r="EE57"/>
  <c r="G57"/>
  <c r="DI58"/>
  <c r="EE58"/>
  <c r="G58"/>
  <c r="DI59"/>
  <c r="EE59"/>
  <c r="G59"/>
  <c r="DI60"/>
  <c r="EE60"/>
  <c r="G60"/>
  <c r="DI61"/>
  <c r="EE61"/>
  <c r="G61"/>
  <c r="DI62"/>
  <c r="EE62"/>
  <c r="G62"/>
  <c r="DI63"/>
  <c r="EE63"/>
  <c r="G63"/>
  <c r="DI64"/>
  <c r="EE64"/>
  <c r="G64"/>
  <c r="DI65"/>
  <c r="EE65"/>
  <c r="G65"/>
  <c r="DI66"/>
  <c r="EE66"/>
  <c r="G66"/>
  <c r="DI67"/>
  <c r="EE67"/>
  <c r="G67"/>
  <c r="DI68"/>
  <c r="EE68"/>
  <c r="G68"/>
  <c r="DI69"/>
  <c r="EE69"/>
  <c r="G69"/>
  <c r="DI70"/>
  <c r="EE70"/>
  <c r="G70"/>
  <c r="DI71"/>
  <c r="EE71"/>
  <c r="G71"/>
  <c r="DI72"/>
  <c r="EE72"/>
  <c r="G72"/>
  <c r="DI73"/>
  <c r="EE73"/>
  <c r="G73"/>
  <c r="DI74"/>
  <c r="EE74"/>
  <c r="G74"/>
  <c r="DI75"/>
  <c r="EE75"/>
  <c r="G75"/>
  <c r="DI76"/>
  <c r="EE76"/>
  <c r="G76"/>
  <c r="DI77"/>
  <c r="EE77"/>
  <c r="G77"/>
  <c r="DI78"/>
  <c r="EE78"/>
  <c r="G78"/>
  <c r="DI79"/>
  <c r="EE79"/>
  <c r="G79"/>
  <c r="DI80"/>
  <c r="EE80"/>
  <c r="G80"/>
  <c r="DI81"/>
  <c r="EE81"/>
  <c r="G81"/>
  <c r="DI82"/>
  <c r="EE82"/>
  <c r="G82"/>
  <c r="DI83"/>
  <c r="EE83"/>
  <c r="G83"/>
  <c r="DI84"/>
  <c r="EE84"/>
  <c r="G84"/>
  <c r="DI85"/>
  <c r="EE85"/>
  <c r="G85"/>
  <c r="DI86"/>
  <c r="EE86"/>
  <c r="G86"/>
  <c r="DI87"/>
  <c r="EE87"/>
  <c r="G87"/>
  <c r="DI88"/>
  <c r="EE88"/>
  <c r="G88"/>
  <c r="DI89"/>
  <c r="EE89"/>
  <c r="G89"/>
  <c r="DI90"/>
  <c r="EE90"/>
  <c r="G90"/>
  <c r="DI91"/>
  <c r="EE91"/>
  <c r="G91"/>
  <c r="DI92"/>
  <c r="EE92"/>
  <c r="G92"/>
  <c r="DI93"/>
  <c r="EE93"/>
  <c r="G93"/>
  <c r="DI94"/>
  <c r="EE94"/>
  <c r="G94"/>
  <c r="DI95"/>
  <c r="EE95"/>
  <c r="G95"/>
  <c r="DI96"/>
  <c r="EE96"/>
  <c r="G96"/>
  <c r="DI97"/>
  <c r="EE97"/>
  <c r="G97"/>
  <c r="DI98"/>
  <c r="EE98"/>
  <c r="G98"/>
  <c r="DI99"/>
  <c r="EE99"/>
  <c r="G99"/>
  <c r="DI100"/>
  <c r="EE100"/>
  <c r="G100"/>
  <c r="DI101"/>
  <c r="EE101"/>
  <c r="G101"/>
  <c r="DI102"/>
  <c r="EE102"/>
  <c r="G102"/>
  <c r="DI103"/>
  <c r="EE103"/>
  <c r="G103"/>
  <c r="DI104"/>
  <c r="EE104"/>
  <c r="G104"/>
  <c r="DH10"/>
  <c r="ED10"/>
  <c r="DH11"/>
  <c r="ED11"/>
  <c r="DH12"/>
  <c r="ED12"/>
  <c r="DH13"/>
  <c r="ED13"/>
  <c r="DH14"/>
  <c r="ED14"/>
  <c r="DH15"/>
  <c r="ED15"/>
  <c r="DH16"/>
  <c r="ED16"/>
  <c r="DH17"/>
  <c r="ED17"/>
  <c r="DH18"/>
  <c r="ED18"/>
  <c r="DH19"/>
  <c r="ED19"/>
  <c r="DH20"/>
  <c r="ED20"/>
  <c r="DH21"/>
  <c r="ED21"/>
  <c r="DH22"/>
  <c r="ED22"/>
  <c r="DH23"/>
  <c r="ED23"/>
  <c r="DH24"/>
  <c r="ED24"/>
  <c r="DH25"/>
  <c r="ED25"/>
  <c r="DH26"/>
  <c r="ED26"/>
  <c r="DH27"/>
  <c r="ED27"/>
  <c r="DH28"/>
  <c r="ED28"/>
  <c r="DH29"/>
  <c r="ED29"/>
  <c r="DH30"/>
  <c r="ED30"/>
  <c r="DH31"/>
  <c r="ED31"/>
  <c r="DH32"/>
  <c r="ED32"/>
  <c r="DH33"/>
  <c r="ED33"/>
  <c r="DH34"/>
  <c r="ED34"/>
  <c r="DH35"/>
  <c r="ED35"/>
  <c r="DH36"/>
  <c r="ED36"/>
  <c r="DH37"/>
  <c r="ED37"/>
  <c r="DH38"/>
  <c r="ED38"/>
  <c r="DH39"/>
  <c r="ED39"/>
  <c r="DH40"/>
  <c r="ED40"/>
  <c r="DH41"/>
  <c r="ED41"/>
  <c r="DH42"/>
  <c r="ED42"/>
  <c r="DH43"/>
  <c r="ED43"/>
  <c r="DH44"/>
  <c r="ED44"/>
  <c r="DH45"/>
  <c r="ED45"/>
  <c r="DH46"/>
  <c r="ED46"/>
  <c r="DH47"/>
  <c r="ED47"/>
  <c r="DH48"/>
  <c r="ED48"/>
  <c r="DH49"/>
  <c r="ED49"/>
  <c r="DH50"/>
  <c r="ED50"/>
  <c r="DH51"/>
  <c r="ED51"/>
  <c r="DH52"/>
  <c r="ED52"/>
  <c r="DH53"/>
  <c r="ED53"/>
  <c r="DH54"/>
  <c r="ED54"/>
  <c r="DH55"/>
  <c r="ED55"/>
  <c r="DH56"/>
  <c r="ED56"/>
  <c r="DH57"/>
  <c r="ED57"/>
  <c r="DH58"/>
  <c r="ED58"/>
  <c r="DH59"/>
  <c r="ED59"/>
  <c r="DH60"/>
  <c r="ED60"/>
  <c r="DH61"/>
  <c r="ED61"/>
  <c r="DH62"/>
  <c r="ED62"/>
  <c r="DH63"/>
  <c r="ED63"/>
  <c r="DH64"/>
  <c r="ED64"/>
  <c r="DH65"/>
  <c r="ED65"/>
  <c r="DH66"/>
  <c r="ED66"/>
  <c r="DH67"/>
  <c r="ED67"/>
  <c r="DH68"/>
  <c r="ED68"/>
  <c r="DH69"/>
  <c r="ED69"/>
  <c r="DH70"/>
  <c r="ED70"/>
  <c r="DH71"/>
  <c r="ED71"/>
  <c r="DH72"/>
  <c r="ED72"/>
  <c r="DH73"/>
  <c r="ED73"/>
  <c r="DH74"/>
  <c r="ED74"/>
  <c r="DH75"/>
  <c r="ED75"/>
  <c r="DH76"/>
  <c r="ED76"/>
  <c r="DH77"/>
  <c r="ED77"/>
  <c r="DH78"/>
  <c r="ED78"/>
  <c r="DH79"/>
  <c r="ED79"/>
  <c r="DH80"/>
  <c r="ED80"/>
  <c r="DH81"/>
  <c r="ED81"/>
  <c r="DH82"/>
  <c r="ED82"/>
  <c r="DH83"/>
  <c r="ED83"/>
  <c r="DH84"/>
  <c r="ED84"/>
  <c r="DH85"/>
  <c r="ED85"/>
  <c r="DH86"/>
  <c r="ED86"/>
  <c r="DH87"/>
  <c r="ED87"/>
  <c r="DH88"/>
  <c r="ED88"/>
  <c r="DH89"/>
  <c r="ED89"/>
  <c r="DH90"/>
  <c r="ED90"/>
  <c r="DH91"/>
  <c r="ED91"/>
  <c r="DH92"/>
  <c r="ED92"/>
  <c r="DH93"/>
  <c r="ED93"/>
  <c r="DH94"/>
  <c r="ED94"/>
  <c r="DH95"/>
  <c r="ED95"/>
  <c r="DH96"/>
  <c r="ED96"/>
  <c r="DH97"/>
  <c r="ED97"/>
  <c r="DH98"/>
  <c r="ED98"/>
  <c r="DH99"/>
  <c r="ED99"/>
  <c r="DH100"/>
  <c r="ED100"/>
  <c r="DH101"/>
  <c r="ED101"/>
  <c r="DH102"/>
  <c r="ED102"/>
  <c r="DH103"/>
  <c r="ED103"/>
  <c r="DH104"/>
  <c r="ED104"/>
  <c r="DG10"/>
  <c r="EC10"/>
  <c r="E10"/>
  <c r="DG11"/>
  <c r="EC11"/>
  <c r="E11"/>
  <c r="DG12"/>
  <c r="EC12"/>
  <c r="E12"/>
  <c r="DG13"/>
  <c r="EC13"/>
  <c r="E13"/>
  <c r="I13"/>
  <c r="DG14"/>
  <c r="EC14"/>
  <c r="E14"/>
  <c r="DG15"/>
  <c r="EC15"/>
  <c r="E15"/>
  <c r="I15"/>
  <c r="DG16"/>
  <c r="EC16"/>
  <c r="E16"/>
  <c r="DG17"/>
  <c r="EC17"/>
  <c r="E17"/>
  <c r="DG18"/>
  <c r="EC18"/>
  <c r="E18"/>
  <c r="DG19"/>
  <c r="EC19"/>
  <c r="E19"/>
  <c r="I19"/>
  <c r="DG20"/>
  <c r="EC20"/>
  <c r="E20"/>
  <c r="DG21"/>
  <c r="EC21"/>
  <c r="E21"/>
  <c r="I21"/>
  <c r="DG22"/>
  <c r="EC22"/>
  <c r="E22"/>
  <c r="DG23"/>
  <c r="EC23"/>
  <c r="E23"/>
  <c r="I23"/>
  <c r="DG24"/>
  <c r="EC24"/>
  <c r="E24"/>
  <c r="DG25"/>
  <c r="EC25"/>
  <c r="E25"/>
  <c r="DG26"/>
  <c r="EC26"/>
  <c r="E26"/>
  <c r="DG27"/>
  <c r="EC27"/>
  <c r="E27"/>
  <c r="I27"/>
  <c r="DG28"/>
  <c r="EC28"/>
  <c r="E28"/>
  <c r="DG29"/>
  <c r="EC29"/>
  <c r="E29"/>
  <c r="I29"/>
  <c r="DG30"/>
  <c r="EC30"/>
  <c r="E30"/>
  <c r="DG31"/>
  <c r="EC31"/>
  <c r="E31"/>
  <c r="DG32"/>
  <c r="EC32"/>
  <c r="E32"/>
  <c r="DG33"/>
  <c r="EC33"/>
  <c r="E33"/>
  <c r="DG34"/>
  <c r="EC34"/>
  <c r="E34"/>
  <c r="DG35"/>
  <c r="EC35"/>
  <c r="E35"/>
  <c r="I35"/>
  <c r="DG36"/>
  <c r="EC36"/>
  <c r="E36"/>
  <c r="DG37"/>
  <c r="EC37"/>
  <c r="E37"/>
  <c r="I37"/>
  <c r="DG38"/>
  <c r="EC38"/>
  <c r="E38"/>
  <c r="DG39"/>
  <c r="EC39"/>
  <c r="E39"/>
  <c r="I39"/>
  <c r="DG40"/>
  <c r="EC40"/>
  <c r="E40"/>
  <c r="DG41"/>
  <c r="EC41"/>
  <c r="E41"/>
  <c r="DG42"/>
  <c r="EC42"/>
  <c r="E42"/>
  <c r="DG43"/>
  <c r="EC43"/>
  <c r="E43"/>
  <c r="DG44"/>
  <c r="EC44"/>
  <c r="E44"/>
  <c r="DG45"/>
  <c r="EC45"/>
  <c r="E45"/>
  <c r="I45"/>
  <c r="DG46"/>
  <c r="EC46"/>
  <c r="E46"/>
  <c r="DG47"/>
  <c r="EC47"/>
  <c r="E47"/>
  <c r="I47"/>
  <c r="DG48"/>
  <c r="EC48"/>
  <c r="E48"/>
  <c r="DG49"/>
  <c r="EC49"/>
  <c r="E49"/>
  <c r="DG50"/>
  <c r="EC50"/>
  <c r="E50"/>
  <c r="DG51"/>
  <c r="EC51"/>
  <c r="E51"/>
  <c r="I51"/>
  <c r="DG52"/>
  <c r="EC52"/>
  <c r="E52"/>
  <c r="DG53"/>
  <c r="EC53"/>
  <c r="E53"/>
  <c r="DG54"/>
  <c r="EC54"/>
  <c r="E54"/>
  <c r="DG55"/>
  <c r="EC55"/>
  <c r="E55"/>
  <c r="DG56"/>
  <c r="EC56"/>
  <c r="E56"/>
  <c r="DG57"/>
  <c r="EC57"/>
  <c r="E57"/>
  <c r="DG58"/>
  <c r="EC58"/>
  <c r="E58"/>
  <c r="DG59"/>
  <c r="EC59"/>
  <c r="E59"/>
  <c r="I59"/>
  <c r="DG60"/>
  <c r="EC60"/>
  <c r="E60"/>
  <c r="DG61"/>
  <c r="EC61"/>
  <c r="E61"/>
  <c r="DG62"/>
  <c r="EC62"/>
  <c r="E62"/>
  <c r="DG63"/>
  <c r="EC63"/>
  <c r="E63"/>
  <c r="DG64"/>
  <c r="EC64"/>
  <c r="E64"/>
  <c r="DG65"/>
  <c r="EC65"/>
  <c r="E65"/>
  <c r="DG66"/>
  <c r="EC66"/>
  <c r="E66"/>
  <c r="DG67"/>
  <c r="EC67"/>
  <c r="E67"/>
  <c r="DG68"/>
  <c r="EC68"/>
  <c r="E68"/>
  <c r="DG69"/>
  <c r="EC69"/>
  <c r="E69"/>
  <c r="I69"/>
  <c r="DG70"/>
  <c r="EC70"/>
  <c r="E70"/>
  <c r="DG71"/>
  <c r="EC71"/>
  <c r="E71"/>
  <c r="I71"/>
  <c r="DG72"/>
  <c r="EC72"/>
  <c r="E72"/>
  <c r="DG73"/>
  <c r="EC73"/>
  <c r="E73"/>
  <c r="DG74"/>
  <c r="EC74"/>
  <c r="E74"/>
  <c r="DG75"/>
  <c r="EC75"/>
  <c r="E75"/>
  <c r="I75"/>
  <c r="DG76"/>
  <c r="EC76"/>
  <c r="E76"/>
  <c r="DG77"/>
  <c r="EC77"/>
  <c r="E77"/>
  <c r="I77"/>
  <c r="DG78"/>
  <c r="EC78"/>
  <c r="E78"/>
  <c r="DG79"/>
  <c r="EC79"/>
  <c r="E79"/>
  <c r="I79"/>
  <c r="DG80"/>
  <c r="EC80"/>
  <c r="E80"/>
  <c r="DG81"/>
  <c r="EC81"/>
  <c r="E81"/>
  <c r="DG82"/>
  <c r="EC82"/>
  <c r="E82"/>
  <c r="DG83"/>
  <c r="EC83"/>
  <c r="E83"/>
  <c r="DG84"/>
  <c r="EC84"/>
  <c r="E84"/>
  <c r="DG85"/>
  <c r="EC85"/>
  <c r="E85"/>
  <c r="DG86"/>
  <c r="EC86"/>
  <c r="E86"/>
  <c r="DG87"/>
  <c r="EC87"/>
  <c r="E87"/>
  <c r="DG88"/>
  <c r="EC88"/>
  <c r="E88"/>
  <c r="DG89"/>
  <c r="EC89"/>
  <c r="E89"/>
  <c r="DG90"/>
  <c r="EC90"/>
  <c r="E90"/>
  <c r="DG91"/>
  <c r="EC91"/>
  <c r="E91"/>
  <c r="I91"/>
  <c r="DG92"/>
  <c r="EC92"/>
  <c r="E92"/>
  <c r="DG93"/>
  <c r="EC93"/>
  <c r="E93"/>
  <c r="DG94"/>
  <c r="EC94"/>
  <c r="E94"/>
  <c r="DG95"/>
  <c r="EC95"/>
  <c r="E95"/>
  <c r="DG96"/>
  <c r="EC96"/>
  <c r="E96"/>
  <c r="DG97"/>
  <c r="EC97"/>
  <c r="E97"/>
  <c r="DG98"/>
  <c r="EC98"/>
  <c r="E98"/>
  <c r="DG99"/>
  <c r="EC99"/>
  <c r="E99"/>
  <c r="I99"/>
  <c r="DG100"/>
  <c r="EC100"/>
  <c r="E100"/>
  <c r="DG101"/>
  <c r="EC101"/>
  <c r="E101"/>
  <c r="DG102"/>
  <c r="EC102"/>
  <c r="E102"/>
  <c r="DG103"/>
  <c r="EC103"/>
  <c r="E103"/>
  <c r="DG104"/>
  <c r="EC104"/>
  <c r="E104"/>
  <c r="K10"/>
  <c r="K11"/>
  <c r="K12"/>
  <c r="K13"/>
  <c r="M13"/>
  <c r="K14"/>
  <c r="K15"/>
  <c r="K16"/>
  <c r="K17"/>
  <c r="M17"/>
  <c r="K18"/>
  <c r="K19"/>
  <c r="K20"/>
  <c r="K21"/>
  <c r="M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M63"/>
  <c r="K64"/>
  <c r="K65"/>
  <c r="K66"/>
  <c r="K67"/>
  <c r="K68"/>
  <c r="K69"/>
  <c r="K70"/>
  <c r="K71"/>
  <c r="K72"/>
  <c r="K73"/>
  <c r="K74"/>
  <c r="K75"/>
  <c r="M75"/>
  <c r="K76"/>
  <c r="K77"/>
  <c r="M77"/>
  <c r="K78"/>
  <c r="K79"/>
  <c r="M79"/>
  <c r="K80"/>
  <c r="K81"/>
  <c r="M81"/>
  <c r="K82"/>
  <c r="K83"/>
  <c r="M83"/>
  <c r="K84"/>
  <c r="K85"/>
  <c r="M85"/>
  <c r="K86"/>
  <c r="K87"/>
  <c r="M87"/>
  <c r="K88"/>
  <c r="K89"/>
  <c r="M89"/>
  <c r="K90"/>
  <c r="K91"/>
  <c r="M91"/>
  <c r="K92"/>
  <c r="K93"/>
  <c r="M93"/>
  <c r="K94"/>
  <c r="K95"/>
  <c r="M95"/>
  <c r="K96"/>
  <c r="K97"/>
  <c r="M97"/>
  <c r="K98"/>
  <c r="K99"/>
  <c r="M99"/>
  <c r="K100"/>
  <c r="K101"/>
  <c r="M101"/>
  <c r="K102"/>
  <c r="K103"/>
  <c r="M103"/>
  <c r="K104"/>
  <c r="L10"/>
  <c r="L105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J10"/>
  <c r="J105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N77"/>
  <c r="Q10"/>
  <c r="Q105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R77"/>
  <c r="O10"/>
  <c r="O105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S77"/>
  <c r="V105"/>
  <c r="X105"/>
  <c r="U105"/>
  <c r="W105"/>
  <c r="W77"/>
  <c r="T105"/>
  <c r="X77"/>
  <c r="AA105"/>
  <c r="Z105"/>
  <c r="AB105"/>
  <c r="AB77"/>
  <c r="Y105"/>
  <c r="AC105"/>
  <c r="AC77"/>
  <c r="AF105"/>
  <c r="AH105"/>
  <c r="AE105"/>
  <c r="AG105"/>
  <c r="AG77"/>
  <c r="AD105"/>
  <c r="AH77"/>
  <c r="AK105"/>
  <c r="AJ105"/>
  <c r="AL105"/>
  <c r="AL77"/>
  <c r="AI105"/>
  <c r="AM105"/>
  <c r="AM77"/>
  <c r="AP105"/>
  <c r="AO105"/>
  <c r="AQ105"/>
  <c r="AN105"/>
  <c r="AR105"/>
  <c r="AY105"/>
  <c r="AZ105"/>
  <c r="BG105"/>
  <c r="BN10"/>
  <c r="BN105"/>
  <c r="BN11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7"/>
  <c r="BN48"/>
  <c r="BN49"/>
  <c r="BN50"/>
  <c r="BN51"/>
  <c r="BN52"/>
  <c r="BN53"/>
  <c r="BN54"/>
  <c r="BN55"/>
  <c r="BN56"/>
  <c r="BN57"/>
  <c r="BN58"/>
  <c r="BN59"/>
  <c r="BN60"/>
  <c r="BN61"/>
  <c r="BN62"/>
  <c r="BN63"/>
  <c r="BN64"/>
  <c r="BN65"/>
  <c r="BN66"/>
  <c r="BN67"/>
  <c r="BN68"/>
  <c r="BN69"/>
  <c r="BN70"/>
  <c r="BN71"/>
  <c r="BN72"/>
  <c r="BN73"/>
  <c r="BN74"/>
  <c r="BN75"/>
  <c r="BN76"/>
  <c r="BN77"/>
  <c r="BN78"/>
  <c r="BN79"/>
  <c r="BN80"/>
  <c r="BN81"/>
  <c r="BN82"/>
  <c r="BN83"/>
  <c r="BN84"/>
  <c r="BN85"/>
  <c r="BN86"/>
  <c r="BN87"/>
  <c r="BN88"/>
  <c r="BN89"/>
  <c r="BN90"/>
  <c r="BN91"/>
  <c r="BN92"/>
  <c r="BN93"/>
  <c r="BN94"/>
  <c r="BN95"/>
  <c r="BN96"/>
  <c r="BN97"/>
  <c r="BN98"/>
  <c r="BN99"/>
  <c r="BN100"/>
  <c r="BN101"/>
  <c r="BN102"/>
  <c r="BN103"/>
  <c r="BN104"/>
  <c r="BO10"/>
  <c r="BQ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BO63"/>
  <c r="BO64"/>
  <c r="BO65"/>
  <c r="BO66"/>
  <c r="BO67"/>
  <c r="BO68"/>
  <c r="BO69"/>
  <c r="BO70"/>
  <c r="BO71"/>
  <c r="BO72"/>
  <c r="BO73"/>
  <c r="BO74"/>
  <c r="BO75"/>
  <c r="BO76"/>
  <c r="BO77"/>
  <c r="BO78"/>
  <c r="BO79"/>
  <c r="BO80"/>
  <c r="BO81"/>
  <c r="BO82"/>
  <c r="BO83"/>
  <c r="BO84"/>
  <c r="BO85"/>
  <c r="BO86"/>
  <c r="BO87"/>
  <c r="BO88"/>
  <c r="BO89"/>
  <c r="BO90"/>
  <c r="BO91"/>
  <c r="BO92"/>
  <c r="BO93"/>
  <c r="BO94"/>
  <c r="BO95"/>
  <c r="BO96"/>
  <c r="BO97"/>
  <c r="BO98"/>
  <c r="BO99"/>
  <c r="BO100"/>
  <c r="BO101"/>
  <c r="BO102"/>
  <c r="BO103"/>
  <c r="BO104"/>
  <c r="BP10"/>
  <c r="BP105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6"/>
  <c r="BP77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P99"/>
  <c r="BP100"/>
  <c r="BP101"/>
  <c r="BP102"/>
  <c r="BP103"/>
  <c r="BP104"/>
  <c r="BQ77"/>
  <c r="BR77"/>
  <c r="BS105"/>
  <c r="BT105"/>
  <c r="BU105"/>
  <c r="BX105"/>
  <c r="CD105"/>
  <c r="CJ105"/>
  <c r="CM105"/>
  <c r="CN105"/>
  <c r="CO105"/>
  <c r="CP105"/>
  <c r="CS105"/>
  <c r="CV105"/>
  <c r="CY105"/>
  <c r="DC105"/>
  <c r="DD105"/>
  <c r="DE105"/>
  <c r="DF105"/>
  <c r="DG105"/>
  <c r="DI105"/>
  <c r="DO105"/>
  <c r="DY105"/>
  <c r="DZ105"/>
  <c r="EA105"/>
  <c r="EC105"/>
  <c r="EE105"/>
  <c r="BF105"/>
  <c r="D105"/>
  <c r="AS105"/>
  <c r="AT105"/>
  <c r="AU105"/>
  <c r="AV105"/>
  <c r="AW105"/>
  <c r="AX105"/>
  <c r="BB105"/>
  <c r="BC105"/>
  <c r="BD105"/>
  <c r="BE105"/>
  <c r="BH105"/>
  <c r="BI105"/>
  <c r="BJ105"/>
  <c r="BK105"/>
  <c r="BL105"/>
  <c r="BM105"/>
  <c r="BV105"/>
  <c r="BW105"/>
  <c r="BY105"/>
  <c r="BZ105"/>
  <c r="CA105"/>
  <c r="CB105"/>
  <c r="CC105"/>
  <c r="CE105"/>
  <c r="CF105"/>
  <c r="CG105"/>
  <c r="CH105"/>
  <c r="CI105"/>
  <c r="CK105"/>
  <c r="CL105"/>
  <c r="CQ105"/>
  <c r="CT105"/>
  <c r="CU105"/>
  <c r="CW105"/>
  <c r="CX105"/>
  <c r="CZ105"/>
  <c r="DA105"/>
  <c r="DB105"/>
  <c r="DJ105"/>
  <c r="DK105"/>
  <c r="DL105"/>
  <c r="DM105"/>
  <c r="DN105"/>
  <c r="DP105"/>
  <c r="DQ105"/>
  <c r="DR105"/>
  <c r="DS105"/>
  <c r="DT105"/>
  <c r="DU105"/>
  <c r="DV105"/>
  <c r="DW105"/>
  <c r="DX105"/>
  <c r="EB105"/>
  <c r="C105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2"/>
  <c r="AR103"/>
  <c r="AR104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102"/>
  <c r="AQ103"/>
  <c r="AQ104"/>
  <c r="AR10"/>
  <c r="AQ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M10"/>
  <c r="AL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H10"/>
  <c r="AG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C10"/>
  <c r="AB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X10"/>
  <c r="W10"/>
  <c r="R10"/>
  <c r="S43"/>
  <c r="R45"/>
  <c r="S46"/>
  <c r="R47"/>
  <c r="S48"/>
  <c r="R49"/>
  <c r="S50"/>
  <c r="R51"/>
  <c r="S52"/>
  <c r="R53"/>
  <c r="S54"/>
  <c r="R55"/>
  <c r="S56"/>
  <c r="R57"/>
  <c r="S58"/>
  <c r="R59"/>
  <c r="S60"/>
  <c r="R61"/>
  <c r="S62"/>
  <c r="R63"/>
  <c r="S64"/>
  <c r="R65"/>
  <c r="S66"/>
  <c r="R67"/>
  <c r="S68"/>
  <c r="R69"/>
  <c r="S70"/>
  <c r="R71"/>
  <c r="S72"/>
  <c r="R73"/>
  <c r="S74"/>
  <c r="R75"/>
  <c r="S76"/>
  <c r="S78"/>
  <c r="R79"/>
  <c r="S80"/>
  <c r="R81"/>
  <c r="S82"/>
  <c r="R83"/>
  <c r="S84"/>
  <c r="R85"/>
  <c r="S86"/>
  <c r="R87"/>
  <c r="S88"/>
  <c r="R89"/>
  <c r="S90"/>
  <c r="R91"/>
  <c r="S92"/>
  <c r="R93"/>
  <c r="S94"/>
  <c r="R95"/>
  <c r="S96"/>
  <c r="R97"/>
  <c r="S98"/>
  <c r="R99"/>
  <c r="S100"/>
  <c r="R101"/>
  <c r="S102"/>
  <c r="R103"/>
  <c r="S104"/>
  <c r="I102"/>
  <c r="M19"/>
  <c r="M15"/>
  <c r="M11"/>
  <c r="I64"/>
  <c r="I74"/>
  <c r="I82"/>
  <c r="I78"/>
  <c r="I80"/>
  <c r="I86"/>
  <c r="N11"/>
  <c r="N13"/>
  <c r="N15"/>
  <c r="N17"/>
  <c r="N19"/>
  <c r="N21"/>
  <c r="N23"/>
  <c r="M23"/>
  <c r="N25"/>
  <c r="M25"/>
  <c r="N27"/>
  <c r="M27"/>
  <c r="N29"/>
  <c r="M29"/>
  <c r="N31"/>
  <c r="M31"/>
  <c r="N33"/>
  <c r="M33"/>
  <c r="M36"/>
  <c r="N36"/>
  <c r="N37"/>
  <c r="M37"/>
  <c r="N39"/>
  <c r="M39"/>
  <c r="M62"/>
  <c r="N62"/>
  <c r="N63"/>
  <c r="M64"/>
  <c r="N64"/>
  <c r="M74"/>
  <c r="N74"/>
  <c r="N75"/>
  <c r="M76"/>
  <c r="N76"/>
  <c r="N85"/>
  <c r="M86"/>
  <c r="N86"/>
  <c r="N87"/>
  <c r="M88"/>
  <c r="N88"/>
  <c r="N89"/>
  <c r="M90"/>
  <c r="N90"/>
  <c r="N91"/>
  <c r="M92"/>
  <c r="N92"/>
  <c r="N93"/>
  <c r="M94"/>
  <c r="N94"/>
  <c r="N95"/>
  <c r="M96"/>
  <c r="N96"/>
  <c r="N97"/>
  <c r="M98"/>
  <c r="N98"/>
  <c r="N99"/>
  <c r="M100"/>
  <c r="N100"/>
  <c r="N101"/>
  <c r="M102"/>
  <c r="N102"/>
  <c r="N103"/>
  <c r="M104"/>
  <c r="N104"/>
  <c r="N10"/>
  <c r="M10"/>
  <c r="M12"/>
  <c r="N12"/>
  <c r="M14"/>
  <c r="N14"/>
  <c r="M16"/>
  <c r="N16"/>
  <c r="M18"/>
  <c r="N18"/>
  <c r="M20"/>
  <c r="N20"/>
  <c r="M22"/>
  <c r="N22"/>
  <c r="M24"/>
  <c r="N24"/>
  <c r="M26"/>
  <c r="N26"/>
  <c r="M28"/>
  <c r="N28"/>
  <c r="M30"/>
  <c r="N30"/>
  <c r="M32"/>
  <c r="N32"/>
  <c r="M34"/>
  <c r="N34"/>
  <c r="N35"/>
  <c r="M35"/>
  <c r="M38"/>
  <c r="N38"/>
  <c r="M40"/>
  <c r="N40"/>
  <c r="N41"/>
  <c r="M41"/>
  <c r="M42"/>
  <c r="N42"/>
  <c r="N43"/>
  <c r="M43"/>
  <c r="M44"/>
  <c r="N44"/>
  <c r="N45"/>
  <c r="M45"/>
  <c r="M46"/>
  <c r="N46"/>
  <c r="N47"/>
  <c r="M47"/>
  <c r="M48"/>
  <c r="N48"/>
  <c r="N49"/>
  <c r="M49"/>
  <c r="M50"/>
  <c r="N50"/>
  <c r="N51"/>
  <c r="M51"/>
  <c r="M52"/>
  <c r="N52"/>
  <c r="N53"/>
  <c r="M53"/>
  <c r="M54"/>
  <c r="N54"/>
  <c r="N55"/>
  <c r="M55"/>
  <c r="M56"/>
  <c r="N56"/>
  <c r="N57"/>
  <c r="M57"/>
  <c r="M58"/>
  <c r="N58"/>
  <c r="N59"/>
  <c r="M59"/>
  <c r="M60"/>
  <c r="N60"/>
  <c r="N61"/>
  <c r="M61"/>
  <c r="N65"/>
  <c r="M65"/>
  <c r="M66"/>
  <c r="N66"/>
  <c r="N67"/>
  <c r="M67"/>
  <c r="M68"/>
  <c r="N68"/>
  <c r="N69"/>
  <c r="M69"/>
  <c r="M70"/>
  <c r="N70"/>
  <c r="N71"/>
  <c r="M71"/>
  <c r="M72"/>
  <c r="N72"/>
  <c r="N73"/>
  <c r="M73"/>
  <c r="M78"/>
  <c r="N78"/>
  <c r="N79"/>
  <c r="M80"/>
  <c r="N80"/>
  <c r="N81"/>
  <c r="M82"/>
  <c r="N82"/>
  <c r="N83"/>
  <c r="M84"/>
  <c r="N84"/>
  <c r="BR10"/>
  <c r="BR11"/>
  <c r="BQ11"/>
  <c r="BR12"/>
  <c r="BQ12"/>
  <c r="BR13"/>
  <c r="BQ13"/>
  <c r="BR14"/>
  <c r="BQ14"/>
  <c r="BR15"/>
  <c r="BQ15"/>
  <c r="BR16"/>
  <c r="BQ16"/>
  <c r="BR17"/>
  <c r="BQ17"/>
  <c r="BR18"/>
  <c r="BQ18"/>
  <c r="BR19"/>
  <c r="BQ19"/>
  <c r="BR20"/>
  <c r="BQ20"/>
  <c r="BR21"/>
  <c r="BQ21"/>
  <c r="BR22"/>
  <c r="BQ22"/>
  <c r="BR23"/>
  <c r="BQ23"/>
  <c r="BR24"/>
  <c r="BQ24"/>
  <c r="BR25"/>
  <c r="BQ25"/>
  <c r="BR26"/>
  <c r="BQ26"/>
  <c r="BR27"/>
  <c r="BQ27"/>
  <c r="BR28"/>
  <c r="BQ28"/>
  <c r="BR29"/>
  <c r="BQ29"/>
  <c r="BR30"/>
  <c r="BQ30"/>
  <c r="BR31"/>
  <c r="BQ31"/>
  <c r="BR32"/>
  <c r="BQ32"/>
  <c r="BR33"/>
  <c r="BQ33"/>
  <c r="BR34"/>
  <c r="BQ34"/>
  <c r="BR37"/>
  <c r="BQ37"/>
  <c r="BR38"/>
  <c r="BQ38"/>
  <c r="BR39"/>
  <c r="BQ39"/>
  <c r="BR40"/>
  <c r="BQ40"/>
  <c r="BR41"/>
  <c r="BQ41"/>
  <c r="BR42"/>
  <c r="BQ42"/>
  <c r="BR43"/>
  <c r="BQ43"/>
  <c r="BR44"/>
  <c r="BQ44"/>
  <c r="BR45"/>
  <c r="BQ45"/>
  <c r="BR46"/>
  <c r="BQ46"/>
  <c r="BR47"/>
  <c r="BQ47"/>
  <c r="BR48"/>
  <c r="BQ48"/>
  <c r="BR49"/>
  <c r="BQ49"/>
  <c r="BR50"/>
  <c r="BQ50"/>
  <c r="BR51"/>
  <c r="BQ51"/>
  <c r="BR52"/>
  <c r="BQ52"/>
  <c r="BR53"/>
  <c r="BQ53"/>
  <c r="BR54"/>
  <c r="BQ54"/>
  <c r="BR55"/>
  <c r="BQ55"/>
  <c r="BR56"/>
  <c r="BQ56"/>
  <c r="BR57"/>
  <c r="BQ57"/>
  <c r="BR58"/>
  <c r="BQ58"/>
  <c r="BR59"/>
  <c r="BQ59"/>
  <c r="BR60"/>
  <c r="BQ60"/>
  <c r="BR61"/>
  <c r="BQ61"/>
  <c r="BR66"/>
  <c r="BQ66"/>
  <c r="BR67"/>
  <c r="BQ67"/>
  <c r="BR68"/>
  <c r="BQ68"/>
  <c r="BR69"/>
  <c r="BQ69"/>
  <c r="BR70"/>
  <c r="BQ70"/>
  <c r="BR71"/>
  <c r="BQ71"/>
  <c r="BR72"/>
  <c r="BQ72"/>
  <c r="BR73"/>
  <c r="BQ73"/>
  <c r="BR78"/>
  <c r="BQ78"/>
  <c r="BR79"/>
  <c r="BQ79"/>
  <c r="BR80"/>
  <c r="BQ80"/>
  <c r="BR81"/>
  <c r="BQ81"/>
  <c r="BR82"/>
  <c r="BQ82"/>
  <c r="BQ83"/>
  <c r="BR83"/>
  <c r="BR84"/>
  <c r="BQ84"/>
  <c r="S44"/>
  <c r="S42"/>
  <c r="S40"/>
  <c r="S38"/>
  <c r="S36"/>
  <c r="S34"/>
  <c r="S32"/>
  <c r="S30"/>
  <c r="S28"/>
  <c r="S26"/>
  <c r="S24"/>
  <c r="S22"/>
  <c r="S20"/>
  <c r="S18"/>
  <c r="S16"/>
  <c r="S14"/>
  <c r="S12"/>
  <c r="S10"/>
  <c r="R104"/>
  <c r="R102"/>
  <c r="R100"/>
  <c r="R98"/>
  <c r="R96"/>
  <c r="R94"/>
  <c r="R92"/>
  <c r="R90"/>
  <c r="R88"/>
  <c r="R86"/>
  <c r="R84"/>
  <c r="R82"/>
  <c r="R80"/>
  <c r="R78"/>
  <c r="R76"/>
  <c r="R74"/>
  <c r="R72"/>
  <c r="R70"/>
  <c r="R68"/>
  <c r="R66"/>
  <c r="R64"/>
  <c r="R62"/>
  <c r="R60"/>
  <c r="R58"/>
  <c r="R56"/>
  <c r="R54"/>
  <c r="R52"/>
  <c r="R50"/>
  <c r="R48"/>
  <c r="R46"/>
  <c r="R44"/>
  <c r="R42"/>
  <c r="R40"/>
  <c r="R38"/>
  <c r="R36"/>
  <c r="R34"/>
  <c r="R32"/>
  <c r="R30"/>
  <c r="R28"/>
  <c r="R26"/>
  <c r="R24"/>
  <c r="R22"/>
  <c r="R20"/>
  <c r="R18"/>
  <c r="R16"/>
  <c r="R14"/>
  <c r="R12"/>
  <c r="S103"/>
  <c r="S101"/>
  <c r="S99"/>
  <c r="S97"/>
  <c r="S95"/>
  <c r="S93"/>
  <c r="S91"/>
  <c r="S89"/>
  <c r="S87"/>
  <c r="S85"/>
  <c r="S83"/>
  <c r="S81"/>
  <c r="S79"/>
  <c r="S75"/>
  <c r="S73"/>
  <c r="S71"/>
  <c r="S69"/>
  <c r="S67"/>
  <c r="S65"/>
  <c r="S63"/>
  <c r="S61"/>
  <c r="S59"/>
  <c r="S57"/>
  <c r="S55"/>
  <c r="S53"/>
  <c r="S51"/>
  <c r="S49"/>
  <c r="S47"/>
  <c r="S45"/>
  <c r="BR35"/>
  <c r="BQ35"/>
  <c r="BR36"/>
  <c r="BQ36"/>
  <c r="BR62"/>
  <c r="BQ62"/>
  <c r="BR63"/>
  <c r="BQ63"/>
  <c r="BR64"/>
  <c r="BQ64"/>
  <c r="BR65"/>
  <c r="BQ65"/>
  <c r="BR74"/>
  <c r="BQ74"/>
  <c r="BR75"/>
  <c r="BQ75"/>
  <c r="BR76"/>
  <c r="BQ76"/>
  <c r="BQ85"/>
  <c r="BR85"/>
  <c r="BR86"/>
  <c r="BQ86"/>
  <c r="BQ87"/>
  <c r="BR87"/>
  <c r="BR88"/>
  <c r="BQ88"/>
  <c r="BQ89"/>
  <c r="BR89"/>
  <c r="BR90"/>
  <c r="BQ90"/>
  <c r="BQ91"/>
  <c r="BR91"/>
  <c r="BR92"/>
  <c r="BQ92"/>
  <c r="BQ93"/>
  <c r="BR93"/>
  <c r="BR94"/>
  <c r="BQ94"/>
  <c r="BQ95"/>
  <c r="BR95"/>
  <c r="BR96"/>
  <c r="BQ96"/>
  <c r="BQ97"/>
  <c r="BR97"/>
  <c r="BR98"/>
  <c r="BQ98"/>
  <c r="BQ99"/>
  <c r="BR99"/>
  <c r="BR100"/>
  <c r="BQ100"/>
  <c r="BQ101"/>
  <c r="BR101"/>
  <c r="BR102"/>
  <c r="BQ102"/>
  <c r="BQ103"/>
  <c r="BR103"/>
  <c r="BR104"/>
  <c r="BQ104"/>
  <c r="S41"/>
  <c r="S39"/>
  <c r="S37"/>
  <c r="S35"/>
  <c r="S33"/>
  <c r="S31"/>
  <c r="S29"/>
  <c r="S27"/>
  <c r="S25"/>
  <c r="S23"/>
  <c r="S21"/>
  <c r="S19"/>
  <c r="S17"/>
  <c r="S15"/>
  <c r="S13"/>
  <c r="S11"/>
  <c r="R43"/>
  <c r="R41"/>
  <c r="R39"/>
  <c r="R37"/>
  <c r="R35"/>
  <c r="R33"/>
  <c r="R31"/>
  <c r="R29"/>
  <c r="R27"/>
  <c r="R25"/>
  <c r="R23"/>
  <c r="R21"/>
  <c r="R19"/>
  <c r="R17"/>
  <c r="R15"/>
  <c r="R13"/>
  <c r="R11"/>
  <c r="I98"/>
  <c r="I90"/>
  <c r="I55"/>
  <c r="I83"/>
  <c r="I94"/>
  <c r="I32"/>
  <c r="I53"/>
  <c r="I81"/>
  <c r="I92"/>
  <c r="I100"/>
  <c r="I43"/>
  <c r="I28"/>
  <c r="I88"/>
  <c r="I63"/>
  <c r="I96"/>
  <c r="I12"/>
  <c r="I20"/>
  <c r="I31"/>
  <c r="I40"/>
  <c r="I48"/>
  <c r="I60"/>
  <c r="I66"/>
  <c r="I70"/>
  <c r="I76"/>
  <c r="I84"/>
  <c r="I87"/>
  <c r="I95"/>
  <c r="I103"/>
  <c r="I49"/>
  <c r="I41"/>
  <c r="I67"/>
  <c r="I25"/>
  <c r="I33"/>
  <c r="I38"/>
  <c r="I42"/>
  <c r="I46"/>
  <c r="I50"/>
  <c r="I54"/>
  <c r="I68"/>
  <c r="I72"/>
  <c r="I85"/>
  <c r="I89"/>
  <c r="I93"/>
  <c r="I97"/>
  <c r="I10"/>
  <c r="I16"/>
  <c r="I18"/>
  <c r="I73"/>
  <c r="I17"/>
  <c r="I34"/>
  <c r="I61"/>
  <c r="I65"/>
  <c r="I101"/>
  <c r="I57"/>
  <c r="I104"/>
  <c r="I52"/>
  <c r="CR105"/>
  <c r="I26"/>
  <c r="F20"/>
  <c r="F18"/>
  <c r="H18"/>
  <c r="F16"/>
  <c r="H16"/>
  <c r="F14"/>
  <c r="F103"/>
  <c r="H103"/>
  <c r="F101"/>
  <c r="H101"/>
  <c r="F99"/>
  <c r="H99"/>
  <c r="F97"/>
  <c r="H97"/>
  <c r="F95"/>
  <c r="H95"/>
  <c r="F93"/>
  <c r="H93"/>
  <c r="F91"/>
  <c r="H91"/>
  <c r="F89"/>
  <c r="H89"/>
  <c r="F87"/>
  <c r="H87"/>
  <c r="F85"/>
  <c r="H85"/>
  <c r="F83"/>
  <c r="H83"/>
  <c r="F81"/>
  <c r="H81"/>
  <c r="F79"/>
  <c r="H79"/>
  <c r="F77"/>
  <c r="H77"/>
  <c r="F75"/>
  <c r="H75"/>
  <c r="F73"/>
  <c r="H73"/>
  <c r="F71"/>
  <c r="H71"/>
  <c r="F69"/>
  <c r="H69"/>
  <c r="F67"/>
  <c r="H67"/>
  <c r="F65"/>
  <c r="H65"/>
  <c r="F63"/>
  <c r="H63"/>
  <c r="F61"/>
  <c r="H61"/>
  <c r="F59"/>
  <c r="H59"/>
  <c r="F57"/>
  <c r="H57"/>
  <c r="F55"/>
  <c r="H55"/>
  <c r="F53"/>
  <c r="H53"/>
  <c r="F51"/>
  <c r="H51"/>
  <c r="F49"/>
  <c r="H49"/>
  <c r="F47"/>
  <c r="H47"/>
  <c r="F45"/>
  <c r="H45"/>
  <c r="F43"/>
  <c r="H43"/>
  <c r="F41"/>
  <c r="H41"/>
  <c r="F39"/>
  <c r="H39"/>
  <c r="F37"/>
  <c r="H37"/>
  <c r="F35"/>
  <c r="H35"/>
  <c r="F33"/>
  <c r="H33"/>
  <c r="F31"/>
  <c r="H31"/>
  <c r="F29"/>
  <c r="H29"/>
  <c r="F27"/>
  <c r="H27"/>
  <c r="F25"/>
  <c r="H25"/>
  <c r="F23"/>
  <c r="H23"/>
  <c r="F21"/>
  <c r="H21"/>
  <c r="F19"/>
  <c r="H19"/>
  <c r="F17"/>
  <c r="H17"/>
  <c r="F15"/>
  <c r="H15"/>
  <c r="F13"/>
  <c r="H13"/>
  <c r="F104"/>
  <c r="H104"/>
  <c r="F102"/>
  <c r="H102"/>
  <c r="F100"/>
  <c r="H100"/>
  <c r="F98"/>
  <c r="H98"/>
  <c r="F96"/>
  <c r="H96"/>
  <c r="F94"/>
  <c r="H94"/>
  <c r="F92"/>
  <c r="H92"/>
  <c r="F90"/>
  <c r="H90"/>
  <c r="F88"/>
  <c r="H88"/>
  <c r="F86"/>
  <c r="H86"/>
  <c r="F84"/>
  <c r="H84"/>
  <c r="F82"/>
  <c r="H82"/>
  <c r="F80"/>
  <c r="H80"/>
  <c r="F78"/>
  <c r="H78"/>
  <c r="F76"/>
  <c r="H76"/>
  <c r="F74"/>
  <c r="H74"/>
  <c r="F72"/>
  <c r="H72"/>
  <c r="F70"/>
  <c r="H70"/>
  <c r="F68"/>
  <c r="H68"/>
  <c r="F66"/>
  <c r="H66"/>
  <c r="F64"/>
  <c r="H64"/>
  <c r="F62"/>
  <c r="F60"/>
  <c r="F58"/>
  <c r="F56"/>
  <c r="F54"/>
  <c r="F52"/>
  <c r="F50"/>
  <c r="F48"/>
  <c r="F46"/>
  <c r="F44"/>
  <c r="F40"/>
  <c r="F38"/>
  <c r="F36"/>
  <c r="F34"/>
  <c r="H34"/>
  <c r="F32"/>
  <c r="F30"/>
  <c r="F28"/>
  <c r="F26"/>
  <c r="F24"/>
  <c r="F22"/>
  <c r="H22"/>
  <c r="F12"/>
  <c r="BO105"/>
  <c r="F42"/>
  <c r="P105"/>
  <c r="K105"/>
  <c r="M105"/>
  <c r="R105"/>
  <c r="S105"/>
  <c r="N105"/>
  <c r="ED105"/>
  <c r="F11"/>
  <c r="H11"/>
  <c r="F10"/>
  <c r="DH105"/>
  <c r="H62"/>
  <c r="I62"/>
  <c r="H58"/>
  <c r="I58"/>
  <c r="I30"/>
  <c r="H30"/>
  <c r="I22"/>
  <c r="H14"/>
  <c r="I14"/>
  <c r="H54"/>
  <c r="H50"/>
  <c r="H46"/>
  <c r="H42"/>
  <c r="H38"/>
  <c r="H26"/>
  <c r="G105"/>
  <c r="BQ105"/>
  <c r="BR105"/>
  <c r="E105"/>
  <c r="I11"/>
  <c r="I56"/>
  <c r="H56"/>
  <c r="I44"/>
  <c r="H44"/>
  <c r="H36"/>
  <c r="I36"/>
  <c r="I24"/>
  <c r="H24"/>
  <c r="H60"/>
  <c r="H52"/>
  <c r="H48"/>
  <c r="H40"/>
  <c r="H32"/>
  <c r="H28"/>
  <c r="H20"/>
  <c r="H12"/>
  <c r="I105"/>
  <c r="F105"/>
  <c r="H105"/>
  <c r="H10"/>
</calcChain>
</file>

<file path=xl/sharedStrings.xml><?xml version="1.0" encoding="utf-8"?>
<sst xmlns="http://schemas.openxmlformats.org/spreadsheetml/2006/main" count="316" uniqueCount="157">
  <si>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</si>
  <si>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</si>
  <si>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</si>
  <si>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</si>
  <si>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</si>
  <si>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</si>
  <si>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</si>
  <si>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</si>
  <si>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</si>
  <si>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</si>
  <si>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</si>
  <si>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</si>
  <si>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</si>
  <si>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</si>
  <si>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</si>
  <si>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</si>
  <si>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</si>
  <si>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</si>
  <si>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</si>
  <si>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</si>
  <si>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</si>
  <si>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</si>
  <si>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</si>
  <si>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</si>
  <si>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</si>
  <si>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</si>
  <si>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</si>
  <si>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</si>
  <si>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</si>
  <si>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</si>
  <si>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</si>
  <si>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</si>
  <si>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</si>
  <si>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</si>
  <si>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</si>
  <si>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</si>
  <si>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</si>
  <si>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</si>
  <si>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</si>
  <si>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</si>
  <si>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</si>
  <si>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</si>
  <si>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</si>
  <si>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</si>
  <si>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</si>
  <si>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</si>
  <si>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</si>
  <si>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t>կատ. %-ը տարեկան ծրագրի նկատմամբ</t>
  </si>
  <si>
    <t>կատ. %-ը 1-ին եռամսյակի, 1-ին կիսամյակի, 9 ամսվա նկատմամբ</t>
  </si>
  <si>
    <t>Հաշվետու ժամանակաշրջան</t>
  </si>
  <si>
    <t xml:space="preserve">փաստ                   ( _____ ամիս)                                                                           </t>
  </si>
  <si>
    <t>ԱՐՏԱՇԱՏ</t>
  </si>
  <si>
    <t>ԱՐԱՐԱՏ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</si>
  <si>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</si>
  <si>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</si>
  <si>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</si>
  <si>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</si>
  <si>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</si>
  <si>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</si>
  <si>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</si>
  <si>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</si>
  <si>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</si>
  <si>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</si>
  <si>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</si>
  <si>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</si>
  <si>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</si>
  <si>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</si>
  <si>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</si>
  <si>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</si>
  <si>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ԱՐԵՎԱԲՈՒՅՐ</t>
  </si>
  <si>
    <t>ԱՐԵՎՇԱՏ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</si>
  <si>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</si>
  <si>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</si>
  <si>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</si>
  <si>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</si>
  <si>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</si>
  <si>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</si>
  <si>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</si>
  <si>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</si>
  <si>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</si>
  <si>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</si>
  <si>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</si>
  <si>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</si>
  <si>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</si>
  <si>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</si>
  <si>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</si>
  <si>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ԴԵՂՑՈՒՏ</t>
  </si>
  <si>
    <t>ԴԻՄԻՏՐՈՎ</t>
  </si>
  <si>
    <t>ԴԻՏԱԿ</t>
  </si>
  <si>
    <t>Ն. 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</si>
  <si>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</si>
  <si>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</si>
  <si>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</si>
  <si>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</si>
  <si>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</si>
  <si>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</si>
  <si>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</si>
  <si>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</si>
  <si>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ԽԱՉՓԱՌ</t>
  </si>
  <si>
    <t>ԿԱՆԱՉՈՒՏ</t>
  </si>
  <si>
    <t>ՀԱՅԱՆԻՍՏ</t>
  </si>
  <si>
    <t>ՀՆԱԲԵՐԴ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</si>
  <si>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</si>
  <si>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</si>
  <si>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</si>
  <si>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</si>
  <si>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</si>
  <si>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</si>
  <si>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</si>
  <si>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</si>
  <si>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</si>
  <si>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</si>
  <si>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</si>
  <si>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</si>
  <si>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</si>
  <si>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</si>
  <si>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ՆՈՐԱՇԵՆ</t>
  </si>
  <si>
    <t>ՆՈՐ ԽԱՐԲԵՐԴ</t>
  </si>
  <si>
    <t>ՆՈՐ  ԿՅԱՆՔ</t>
  </si>
  <si>
    <t>ՆՈՐ ԿՅՈՒՐԻՆ</t>
  </si>
  <si>
    <t>ՆՈՐ ՈՒՂԻ</t>
  </si>
  <si>
    <t>ՇԱՀՈՒՄՅԱՆ</t>
  </si>
  <si>
    <t>ՈՍԿԵՏԱՓ</t>
  </si>
  <si>
    <t>ՈՍՏԱՆ</t>
  </si>
  <si>
    <t>Պ. ՍԵՎԱԿ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</si>
  <si>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</si>
  <si>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</si>
  <si>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</si>
  <si>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</si>
  <si>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</si>
  <si>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</si>
  <si>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</si>
  <si>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</si>
  <si>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</si>
  <si>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</si>
  <si>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</si>
  <si>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</si>
  <si>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</si>
  <si>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</si>
  <si>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</si>
  <si>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</si>
  <si>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</si>
  <si>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</si>
  <si>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</si>
  <si>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 xml:space="preserve">փաստ                   ( 01.    2019 ամիս)                                                                           </t>
  </si>
  <si>
    <t xml:space="preserve"> ՀՀ   ԱՐԱՐԱՏԻ   ՄԱՐԶԻ  ՀԱՄԱՅՆՔՆԵՐԻ   ԲՅՈՒՋԵՏԱՅԻՆ   ԵԿԱՄՈՒՏՆԵՐԻ   ՎԵՐԱԲԵՐՅԱԼ  (աճողական)  2019թ.հուլիսի  «01» -ի դրությամբ                                            </t>
  </si>
  <si>
    <t xml:space="preserve">փաստ                   ( 01.07.  2019 ամիս)                                                                           </t>
  </si>
  <si>
    <t xml:space="preserve">տող 1341Համայնքի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</si>
  <si>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</si>
  <si>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1352Համայնքի վարչական տարածքում ինքնակամ կառուցված շենքերի, շինությունների օրինականացման համար վճարներ </t>
  </si>
  <si>
    <t>տող 1391+1393   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</si>
  <si>
    <t>տող 1392Վարչական բյուջեի պահուստային ֆոնդից ֆոնդային բյուջե կատարվող հատկացումներից մուտքեր</t>
  </si>
  <si>
    <t>ծրագիր (1-ին եռամսյակ, 1-ին կիսամյակ, 9 ամիս)</t>
  </si>
  <si>
    <t xml:space="preserve">փաստ( 01.07.2019 ամիս)                                                                           </t>
  </si>
  <si>
    <t xml:space="preserve">փաստ( 01.07.  2019 ամիս)                                                                           </t>
  </si>
  <si>
    <t xml:space="preserve"> տող 1260   2.6 Կապիտալ ներքին պաշտոնական դրամաշնորհներ` ստացված կառավարման այլ մակարդակներից</t>
  </si>
  <si>
    <r>
      <t xml:space="preserve"> տող 1381+տող 1382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</t>
    </r>
    <r>
      <rPr>
        <sz val="12"/>
        <rFont val="Times Armenian"/>
      </rPr>
      <t>..տնօրինման անցած գույքի իրացումից և դրամական միջ-ից ...</t>
    </r>
  </si>
</sst>
</file>

<file path=xl/styles.xml><?xml version="1.0" encoding="utf-8"?>
<styleSheet xmlns="http://schemas.openxmlformats.org/spreadsheetml/2006/main">
  <numFmts count="2">
    <numFmt numFmtId="172" formatCode="0.0"/>
    <numFmt numFmtId="173" formatCode="#,##0.0"/>
  </numFmts>
  <fonts count="10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color indexed="8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protection locked="0"/>
    </xf>
    <xf numFmtId="14" fontId="3" fillId="2" borderId="0" xfId="0" applyNumberFormat="1" applyFont="1" applyFill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/>
    <xf numFmtId="0" fontId="3" fillId="2" borderId="0" xfId="0" applyFont="1" applyFill="1" applyProtection="1"/>
    <xf numFmtId="172" fontId="4" fillId="2" borderId="0" xfId="0" applyNumberFormat="1" applyFont="1" applyFill="1" applyAlignment="1" applyProtection="1">
      <alignment horizontal="center" vertical="center" wrapText="1"/>
      <protection locked="0"/>
    </xf>
    <xf numFmtId="172" fontId="3" fillId="2" borderId="0" xfId="0" applyNumberFormat="1" applyFont="1" applyFill="1" applyAlignment="1" applyProtection="1">
      <alignment horizontal="center" vertical="center" wrapText="1"/>
      <protection locked="0"/>
    </xf>
    <xf numFmtId="172" fontId="3" fillId="2" borderId="0" xfId="0" applyNumberFormat="1" applyFont="1" applyFill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Protection="1"/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Protection="1">
      <protection locked="0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left"/>
    </xf>
    <xf numFmtId="172" fontId="3" fillId="0" borderId="0" xfId="0" applyNumberFormat="1" applyFont="1" applyFill="1" applyAlignment="1" applyProtection="1">
      <alignment horizontal="center" vertical="center" wrapText="1"/>
      <protection locked="0"/>
    </xf>
    <xf numFmtId="172" fontId="4" fillId="0" borderId="0" xfId="0" applyNumberFormat="1" applyFont="1" applyFill="1" applyAlignment="1" applyProtection="1">
      <alignment horizontal="center" vertical="center" wrapText="1"/>
      <protection locked="0"/>
    </xf>
    <xf numFmtId="173" fontId="6" fillId="0" borderId="4" xfId="0" applyNumberFormat="1" applyFont="1" applyBorder="1" applyAlignment="1" applyProtection="1">
      <alignment vertical="center"/>
      <protection locked="0"/>
    </xf>
    <xf numFmtId="173" fontId="6" fillId="0" borderId="4" xfId="0" applyNumberFormat="1" applyFont="1" applyFill="1" applyBorder="1" applyAlignment="1" applyProtection="1">
      <alignment vertical="center"/>
      <protection locked="0"/>
    </xf>
    <xf numFmtId="173" fontId="6" fillId="3" borderId="2" xfId="0" applyNumberFormat="1" applyFont="1" applyFill="1" applyBorder="1" applyAlignment="1" applyProtection="1">
      <alignment vertical="center" wrapText="1"/>
    </xf>
    <xf numFmtId="173" fontId="6" fillId="2" borderId="2" xfId="0" applyNumberFormat="1" applyFont="1" applyFill="1" applyBorder="1" applyAlignment="1" applyProtection="1">
      <alignment vertical="center" wrapText="1"/>
    </xf>
    <xf numFmtId="173" fontId="6" fillId="2" borderId="2" xfId="0" applyNumberFormat="1" applyFont="1" applyFill="1" applyBorder="1" applyAlignment="1" applyProtection="1">
      <alignment vertical="center" wrapText="1"/>
      <protection locked="0"/>
    </xf>
    <xf numFmtId="173" fontId="9" fillId="2" borderId="2" xfId="0" applyNumberFormat="1" applyFont="1" applyFill="1" applyBorder="1" applyAlignment="1">
      <alignment vertical="center" wrapText="1"/>
    </xf>
    <xf numFmtId="173" fontId="6" fillId="2" borderId="5" xfId="0" applyNumberFormat="1" applyFont="1" applyFill="1" applyBorder="1" applyAlignment="1" applyProtection="1">
      <alignment vertical="center" wrapText="1"/>
      <protection locked="0"/>
    </xf>
    <xf numFmtId="173" fontId="9" fillId="2" borderId="5" xfId="0" applyNumberFormat="1" applyFont="1" applyFill="1" applyBorder="1" applyAlignment="1">
      <alignment vertical="center"/>
    </xf>
    <xf numFmtId="173" fontId="6" fillId="0" borderId="2" xfId="0" applyNumberFormat="1" applyFont="1" applyFill="1" applyBorder="1" applyAlignment="1" applyProtection="1">
      <alignment vertical="center" wrapText="1"/>
    </xf>
    <xf numFmtId="173" fontId="6" fillId="0" borderId="2" xfId="0" applyNumberFormat="1" applyFont="1" applyFill="1" applyBorder="1" applyAlignment="1" applyProtection="1">
      <alignment vertical="center" wrapText="1"/>
      <protection locked="0"/>
    </xf>
    <xf numFmtId="173" fontId="9" fillId="0" borderId="2" xfId="0" applyNumberFormat="1" applyFont="1" applyFill="1" applyBorder="1" applyAlignment="1">
      <alignment vertical="center" wrapText="1"/>
    </xf>
    <xf numFmtId="173" fontId="6" fillId="0" borderId="5" xfId="0" applyNumberFormat="1" applyFont="1" applyFill="1" applyBorder="1" applyAlignment="1" applyProtection="1">
      <alignment vertical="center" wrapText="1"/>
      <protection locked="0"/>
    </xf>
    <xf numFmtId="173" fontId="7" fillId="2" borderId="2" xfId="0" applyNumberFormat="1" applyFont="1" applyFill="1" applyBorder="1" applyAlignment="1" applyProtection="1">
      <alignment vertical="center" wrapText="1"/>
    </xf>
    <xf numFmtId="4" fontId="6" fillId="0" borderId="4" xfId="0" applyNumberFormat="1" applyFont="1" applyBorder="1" applyAlignment="1" applyProtection="1">
      <alignment vertical="center"/>
      <protection locked="0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4" fontId="3" fillId="3" borderId="15" xfId="0" applyNumberFormat="1" applyFont="1" applyFill="1" applyBorder="1" applyAlignment="1" applyProtection="1">
      <alignment horizontal="center" vertical="center" wrapText="1"/>
    </xf>
    <xf numFmtId="0" fontId="4" fillId="4" borderId="13" xfId="0" applyNumberFormat="1" applyFont="1" applyFill="1" applyBorder="1" applyAlignment="1" applyProtection="1">
      <alignment horizontal="center" vertical="center" wrapText="1"/>
    </xf>
    <xf numFmtId="0" fontId="4" fillId="4" borderId="14" xfId="0" applyNumberFormat="1" applyFont="1" applyFill="1" applyBorder="1" applyAlignment="1" applyProtection="1">
      <alignment horizontal="center" vertical="center" wrapText="1"/>
    </xf>
    <xf numFmtId="0" fontId="4" fillId="4" borderId="5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8" xfId="0" applyNumberFormat="1" applyFont="1" applyFill="1" applyBorder="1" applyAlignment="1" applyProtection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textRotation="90" wrapText="1"/>
    </xf>
    <xf numFmtId="0" fontId="3" fillId="2" borderId="16" xfId="0" applyFont="1" applyFill="1" applyBorder="1" applyAlignment="1" applyProtection="1">
      <alignment horizontal="center" vertical="center" textRotation="90" wrapText="1"/>
    </xf>
    <xf numFmtId="0" fontId="3" fillId="2" borderId="15" xfId="0" applyFont="1" applyFill="1" applyBorder="1" applyAlignment="1" applyProtection="1">
      <alignment horizontal="center" vertical="center" textRotation="90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4" fontId="3" fillId="6" borderId="14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4" fontId="3" fillId="6" borderId="6" xfId="0" applyNumberFormat="1" applyFont="1" applyFill="1" applyBorder="1" applyAlignment="1" applyProtection="1">
      <alignment horizontal="center" vertical="center" wrapText="1"/>
    </xf>
    <xf numFmtId="4" fontId="3" fillId="6" borderId="7" xfId="0" applyNumberFormat="1" applyFont="1" applyFill="1" applyBorder="1" applyAlignment="1" applyProtection="1">
      <alignment horizontal="center" vertical="center" wrapText="1"/>
    </xf>
    <xf numFmtId="4" fontId="3" fillId="6" borderId="8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4" fontId="4" fillId="4" borderId="6" xfId="0" applyNumberFormat="1" applyFont="1" applyFill="1" applyBorder="1" applyAlignment="1" applyProtection="1">
      <alignment horizontal="center" vertical="center" wrapText="1"/>
    </xf>
    <xf numFmtId="4" fontId="4" fillId="4" borderId="7" xfId="0" applyNumberFormat="1" applyFont="1" applyFill="1" applyBorder="1" applyAlignment="1" applyProtection="1">
      <alignment horizontal="center" vertical="center" wrapText="1"/>
    </xf>
    <xf numFmtId="4" fontId="4" fillId="4" borderId="8" xfId="0" applyNumberFormat="1" applyFont="1" applyFill="1" applyBorder="1" applyAlignment="1" applyProtection="1">
      <alignment horizontal="center" vertical="center" wrapText="1"/>
    </xf>
    <xf numFmtId="4" fontId="4" fillId="4" borderId="9" xfId="0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>
      <alignment horizontal="center" vertical="center" wrapText="1"/>
    </xf>
    <xf numFmtId="4" fontId="4" fillId="4" borderId="10" xfId="0" applyNumberFormat="1" applyFont="1" applyFill="1" applyBorder="1" applyAlignment="1" applyProtection="1">
      <alignment horizontal="center" vertical="center" wrapText="1"/>
    </xf>
    <xf numFmtId="4" fontId="4" fillId="4" borderId="11" xfId="0" applyNumberFormat="1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4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" xfId="0" applyNumberFormat="1" applyFont="1" applyFill="1" applyBorder="1" applyAlignment="1" applyProtection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0" fontId="4" fillId="4" borderId="8" xfId="0" applyNumberFormat="1" applyFont="1" applyFill="1" applyBorder="1" applyAlignment="1" applyProtection="1">
      <alignment horizontal="center" vertical="center" wrapText="1"/>
    </xf>
    <xf numFmtId="0" fontId="4" fillId="4" borderId="9" xfId="0" applyNumberFormat="1" applyFont="1" applyFill="1" applyBorder="1" applyAlignment="1" applyProtection="1">
      <alignment horizontal="center" vertical="center" wrapText="1"/>
    </xf>
    <xf numFmtId="0" fontId="4" fillId="4" borderId="0" xfId="0" applyNumberFormat="1" applyFont="1" applyFill="1" applyBorder="1" applyAlignment="1" applyProtection="1">
      <alignment horizontal="center" vertical="center" wrapText="1"/>
    </xf>
    <xf numFmtId="0" fontId="4" fillId="4" borderId="10" xfId="0" applyNumberFormat="1" applyFont="1" applyFill="1" applyBorder="1" applyAlignment="1" applyProtection="1">
      <alignment horizontal="center" vertical="center" wrapText="1"/>
    </xf>
    <xf numFmtId="0" fontId="4" fillId="4" borderId="1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4" fontId="3" fillId="0" borderId="14" xfId="0" applyNumberFormat="1" applyFont="1" applyBorder="1" applyAlignment="1" applyProtection="1">
      <alignment horizontal="center" vertical="center" wrapText="1"/>
    </xf>
    <xf numFmtId="4" fontId="3" fillId="0" borderId="1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4" fillId="0" borderId="9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4" fontId="3" fillId="4" borderId="6" xfId="0" applyNumberFormat="1" applyFont="1" applyFill="1" applyBorder="1" applyAlignment="1" applyProtection="1">
      <alignment horizontal="center" vertical="center" wrapText="1"/>
    </xf>
    <xf numFmtId="4" fontId="3" fillId="4" borderId="7" xfId="0" applyNumberFormat="1" applyFont="1" applyFill="1" applyBorder="1" applyAlignment="1" applyProtection="1">
      <alignment horizontal="center" vertical="center" wrapText="1"/>
    </xf>
    <xf numFmtId="4" fontId="3" fillId="4" borderId="8" xfId="0" applyNumberFormat="1" applyFont="1" applyFill="1" applyBorder="1" applyAlignment="1" applyProtection="1">
      <alignment horizontal="center" vertical="center" wrapText="1"/>
    </xf>
    <xf numFmtId="4" fontId="3" fillId="4" borderId="9" xfId="0" applyNumberFormat="1" applyFont="1" applyFill="1" applyBorder="1" applyAlignment="1" applyProtection="1">
      <alignment horizontal="center" vertical="center" wrapText="1"/>
    </xf>
    <xf numFmtId="4" fontId="3" fillId="4" borderId="0" xfId="0" applyNumberFormat="1" applyFont="1" applyFill="1" applyBorder="1" applyAlignment="1" applyProtection="1">
      <alignment horizontal="center" vertical="center" wrapText="1"/>
    </xf>
    <xf numFmtId="4" fontId="3" fillId="4" borderId="10" xfId="0" applyNumberFormat="1" applyFont="1" applyFill="1" applyBorder="1" applyAlignment="1" applyProtection="1">
      <alignment horizontal="center" vertical="center" wrapText="1"/>
    </xf>
    <xf numFmtId="4" fontId="3" fillId="4" borderId="11" xfId="0" applyNumberFormat="1" applyFont="1" applyFill="1" applyBorder="1" applyAlignment="1" applyProtection="1">
      <alignment horizontal="center" vertical="center" wrapText="1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4" fontId="3" fillId="4" borderId="12" xfId="0" applyNumberFormat="1" applyFont="1" applyFill="1" applyBorder="1" applyAlignment="1" applyProtection="1">
      <alignment horizontal="center" vertical="center" wrapText="1"/>
    </xf>
    <xf numFmtId="4" fontId="3" fillId="2" borderId="1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 wrapText="1"/>
    </xf>
    <xf numFmtId="4" fontId="4" fillId="0" borderId="14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105"/>
  <sheetViews>
    <sheetView tabSelected="1" topLeftCell="A4" zoomScale="90" zoomScaleNormal="90" workbookViewId="0">
      <selection activeCell="F108" sqref="F108"/>
    </sheetView>
  </sheetViews>
  <sheetFormatPr defaultColWidth="7.25" defaultRowHeight="17.25"/>
  <cols>
    <col min="1" max="1" width="4.375" style="1" customWidth="1"/>
    <col min="2" max="2" width="25.125" style="1" customWidth="1"/>
    <col min="3" max="3" width="11.875" style="1" customWidth="1"/>
    <col min="4" max="4" width="11" style="1" customWidth="1"/>
    <col min="5" max="5" width="16.875" style="1" customWidth="1"/>
    <col min="6" max="6" width="13.625" style="22" customWidth="1"/>
    <col min="7" max="7" width="12.625" style="1" customWidth="1"/>
    <col min="8" max="8" width="11.75" style="1" customWidth="1"/>
    <col min="9" max="9" width="9.5" style="1" customWidth="1"/>
    <col min="10" max="10" width="14.5" style="1" customWidth="1"/>
    <col min="11" max="11" width="12" style="1" customWidth="1"/>
    <col min="12" max="12" width="14.625" style="1" customWidth="1"/>
    <col min="13" max="13" width="12.875" style="1" customWidth="1"/>
    <col min="14" max="14" width="9.5" style="1" customWidth="1"/>
    <col min="15" max="16" width="12.875" style="1" customWidth="1"/>
    <col min="17" max="18" width="13" style="1" customWidth="1"/>
    <col min="19" max="19" width="8.875" style="1" customWidth="1"/>
    <col min="20" max="21" width="12.5" style="1" customWidth="1"/>
    <col min="22" max="23" width="11.75" style="1" customWidth="1"/>
    <col min="24" max="24" width="11.875" style="1" customWidth="1"/>
    <col min="25" max="26" width="12.125" style="1" customWidth="1"/>
    <col min="27" max="28" width="10.25" style="1" customWidth="1"/>
    <col min="29" max="29" width="11.5" style="1" customWidth="1"/>
    <col min="30" max="31" width="11.625" style="1" customWidth="1"/>
    <col min="32" max="34" width="10.875" style="1" customWidth="1"/>
    <col min="35" max="36" width="11.625" style="1" customWidth="1"/>
    <col min="37" max="37" width="9.75" style="1" customWidth="1"/>
    <col min="38" max="38" width="11.375" style="1" customWidth="1"/>
    <col min="39" max="39" width="10.75" style="1" customWidth="1"/>
    <col min="40" max="41" width="10.375" style="1" customWidth="1"/>
    <col min="42" max="42" width="9.25" style="1" customWidth="1"/>
    <col min="43" max="43" width="10.75" style="1" customWidth="1"/>
    <col min="44" max="44" width="9.625" style="1" customWidth="1"/>
    <col min="45" max="46" width="8.25" style="1" customWidth="1"/>
    <col min="47" max="47" width="7.25" style="1" customWidth="1"/>
    <col min="48" max="48" width="9" style="1" customWidth="1"/>
    <col min="49" max="49" width="10.75" style="1" customWidth="1"/>
    <col min="50" max="50" width="7.875" style="1" customWidth="1"/>
    <col min="51" max="52" width="14.125" style="1" customWidth="1"/>
    <col min="53" max="53" width="12.125" style="1" customWidth="1"/>
    <col min="54" max="56" width="8.25" style="1" customWidth="1"/>
    <col min="57" max="58" width="9.875" style="1" customWidth="1"/>
    <col min="59" max="59" width="10.75" style="1" customWidth="1"/>
    <col min="60" max="61" width="8" style="1" customWidth="1"/>
    <col min="62" max="62" width="7.25" style="1" customWidth="1"/>
    <col min="63" max="64" width="8.125" style="1" customWidth="1"/>
    <col min="65" max="65" width="6.5" style="1" customWidth="1"/>
    <col min="66" max="72" width="10.75" style="1" customWidth="1"/>
    <col min="73" max="73" width="11.75" style="1" customWidth="1"/>
    <col min="74" max="75" width="8.375" style="1" customWidth="1"/>
    <col min="76" max="76" width="8" style="1" customWidth="1"/>
    <col min="77" max="78" width="8.25" style="1" customWidth="1"/>
    <col min="79" max="79" width="8.875" style="1" customWidth="1"/>
    <col min="80" max="81" width="11.375" style="1" customWidth="1"/>
    <col min="82" max="82" width="10.875" style="1" customWidth="1"/>
    <col min="83" max="84" width="8.125" style="1" customWidth="1"/>
    <col min="85" max="85" width="7.875" style="1" customWidth="1"/>
    <col min="86" max="87" width="9.875" style="1" customWidth="1"/>
    <col min="88" max="88" width="10.25" style="1" customWidth="1"/>
    <col min="89" max="89" width="10.5" style="1" customWidth="1"/>
    <col min="90" max="90" width="9.375" style="1" customWidth="1"/>
    <col min="91" max="91" width="11.625" style="1" customWidth="1"/>
    <col min="92" max="93" width="11.75" style="1" customWidth="1"/>
    <col min="94" max="94" width="10.25" style="1" customWidth="1"/>
    <col min="95" max="96" width="11" style="1" customWidth="1"/>
    <col min="97" max="97" width="10" style="1" customWidth="1"/>
    <col min="98" max="99" width="9.875" style="1" customWidth="1"/>
    <col min="100" max="100" width="10.25" style="1" customWidth="1"/>
    <col min="101" max="102" width="8" style="1" customWidth="1"/>
    <col min="103" max="103" width="11.5" style="1" customWidth="1"/>
    <col min="104" max="105" width="8" style="1" customWidth="1"/>
    <col min="106" max="106" width="6.75" style="1" customWidth="1"/>
    <col min="107" max="108" width="9.875" style="1" customWidth="1"/>
    <col min="109" max="109" width="9.25" style="1" customWidth="1"/>
    <col min="110" max="110" width="9.875" style="1" customWidth="1"/>
    <col min="111" max="112" width="13.125" style="1" customWidth="1"/>
    <col min="113" max="113" width="13.625" style="1" customWidth="1"/>
    <col min="114" max="115" width="8.375" style="1" customWidth="1"/>
    <col min="116" max="116" width="7.5" style="1" customWidth="1"/>
    <col min="117" max="117" width="10.125" style="1" customWidth="1"/>
    <col min="118" max="118" width="10.5" style="1" customWidth="1"/>
    <col min="119" max="119" width="7.75" style="1" customWidth="1"/>
    <col min="120" max="121" width="8" style="1" customWidth="1"/>
    <col min="122" max="122" width="7.375" style="1" customWidth="1"/>
    <col min="123" max="124" width="8.625" style="1" customWidth="1"/>
    <col min="125" max="125" width="7.25" style="1" customWidth="1"/>
    <col min="126" max="127" width="8.125" style="1" customWidth="1"/>
    <col min="128" max="128" width="7.5" style="1" customWidth="1"/>
    <col min="129" max="130" width="11.875" style="1" customWidth="1"/>
    <col min="131" max="131" width="10.375" style="1" customWidth="1"/>
    <col min="132" max="132" width="6.875" style="1" customWidth="1"/>
    <col min="133" max="134" width="10.75" style="1" customWidth="1"/>
    <col min="135" max="135" width="9.875" style="1" customWidth="1"/>
    <col min="136" max="137" width="7.25" style="1"/>
    <col min="138" max="138" width="10.125" style="1" customWidth="1"/>
    <col min="139" max="16384" width="7.25" style="1"/>
  </cols>
  <sheetData>
    <row r="1" spans="1:135" ht="27.75" customHeight="1">
      <c r="C1" s="123" t="s">
        <v>11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1:135" ht="34.5" customHeight="1">
      <c r="C2" s="124" t="s">
        <v>145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Q2" s="5"/>
      <c r="R2" s="5"/>
      <c r="T2" s="125"/>
      <c r="U2" s="125"/>
      <c r="V2" s="125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5" ht="18" customHeight="1">
      <c r="C3" s="8"/>
      <c r="D3" s="8"/>
      <c r="E3" s="8"/>
      <c r="F3" s="21"/>
      <c r="G3" s="8"/>
      <c r="H3" s="8"/>
      <c r="I3" s="8"/>
      <c r="J3" s="8"/>
      <c r="K3" s="8"/>
      <c r="L3" s="124" t="s">
        <v>12</v>
      </c>
      <c r="M3" s="124"/>
      <c r="N3" s="124"/>
      <c r="O3" s="124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9" customFormat="1" ht="18" customHeight="1">
      <c r="A4" s="63" t="s">
        <v>6</v>
      </c>
      <c r="B4" s="63" t="s">
        <v>10</v>
      </c>
      <c r="C4" s="66" t="s">
        <v>4</v>
      </c>
      <c r="D4" s="66" t="s">
        <v>5</v>
      </c>
      <c r="E4" s="97" t="s">
        <v>13</v>
      </c>
      <c r="F4" s="98"/>
      <c r="G4" s="98"/>
      <c r="H4" s="98"/>
      <c r="I4" s="99"/>
      <c r="J4" s="106" t="s">
        <v>45</v>
      </c>
      <c r="K4" s="107"/>
      <c r="L4" s="107"/>
      <c r="M4" s="107"/>
      <c r="N4" s="108"/>
      <c r="O4" s="92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4"/>
      <c r="DF4" s="54" t="s">
        <v>14</v>
      </c>
      <c r="DG4" s="135" t="s">
        <v>15</v>
      </c>
      <c r="DH4" s="136"/>
      <c r="DI4" s="137"/>
      <c r="DJ4" s="83" t="s">
        <v>3</v>
      </c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54" t="s">
        <v>16</v>
      </c>
      <c r="EC4" s="69" t="s">
        <v>17</v>
      </c>
      <c r="ED4" s="70"/>
      <c r="EE4" s="71"/>
    </row>
    <row r="5" spans="1:135" s="9" customFormat="1" ht="15" customHeight="1">
      <c r="A5" s="64"/>
      <c r="B5" s="64"/>
      <c r="C5" s="67"/>
      <c r="D5" s="67"/>
      <c r="E5" s="100"/>
      <c r="F5" s="101"/>
      <c r="G5" s="101"/>
      <c r="H5" s="101"/>
      <c r="I5" s="102"/>
      <c r="J5" s="109"/>
      <c r="K5" s="110"/>
      <c r="L5" s="110"/>
      <c r="M5" s="110"/>
      <c r="N5" s="111"/>
      <c r="O5" s="120" t="s">
        <v>7</v>
      </c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2"/>
      <c r="AV5" s="96" t="s">
        <v>2</v>
      </c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80" t="s">
        <v>8</v>
      </c>
      <c r="BL5" s="81"/>
      <c r="BM5" s="81"/>
      <c r="BN5" s="89" t="s">
        <v>18</v>
      </c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1"/>
      <c r="CE5" s="61" t="s">
        <v>0</v>
      </c>
      <c r="CF5" s="62"/>
      <c r="CG5" s="62"/>
      <c r="CH5" s="62"/>
      <c r="CI5" s="62"/>
      <c r="CJ5" s="62"/>
      <c r="CK5" s="62"/>
      <c r="CL5" s="62"/>
      <c r="CM5" s="95"/>
      <c r="CN5" s="89" t="s">
        <v>1</v>
      </c>
      <c r="CO5" s="90"/>
      <c r="CP5" s="90"/>
      <c r="CQ5" s="90"/>
      <c r="CR5" s="90"/>
      <c r="CS5" s="90"/>
      <c r="CT5" s="90"/>
      <c r="CU5" s="90"/>
      <c r="CV5" s="90"/>
      <c r="CW5" s="96" t="s">
        <v>19</v>
      </c>
      <c r="CX5" s="96"/>
      <c r="CY5" s="96"/>
      <c r="CZ5" s="80" t="s">
        <v>20</v>
      </c>
      <c r="DA5" s="81"/>
      <c r="DB5" s="82"/>
      <c r="DC5" s="80" t="s">
        <v>21</v>
      </c>
      <c r="DD5" s="81"/>
      <c r="DE5" s="82"/>
      <c r="DF5" s="54"/>
      <c r="DG5" s="138"/>
      <c r="DH5" s="139"/>
      <c r="DI5" s="140"/>
      <c r="DJ5" s="78"/>
      <c r="DK5" s="78"/>
      <c r="DL5" s="79"/>
      <c r="DM5" s="79"/>
      <c r="DN5" s="79"/>
      <c r="DO5" s="79"/>
      <c r="DP5" s="80" t="s">
        <v>22</v>
      </c>
      <c r="DQ5" s="81"/>
      <c r="DR5" s="82"/>
      <c r="DS5" s="146"/>
      <c r="DT5" s="147"/>
      <c r="DU5" s="147"/>
      <c r="DV5" s="147"/>
      <c r="DW5" s="147"/>
      <c r="DX5" s="147"/>
      <c r="DY5" s="147"/>
      <c r="DZ5" s="147"/>
      <c r="EA5" s="147"/>
      <c r="EB5" s="54"/>
      <c r="EC5" s="72"/>
      <c r="ED5" s="73"/>
      <c r="EE5" s="74"/>
    </row>
    <row r="6" spans="1:135" s="9" customFormat="1" ht="174.75" customHeight="1">
      <c r="A6" s="64"/>
      <c r="B6" s="64"/>
      <c r="C6" s="67"/>
      <c r="D6" s="67"/>
      <c r="E6" s="103"/>
      <c r="F6" s="104"/>
      <c r="G6" s="104"/>
      <c r="H6" s="104"/>
      <c r="I6" s="105"/>
      <c r="J6" s="112"/>
      <c r="K6" s="113"/>
      <c r="L6" s="113"/>
      <c r="M6" s="113"/>
      <c r="N6" s="114"/>
      <c r="O6" s="48" t="s">
        <v>23</v>
      </c>
      <c r="P6" s="49"/>
      <c r="Q6" s="49"/>
      <c r="R6" s="49"/>
      <c r="S6" s="50"/>
      <c r="T6" s="51" t="s">
        <v>24</v>
      </c>
      <c r="U6" s="52"/>
      <c r="V6" s="52"/>
      <c r="W6" s="52"/>
      <c r="X6" s="53"/>
      <c r="Y6" s="51" t="s">
        <v>25</v>
      </c>
      <c r="Z6" s="52"/>
      <c r="AA6" s="52"/>
      <c r="AB6" s="52"/>
      <c r="AC6" s="53"/>
      <c r="AD6" s="51" t="s">
        <v>26</v>
      </c>
      <c r="AE6" s="52"/>
      <c r="AF6" s="52"/>
      <c r="AG6" s="52"/>
      <c r="AH6" s="53"/>
      <c r="AI6" s="51" t="s">
        <v>27</v>
      </c>
      <c r="AJ6" s="52"/>
      <c r="AK6" s="52"/>
      <c r="AL6" s="52"/>
      <c r="AM6" s="53"/>
      <c r="AN6" s="51" t="s">
        <v>28</v>
      </c>
      <c r="AO6" s="52"/>
      <c r="AP6" s="52"/>
      <c r="AQ6" s="52"/>
      <c r="AR6" s="53"/>
      <c r="AS6" s="115" t="s">
        <v>29</v>
      </c>
      <c r="AT6" s="115"/>
      <c r="AU6" s="115"/>
      <c r="AV6" s="126" t="s">
        <v>30</v>
      </c>
      <c r="AW6" s="127"/>
      <c r="AX6" s="127"/>
      <c r="AY6" s="126" t="s">
        <v>31</v>
      </c>
      <c r="AZ6" s="127"/>
      <c r="BA6" s="128"/>
      <c r="BB6" s="116" t="s">
        <v>32</v>
      </c>
      <c r="BC6" s="117"/>
      <c r="BD6" s="129"/>
      <c r="BE6" s="116" t="s">
        <v>33</v>
      </c>
      <c r="BF6" s="117"/>
      <c r="BG6" s="117"/>
      <c r="BH6" s="118" t="s">
        <v>34</v>
      </c>
      <c r="BI6" s="119"/>
      <c r="BJ6" s="119"/>
      <c r="BK6" s="84"/>
      <c r="BL6" s="85"/>
      <c r="BM6" s="85"/>
      <c r="BN6" s="130" t="s">
        <v>35</v>
      </c>
      <c r="BO6" s="131"/>
      <c r="BP6" s="131"/>
      <c r="BQ6" s="131"/>
      <c r="BR6" s="132"/>
      <c r="BS6" s="60" t="s">
        <v>36</v>
      </c>
      <c r="BT6" s="60"/>
      <c r="BU6" s="60"/>
      <c r="BV6" s="60" t="s">
        <v>37</v>
      </c>
      <c r="BW6" s="60"/>
      <c r="BX6" s="60"/>
      <c r="BY6" s="60" t="s">
        <v>38</v>
      </c>
      <c r="BZ6" s="60"/>
      <c r="CA6" s="60"/>
      <c r="CB6" s="60" t="s">
        <v>39</v>
      </c>
      <c r="CC6" s="60"/>
      <c r="CD6" s="60"/>
      <c r="CE6" s="60" t="s">
        <v>147</v>
      </c>
      <c r="CF6" s="60"/>
      <c r="CG6" s="60"/>
      <c r="CH6" s="61" t="s">
        <v>148</v>
      </c>
      <c r="CI6" s="62"/>
      <c r="CJ6" s="62"/>
      <c r="CK6" s="60" t="s">
        <v>40</v>
      </c>
      <c r="CL6" s="60"/>
      <c r="CM6" s="60"/>
      <c r="CN6" s="87" t="s">
        <v>41</v>
      </c>
      <c r="CO6" s="88"/>
      <c r="CP6" s="62"/>
      <c r="CQ6" s="60" t="s">
        <v>42</v>
      </c>
      <c r="CR6" s="60"/>
      <c r="CS6" s="60"/>
      <c r="CT6" s="61" t="s">
        <v>149</v>
      </c>
      <c r="CU6" s="62"/>
      <c r="CV6" s="62"/>
      <c r="CW6" s="96"/>
      <c r="CX6" s="96"/>
      <c r="CY6" s="96"/>
      <c r="CZ6" s="84"/>
      <c r="DA6" s="85"/>
      <c r="DB6" s="86"/>
      <c r="DC6" s="84"/>
      <c r="DD6" s="85"/>
      <c r="DE6" s="86"/>
      <c r="DF6" s="54"/>
      <c r="DG6" s="141"/>
      <c r="DH6" s="142"/>
      <c r="DI6" s="143"/>
      <c r="DJ6" s="80" t="s">
        <v>46</v>
      </c>
      <c r="DK6" s="81"/>
      <c r="DL6" s="82"/>
      <c r="DM6" s="80" t="s">
        <v>155</v>
      </c>
      <c r="DN6" s="81"/>
      <c r="DO6" s="82"/>
      <c r="DP6" s="84"/>
      <c r="DQ6" s="85"/>
      <c r="DR6" s="86"/>
      <c r="DS6" s="80" t="s">
        <v>156</v>
      </c>
      <c r="DT6" s="81"/>
      <c r="DU6" s="82"/>
      <c r="DV6" s="80" t="s">
        <v>150</v>
      </c>
      <c r="DW6" s="81"/>
      <c r="DX6" s="82"/>
      <c r="DY6" s="144" t="s">
        <v>151</v>
      </c>
      <c r="DZ6" s="145"/>
      <c r="EA6" s="145"/>
      <c r="EB6" s="54"/>
      <c r="EC6" s="75"/>
      <c r="ED6" s="76"/>
      <c r="EE6" s="77"/>
    </row>
    <row r="7" spans="1:135" s="10" customFormat="1" ht="36" customHeight="1">
      <c r="A7" s="64"/>
      <c r="B7" s="64"/>
      <c r="C7" s="67"/>
      <c r="D7" s="67"/>
      <c r="E7" s="46" t="s">
        <v>43</v>
      </c>
      <c r="F7" s="57" t="s">
        <v>49</v>
      </c>
      <c r="G7" s="58"/>
      <c r="H7" s="58"/>
      <c r="I7" s="59"/>
      <c r="J7" s="46" t="s">
        <v>43</v>
      </c>
      <c r="K7" s="57" t="s">
        <v>49</v>
      </c>
      <c r="L7" s="58"/>
      <c r="M7" s="58"/>
      <c r="N7" s="59"/>
      <c r="O7" s="46" t="s">
        <v>43</v>
      </c>
      <c r="P7" s="57" t="s">
        <v>49</v>
      </c>
      <c r="Q7" s="58"/>
      <c r="R7" s="58"/>
      <c r="S7" s="59"/>
      <c r="T7" s="46" t="s">
        <v>43</v>
      </c>
      <c r="U7" s="57" t="s">
        <v>49</v>
      </c>
      <c r="V7" s="58"/>
      <c r="W7" s="58"/>
      <c r="X7" s="59"/>
      <c r="Y7" s="46" t="s">
        <v>43</v>
      </c>
      <c r="Z7" s="57" t="s">
        <v>49</v>
      </c>
      <c r="AA7" s="58"/>
      <c r="AB7" s="58"/>
      <c r="AC7" s="59"/>
      <c r="AD7" s="46" t="s">
        <v>43</v>
      </c>
      <c r="AE7" s="57" t="s">
        <v>49</v>
      </c>
      <c r="AF7" s="58"/>
      <c r="AG7" s="58"/>
      <c r="AH7" s="59"/>
      <c r="AI7" s="46" t="s">
        <v>43</v>
      </c>
      <c r="AJ7" s="57" t="s">
        <v>49</v>
      </c>
      <c r="AK7" s="58"/>
      <c r="AL7" s="58"/>
      <c r="AM7" s="59"/>
      <c r="AN7" s="46" t="s">
        <v>43</v>
      </c>
      <c r="AO7" s="57" t="s">
        <v>49</v>
      </c>
      <c r="AP7" s="58"/>
      <c r="AQ7" s="58"/>
      <c r="AR7" s="59"/>
      <c r="AS7" s="46" t="s">
        <v>43</v>
      </c>
      <c r="AT7" s="55" t="s">
        <v>49</v>
      </c>
      <c r="AU7" s="56"/>
      <c r="AV7" s="46" t="s">
        <v>43</v>
      </c>
      <c r="AW7" s="55" t="s">
        <v>49</v>
      </c>
      <c r="AX7" s="56"/>
      <c r="AY7" s="46" t="s">
        <v>43</v>
      </c>
      <c r="AZ7" s="55" t="s">
        <v>49</v>
      </c>
      <c r="BA7" s="56"/>
      <c r="BB7" s="46" t="s">
        <v>43</v>
      </c>
      <c r="BC7" s="55" t="s">
        <v>49</v>
      </c>
      <c r="BD7" s="56"/>
      <c r="BE7" s="46" t="s">
        <v>43</v>
      </c>
      <c r="BF7" s="55" t="s">
        <v>49</v>
      </c>
      <c r="BG7" s="56"/>
      <c r="BH7" s="46" t="s">
        <v>43</v>
      </c>
      <c r="BI7" s="55" t="s">
        <v>49</v>
      </c>
      <c r="BJ7" s="56"/>
      <c r="BK7" s="46" t="s">
        <v>43</v>
      </c>
      <c r="BL7" s="55" t="s">
        <v>49</v>
      </c>
      <c r="BM7" s="56"/>
      <c r="BN7" s="46" t="s">
        <v>43</v>
      </c>
      <c r="BO7" s="55" t="s">
        <v>49</v>
      </c>
      <c r="BP7" s="133"/>
      <c r="BQ7" s="133"/>
      <c r="BR7" s="56"/>
      <c r="BS7" s="46" t="s">
        <v>43</v>
      </c>
      <c r="BT7" s="55" t="s">
        <v>49</v>
      </c>
      <c r="BU7" s="56"/>
      <c r="BV7" s="46" t="s">
        <v>43</v>
      </c>
      <c r="BW7" s="55" t="s">
        <v>49</v>
      </c>
      <c r="BX7" s="56"/>
      <c r="BY7" s="46" t="s">
        <v>43</v>
      </c>
      <c r="BZ7" s="55" t="s">
        <v>49</v>
      </c>
      <c r="CA7" s="56"/>
      <c r="CB7" s="46" t="s">
        <v>43</v>
      </c>
      <c r="CC7" s="55" t="s">
        <v>49</v>
      </c>
      <c r="CD7" s="56"/>
      <c r="CE7" s="46" t="s">
        <v>43</v>
      </c>
      <c r="CF7" s="55" t="s">
        <v>49</v>
      </c>
      <c r="CG7" s="56"/>
      <c r="CH7" s="46" t="s">
        <v>43</v>
      </c>
      <c r="CI7" s="55" t="s">
        <v>49</v>
      </c>
      <c r="CJ7" s="56"/>
      <c r="CK7" s="46" t="s">
        <v>43</v>
      </c>
      <c r="CL7" s="55" t="s">
        <v>49</v>
      </c>
      <c r="CM7" s="56"/>
      <c r="CN7" s="46" t="s">
        <v>43</v>
      </c>
      <c r="CO7" s="55" t="s">
        <v>49</v>
      </c>
      <c r="CP7" s="56"/>
      <c r="CQ7" s="46" t="s">
        <v>43</v>
      </c>
      <c r="CR7" s="55" t="s">
        <v>49</v>
      </c>
      <c r="CS7" s="56"/>
      <c r="CT7" s="46" t="s">
        <v>43</v>
      </c>
      <c r="CU7" s="55" t="s">
        <v>49</v>
      </c>
      <c r="CV7" s="56"/>
      <c r="CW7" s="46" t="s">
        <v>43</v>
      </c>
      <c r="CX7" s="55" t="s">
        <v>49</v>
      </c>
      <c r="CY7" s="56"/>
      <c r="CZ7" s="46" t="s">
        <v>43</v>
      </c>
      <c r="DA7" s="55" t="s">
        <v>49</v>
      </c>
      <c r="DB7" s="56"/>
      <c r="DC7" s="46" t="s">
        <v>43</v>
      </c>
      <c r="DD7" s="55" t="s">
        <v>49</v>
      </c>
      <c r="DE7" s="56"/>
      <c r="DF7" s="134" t="s">
        <v>9</v>
      </c>
      <c r="DG7" s="46" t="s">
        <v>43</v>
      </c>
      <c r="DH7" s="55" t="s">
        <v>49</v>
      </c>
      <c r="DI7" s="56"/>
      <c r="DJ7" s="46" t="s">
        <v>43</v>
      </c>
      <c r="DK7" s="55" t="s">
        <v>49</v>
      </c>
      <c r="DL7" s="56"/>
      <c r="DM7" s="46" t="s">
        <v>43</v>
      </c>
      <c r="DN7" s="55" t="s">
        <v>49</v>
      </c>
      <c r="DO7" s="56"/>
      <c r="DP7" s="46" t="s">
        <v>43</v>
      </c>
      <c r="DQ7" s="55" t="s">
        <v>49</v>
      </c>
      <c r="DR7" s="56"/>
      <c r="DS7" s="46" t="s">
        <v>43</v>
      </c>
      <c r="DT7" s="55" t="s">
        <v>49</v>
      </c>
      <c r="DU7" s="56"/>
      <c r="DV7" s="46" t="s">
        <v>43</v>
      </c>
      <c r="DW7" s="55" t="s">
        <v>49</v>
      </c>
      <c r="DX7" s="56"/>
      <c r="DY7" s="46" t="s">
        <v>43</v>
      </c>
      <c r="DZ7" s="55" t="s">
        <v>49</v>
      </c>
      <c r="EA7" s="56"/>
      <c r="EB7" s="54" t="s">
        <v>9</v>
      </c>
      <c r="EC7" s="46" t="s">
        <v>43</v>
      </c>
      <c r="ED7" s="55" t="s">
        <v>49</v>
      </c>
      <c r="EE7" s="56"/>
    </row>
    <row r="8" spans="1:135" s="17" customFormat="1" ht="101.25" customHeight="1">
      <c r="A8" s="65"/>
      <c r="B8" s="65"/>
      <c r="C8" s="68"/>
      <c r="D8" s="68"/>
      <c r="E8" s="47"/>
      <c r="F8" s="23" t="s">
        <v>152</v>
      </c>
      <c r="G8" s="16" t="s">
        <v>154</v>
      </c>
      <c r="H8" s="24" t="s">
        <v>48</v>
      </c>
      <c r="I8" s="16" t="s">
        <v>47</v>
      </c>
      <c r="J8" s="47"/>
      <c r="K8" s="23" t="s">
        <v>152</v>
      </c>
      <c r="L8" s="16" t="s">
        <v>146</v>
      </c>
      <c r="M8" s="24" t="s">
        <v>48</v>
      </c>
      <c r="N8" s="16" t="s">
        <v>47</v>
      </c>
      <c r="O8" s="47"/>
      <c r="P8" s="23" t="s">
        <v>152</v>
      </c>
      <c r="Q8" s="16" t="s">
        <v>146</v>
      </c>
      <c r="R8" s="24" t="s">
        <v>48</v>
      </c>
      <c r="S8" s="16" t="s">
        <v>47</v>
      </c>
      <c r="T8" s="47"/>
      <c r="U8" s="23" t="s">
        <v>152</v>
      </c>
      <c r="V8" s="16" t="s">
        <v>146</v>
      </c>
      <c r="W8" s="24" t="s">
        <v>48</v>
      </c>
      <c r="X8" s="16" t="s">
        <v>47</v>
      </c>
      <c r="Y8" s="47"/>
      <c r="Z8" s="23" t="s">
        <v>152</v>
      </c>
      <c r="AA8" s="16" t="s">
        <v>146</v>
      </c>
      <c r="AB8" s="24" t="s">
        <v>48</v>
      </c>
      <c r="AC8" s="16" t="s">
        <v>47</v>
      </c>
      <c r="AD8" s="47"/>
      <c r="AE8" s="23" t="s">
        <v>152</v>
      </c>
      <c r="AF8" s="16" t="s">
        <v>146</v>
      </c>
      <c r="AG8" s="24" t="s">
        <v>48</v>
      </c>
      <c r="AH8" s="16" t="s">
        <v>47</v>
      </c>
      <c r="AI8" s="47"/>
      <c r="AJ8" s="23" t="s">
        <v>152</v>
      </c>
      <c r="AK8" s="16" t="s">
        <v>146</v>
      </c>
      <c r="AL8" s="16" t="s">
        <v>48</v>
      </c>
      <c r="AM8" s="16" t="s">
        <v>47</v>
      </c>
      <c r="AN8" s="47"/>
      <c r="AO8" s="23" t="s">
        <v>152</v>
      </c>
      <c r="AP8" s="16" t="s">
        <v>146</v>
      </c>
      <c r="AQ8" s="24" t="s">
        <v>48</v>
      </c>
      <c r="AR8" s="16" t="s">
        <v>47</v>
      </c>
      <c r="AS8" s="47"/>
      <c r="AT8" s="23" t="s">
        <v>152</v>
      </c>
      <c r="AU8" s="16" t="s">
        <v>50</v>
      </c>
      <c r="AV8" s="47"/>
      <c r="AW8" s="23" t="s">
        <v>152</v>
      </c>
      <c r="AX8" s="16" t="s">
        <v>50</v>
      </c>
      <c r="AY8" s="47"/>
      <c r="AZ8" s="23" t="s">
        <v>152</v>
      </c>
      <c r="BA8" s="16" t="s">
        <v>146</v>
      </c>
      <c r="BB8" s="47"/>
      <c r="BC8" s="23" t="s">
        <v>152</v>
      </c>
      <c r="BD8" s="16" t="s">
        <v>146</v>
      </c>
      <c r="BE8" s="47"/>
      <c r="BF8" s="23" t="s">
        <v>152</v>
      </c>
      <c r="BG8" s="16" t="s">
        <v>146</v>
      </c>
      <c r="BH8" s="47"/>
      <c r="BI8" s="23" t="s">
        <v>152</v>
      </c>
      <c r="BJ8" s="16" t="s">
        <v>146</v>
      </c>
      <c r="BK8" s="47"/>
      <c r="BL8" s="23" t="s">
        <v>152</v>
      </c>
      <c r="BM8" s="16" t="s">
        <v>146</v>
      </c>
      <c r="BN8" s="47"/>
      <c r="BO8" s="23" t="s">
        <v>152</v>
      </c>
      <c r="BP8" s="16" t="s">
        <v>146</v>
      </c>
      <c r="BQ8" s="24" t="s">
        <v>48</v>
      </c>
      <c r="BR8" s="16" t="s">
        <v>47</v>
      </c>
      <c r="BS8" s="47"/>
      <c r="BT8" s="23" t="s">
        <v>152</v>
      </c>
      <c r="BU8" s="16" t="s">
        <v>146</v>
      </c>
      <c r="BV8" s="47"/>
      <c r="BW8" s="23" t="s">
        <v>152</v>
      </c>
      <c r="BX8" s="16" t="s">
        <v>146</v>
      </c>
      <c r="BY8" s="47"/>
      <c r="BZ8" s="23" t="s">
        <v>152</v>
      </c>
      <c r="CA8" s="16" t="s">
        <v>146</v>
      </c>
      <c r="CB8" s="47"/>
      <c r="CC8" s="23" t="s">
        <v>152</v>
      </c>
      <c r="CD8" s="16" t="s">
        <v>146</v>
      </c>
      <c r="CE8" s="47"/>
      <c r="CF8" s="23" t="s">
        <v>152</v>
      </c>
      <c r="CG8" s="16" t="s">
        <v>146</v>
      </c>
      <c r="CH8" s="47"/>
      <c r="CI8" s="23" t="s">
        <v>152</v>
      </c>
      <c r="CJ8" s="16" t="s">
        <v>146</v>
      </c>
      <c r="CK8" s="47"/>
      <c r="CL8" s="23" t="s">
        <v>152</v>
      </c>
      <c r="CM8" s="16" t="s">
        <v>153</v>
      </c>
      <c r="CN8" s="47"/>
      <c r="CO8" s="23" t="s">
        <v>152</v>
      </c>
      <c r="CP8" s="16" t="s">
        <v>153</v>
      </c>
      <c r="CQ8" s="47"/>
      <c r="CR8" s="23" t="s">
        <v>152</v>
      </c>
      <c r="CS8" s="16" t="s">
        <v>153</v>
      </c>
      <c r="CT8" s="47"/>
      <c r="CU8" s="23" t="s">
        <v>152</v>
      </c>
      <c r="CV8" s="16" t="s">
        <v>153</v>
      </c>
      <c r="CW8" s="47"/>
      <c r="CX8" s="23" t="s">
        <v>152</v>
      </c>
      <c r="CY8" s="16" t="s">
        <v>153</v>
      </c>
      <c r="CZ8" s="47"/>
      <c r="DA8" s="23" t="s">
        <v>152</v>
      </c>
      <c r="DB8" s="16" t="s">
        <v>153</v>
      </c>
      <c r="DC8" s="47"/>
      <c r="DD8" s="23" t="s">
        <v>152</v>
      </c>
      <c r="DE8" s="16" t="s">
        <v>153</v>
      </c>
      <c r="DF8" s="134"/>
      <c r="DG8" s="47"/>
      <c r="DH8" s="23" t="s">
        <v>152</v>
      </c>
      <c r="DI8" s="16" t="s">
        <v>153</v>
      </c>
      <c r="DJ8" s="47"/>
      <c r="DK8" s="23" t="s">
        <v>152</v>
      </c>
      <c r="DL8" s="16" t="s">
        <v>153</v>
      </c>
      <c r="DM8" s="47"/>
      <c r="DN8" s="23" t="s">
        <v>152</v>
      </c>
      <c r="DO8" s="16" t="s">
        <v>153</v>
      </c>
      <c r="DP8" s="47"/>
      <c r="DQ8" s="23" t="s">
        <v>152</v>
      </c>
      <c r="DR8" s="16" t="s">
        <v>153</v>
      </c>
      <c r="DS8" s="47"/>
      <c r="DT8" s="23" t="s">
        <v>152</v>
      </c>
      <c r="DU8" s="16" t="s">
        <v>144</v>
      </c>
      <c r="DV8" s="47"/>
      <c r="DW8" s="23" t="s">
        <v>152</v>
      </c>
      <c r="DX8" s="16" t="s">
        <v>153</v>
      </c>
      <c r="DY8" s="47"/>
      <c r="DZ8" s="23" t="s">
        <v>152</v>
      </c>
      <c r="EA8" s="16" t="s">
        <v>153</v>
      </c>
      <c r="EB8" s="54"/>
      <c r="EC8" s="47"/>
      <c r="ED8" s="23" t="s">
        <v>152</v>
      </c>
      <c r="EE8" s="16" t="s">
        <v>153</v>
      </c>
    </row>
    <row r="9" spans="1:135" s="20" customFormat="1" ht="15.6" customHeight="1">
      <c r="A9" s="18"/>
      <c r="B9" s="18">
        <v>1</v>
      </c>
      <c r="C9" s="19">
        <v>2</v>
      </c>
      <c r="D9" s="18">
        <v>3</v>
      </c>
      <c r="E9" s="19">
        <v>4</v>
      </c>
      <c r="F9" s="18">
        <v>5</v>
      </c>
      <c r="G9" s="19">
        <v>6</v>
      </c>
      <c r="H9" s="18">
        <v>7</v>
      </c>
      <c r="I9" s="19">
        <v>8</v>
      </c>
      <c r="J9" s="18">
        <v>9</v>
      </c>
      <c r="K9" s="19">
        <v>10</v>
      </c>
      <c r="L9" s="18">
        <v>11</v>
      </c>
      <c r="M9" s="19">
        <v>12</v>
      </c>
      <c r="N9" s="18">
        <v>13</v>
      </c>
      <c r="O9" s="19">
        <v>14</v>
      </c>
      <c r="P9" s="18">
        <v>15</v>
      </c>
      <c r="Q9" s="19">
        <v>16</v>
      </c>
      <c r="R9" s="18">
        <v>17</v>
      </c>
      <c r="S9" s="19">
        <v>18</v>
      </c>
      <c r="T9" s="18">
        <v>19</v>
      </c>
      <c r="U9" s="19">
        <v>20</v>
      </c>
      <c r="V9" s="18">
        <v>21</v>
      </c>
      <c r="W9" s="19">
        <v>22</v>
      </c>
      <c r="X9" s="18">
        <v>23</v>
      </c>
      <c r="Y9" s="19">
        <v>24</v>
      </c>
      <c r="Z9" s="18">
        <v>25</v>
      </c>
      <c r="AA9" s="19">
        <v>26</v>
      </c>
      <c r="AB9" s="18">
        <v>27</v>
      </c>
      <c r="AC9" s="19">
        <v>28</v>
      </c>
      <c r="AD9" s="18">
        <v>29</v>
      </c>
      <c r="AE9" s="19">
        <v>30</v>
      </c>
      <c r="AF9" s="18">
        <v>31</v>
      </c>
      <c r="AG9" s="19">
        <v>32</v>
      </c>
      <c r="AH9" s="18">
        <v>33</v>
      </c>
      <c r="AI9" s="19">
        <v>34</v>
      </c>
      <c r="AJ9" s="18">
        <v>35</v>
      </c>
      <c r="AK9" s="19">
        <v>36</v>
      </c>
      <c r="AL9" s="18">
        <v>37</v>
      </c>
      <c r="AM9" s="19">
        <v>38</v>
      </c>
      <c r="AN9" s="18">
        <v>39</v>
      </c>
      <c r="AO9" s="19">
        <v>40</v>
      </c>
      <c r="AP9" s="18">
        <v>41</v>
      </c>
      <c r="AQ9" s="19">
        <v>42</v>
      </c>
      <c r="AR9" s="18">
        <v>43</v>
      </c>
      <c r="AS9" s="19">
        <v>44</v>
      </c>
      <c r="AT9" s="18">
        <v>45</v>
      </c>
      <c r="AU9" s="19">
        <v>46</v>
      </c>
      <c r="AV9" s="18">
        <v>47</v>
      </c>
      <c r="AW9" s="19">
        <v>48</v>
      </c>
      <c r="AX9" s="18">
        <v>49</v>
      </c>
      <c r="AY9" s="19">
        <v>50</v>
      </c>
      <c r="AZ9" s="18">
        <v>51</v>
      </c>
      <c r="BA9" s="19">
        <v>52</v>
      </c>
      <c r="BB9" s="18">
        <v>53</v>
      </c>
      <c r="BC9" s="19">
        <v>54</v>
      </c>
      <c r="BD9" s="18">
        <v>55</v>
      </c>
      <c r="BE9" s="19">
        <v>56</v>
      </c>
      <c r="BF9" s="18">
        <v>57</v>
      </c>
      <c r="BG9" s="19">
        <v>58</v>
      </c>
      <c r="BH9" s="18">
        <v>59</v>
      </c>
      <c r="BI9" s="19">
        <v>60</v>
      </c>
      <c r="BJ9" s="18">
        <v>61</v>
      </c>
      <c r="BK9" s="19">
        <v>62</v>
      </c>
      <c r="BL9" s="18">
        <v>63</v>
      </c>
      <c r="BM9" s="19">
        <v>64</v>
      </c>
      <c r="BN9" s="18">
        <v>65</v>
      </c>
      <c r="BO9" s="19">
        <v>66</v>
      </c>
      <c r="BP9" s="18">
        <v>67</v>
      </c>
      <c r="BQ9" s="19">
        <v>68</v>
      </c>
      <c r="BR9" s="18">
        <v>69</v>
      </c>
      <c r="BS9" s="19">
        <v>70</v>
      </c>
      <c r="BT9" s="18">
        <v>71</v>
      </c>
      <c r="BU9" s="19">
        <v>72</v>
      </c>
      <c r="BV9" s="18">
        <v>73</v>
      </c>
      <c r="BW9" s="19">
        <v>74</v>
      </c>
      <c r="BX9" s="18">
        <v>75</v>
      </c>
      <c r="BY9" s="19">
        <v>76</v>
      </c>
      <c r="BZ9" s="18">
        <v>77</v>
      </c>
      <c r="CA9" s="19">
        <v>78</v>
      </c>
      <c r="CB9" s="18">
        <v>79</v>
      </c>
      <c r="CC9" s="19">
        <v>80</v>
      </c>
      <c r="CD9" s="18">
        <v>81</v>
      </c>
      <c r="CE9" s="19">
        <v>82</v>
      </c>
      <c r="CF9" s="18">
        <v>83</v>
      </c>
      <c r="CG9" s="19">
        <v>84</v>
      </c>
      <c r="CH9" s="18">
        <v>85</v>
      </c>
      <c r="CI9" s="19">
        <v>86</v>
      </c>
      <c r="CJ9" s="18">
        <v>87</v>
      </c>
      <c r="CK9" s="19">
        <v>88</v>
      </c>
      <c r="CL9" s="18">
        <v>89</v>
      </c>
      <c r="CM9" s="19">
        <v>90</v>
      </c>
      <c r="CN9" s="18">
        <v>91</v>
      </c>
      <c r="CO9" s="19">
        <v>92</v>
      </c>
      <c r="CP9" s="18">
        <v>93</v>
      </c>
      <c r="CQ9" s="19">
        <v>94</v>
      </c>
      <c r="CR9" s="18">
        <v>95</v>
      </c>
      <c r="CS9" s="19">
        <v>96</v>
      </c>
      <c r="CT9" s="18">
        <v>97</v>
      </c>
      <c r="CU9" s="19">
        <v>98</v>
      </c>
      <c r="CV9" s="18">
        <v>99</v>
      </c>
      <c r="CW9" s="19">
        <v>100</v>
      </c>
      <c r="CX9" s="18">
        <v>101</v>
      </c>
      <c r="CY9" s="19">
        <v>102</v>
      </c>
      <c r="CZ9" s="18">
        <v>103</v>
      </c>
      <c r="DA9" s="19">
        <v>104</v>
      </c>
      <c r="DB9" s="18">
        <v>105</v>
      </c>
      <c r="DC9" s="19">
        <v>106</v>
      </c>
      <c r="DD9" s="18">
        <v>107</v>
      </c>
      <c r="DE9" s="19">
        <v>108</v>
      </c>
      <c r="DF9" s="18">
        <v>109</v>
      </c>
      <c r="DG9" s="19">
        <v>110</v>
      </c>
      <c r="DH9" s="18">
        <v>111</v>
      </c>
      <c r="DI9" s="19">
        <v>112</v>
      </c>
      <c r="DJ9" s="18">
        <v>113</v>
      </c>
      <c r="DK9" s="19">
        <v>114</v>
      </c>
      <c r="DL9" s="18">
        <v>115</v>
      </c>
      <c r="DM9" s="19">
        <v>116</v>
      </c>
      <c r="DN9" s="18">
        <v>117</v>
      </c>
      <c r="DO9" s="19">
        <v>118</v>
      </c>
      <c r="DP9" s="18">
        <v>119</v>
      </c>
      <c r="DQ9" s="19">
        <v>120</v>
      </c>
      <c r="DR9" s="18">
        <v>121</v>
      </c>
      <c r="DS9" s="19">
        <v>122</v>
      </c>
      <c r="DT9" s="18">
        <v>123</v>
      </c>
      <c r="DU9" s="19">
        <v>124</v>
      </c>
      <c r="DV9" s="18">
        <v>125</v>
      </c>
      <c r="DW9" s="19">
        <v>126</v>
      </c>
      <c r="DX9" s="18">
        <v>127</v>
      </c>
      <c r="DY9" s="19">
        <v>128</v>
      </c>
      <c r="DZ9" s="18">
        <v>129</v>
      </c>
      <c r="EA9" s="19">
        <v>130</v>
      </c>
      <c r="EB9" s="18">
        <v>131</v>
      </c>
      <c r="EC9" s="19">
        <v>132</v>
      </c>
      <c r="ED9" s="18">
        <v>133</v>
      </c>
      <c r="EE9" s="19">
        <v>134</v>
      </c>
    </row>
    <row r="10" spans="1:135" s="11" customFormat="1" ht="20.25" customHeight="1">
      <c r="A10" s="15">
        <v>1</v>
      </c>
      <c r="B10" s="25" t="s">
        <v>51</v>
      </c>
      <c r="C10" s="32">
        <v>1851.7429999999999</v>
      </c>
      <c r="D10" s="32">
        <v>15975.0141</v>
      </c>
      <c r="E10" s="34">
        <f>DG10+EC10-DY10</f>
        <v>728148.29999999993</v>
      </c>
      <c r="F10" s="34">
        <f>DH10+ED10-DZ10</f>
        <v>323099.44620000001</v>
      </c>
      <c r="G10" s="35">
        <f t="shared" ref="G10:G41" si="0">DI10+EE10-EA10</f>
        <v>339089.37329999992</v>
      </c>
      <c r="H10" s="35">
        <f>G10/F10*100</f>
        <v>104.94891813899987</v>
      </c>
      <c r="I10" s="35">
        <f>G10/E10*100</f>
        <v>46.56872415962517</v>
      </c>
      <c r="J10" s="35">
        <f t="shared" ref="J10:J41" si="1">T10+Y10+AD10+AI10+AN10+AS10+BK10+BS10+BV10+BY10+CB10+CE10+CK10+CN10+CT10+CW10+DC10</f>
        <v>400091.6</v>
      </c>
      <c r="K10" s="35">
        <f t="shared" ref="K10:K41" si="2">U10+Z10+AE10+AJ10+AO10+AT10+BL10+BT10+BW10+BZ10+CC10+CF10+CL10+CO10+CU10+CX10+DD10</f>
        <v>159071.09619999997</v>
      </c>
      <c r="L10" s="35">
        <f t="shared" ref="L10:L41" si="3">V10+AA10+AF10+AK10+AP10+AU10+BM10+BU10+BX10+CA10+CD10+CG10+CM10+CP10+CV10+CY10+DE10</f>
        <v>175312.72330000001</v>
      </c>
      <c r="M10" s="35">
        <f>L10/K10*100</f>
        <v>110.21029431995582</v>
      </c>
      <c r="N10" s="35">
        <f>L10/J10*100</f>
        <v>43.818146469458505</v>
      </c>
      <c r="O10" s="35">
        <f t="shared" ref="O10:O41" si="4">T10+AD10</f>
        <v>139200</v>
      </c>
      <c r="P10" s="35">
        <f>U10+AE10</f>
        <v>52032.960000000006</v>
      </c>
      <c r="Q10" s="35">
        <f t="shared" ref="Q10:Q41" si="5">V10+AF10</f>
        <v>68444.198999999993</v>
      </c>
      <c r="R10" s="35">
        <f>Q10/P10*100</f>
        <v>131.5400834394199</v>
      </c>
      <c r="S10" s="36">
        <f>Q10/O10*100</f>
        <v>49.169683189655167</v>
      </c>
      <c r="T10" s="32">
        <v>44600</v>
      </c>
      <c r="U10" s="45">
        <f>T10/100*37.38</f>
        <v>16671.48</v>
      </c>
      <c r="V10" s="32">
        <v>14836.046</v>
      </c>
      <c r="W10" s="35">
        <f>V10/U10*100</f>
        <v>88.99057552178931</v>
      </c>
      <c r="X10" s="36">
        <f>V10/T10*100</f>
        <v>33.264677130044845</v>
      </c>
      <c r="Y10" s="32">
        <v>23650</v>
      </c>
      <c r="Z10" s="45">
        <v>6797.01</v>
      </c>
      <c r="AA10" s="32">
        <v>6928.7653</v>
      </c>
      <c r="AB10" s="35">
        <f>AA10/Z10*100</f>
        <v>101.93843028037328</v>
      </c>
      <c r="AC10" s="36">
        <f>AA10/Y10*100</f>
        <v>29.297104862579282</v>
      </c>
      <c r="AD10" s="32">
        <v>94600</v>
      </c>
      <c r="AE10" s="45">
        <v>35361.480000000003</v>
      </c>
      <c r="AF10" s="32">
        <v>53608.152999999998</v>
      </c>
      <c r="AG10" s="35">
        <f>AF10/AE10*100</f>
        <v>151.60042226739375</v>
      </c>
      <c r="AH10" s="36">
        <f>AF10/AD10*100</f>
        <v>56.668237843551793</v>
      </c>
      <c r="AI10" s="32">
        <v>18834</v>
      </c>
      <c r="AJ10" s="45">
        <v>11405.8704</v>
      </c>
      <c r="AK10" s="32">
        <v>12571.397000000001</v>
      </c>
      <c r="AL10" s="35">
        <f>AK10/AJ10*100</f>
        <v>110.21865547411447</v>
      </c>
      <c r="AM10" s="36">
        <f>AK10/AI10*100</f>
        <v>66.748417755123711</v>
      </c>
      <c r="AN10" s="32">
        <v>17000</v>
      </c>
      <c r="AO10" s="45">
        <v>9004.9</v>
      </c>
      <c r="AP10" s="32">
        <v>9679.2999999999993</v>
      </c>
      <c r="AQ10" s="35">
        <f>AP10/AO10*100</f>
        <v>107.48925584959299</v>
      </c>
      <c r="AR10" s="36">
        <f>AP10/AN10*100</f>
        <v>56.937058823529405</v>
      </c>
      <c r="AS10" s="37"/>
      <c r="AT10" s="37"/>
      <c r="AU10" s="36">
        <v>0</v>
      </c>
      <c r="AV10" s="36"/>
      <c r="AW10" s="36"/>
      <c r="AX10" s="36"/>
      <c r="AY10" s="32">
        <v>322702.59999999998</v>
      </c>
      <c r="AZ10" s="36">
        <f>AY10/12*6</f>
        <v>161351.29999999999</v>
      </c>
      <c r="BA10" s="32">
        <v>161351.29999999999</v>
      </c>
      <c r="BB10" s="38"/>
      <c r="BC10" s="38"/>
      <c r="BD10" s="38"/>
      <c r="BE10" s="32">
        <v>0</v>
      </c>
      <c r="BF10" s="39">
        <f>BE10/12*6</f>
        <v>0</v>
      </c>
      <c r="BG10" s="32">
        <v>0</v>
      </c>
      <c r="BH10" s="36"/>
      <c r="BI10" s="36"/>
      <c r="BJ10" s="36"/>
      <c r="BK10" s="36"/>
      <c r="BL10" s="36"/>
      <c r="BM10" s="36"/>
      <c r="BN10" s="35">
        <f t="shared" ref="BN10:BN41" si="6">BS10+BV10+BY10+CB10</f>
        <v>15100</v>
      </c>
      <c r="BO10" s="35">
        <f>BT10+BW10+BZ10+CC10+CF10</f>
        <v>6145.7000000000007</v>
      </c>
      <c r="BP10" s="35">
        <f t="shared" ref="BP10:BP41" si="7">BU10+BX10+CA10+CD10</f>
        <v>4583.1000000000004</v>
      </c>
      <c r="BQ10" s="35">
        <f>BP10/BO10*100</f>
        <v>74.57409245488715</v>
      </c>
      <c r="BR10" s="36">
        <f>BP10/BN10*100</f>
        <v>30.351655629139074</v>
      </c>
      <c r="BS10" s="32">
        <v>1350</v>
      </c>
      <c r="BT10" s="45">
        <v>549.45000000000005</v>
      </c>
      <c r="BU10" s="32">
        <v>62</v>
      </c>
      <c r="BV10" s="32">
        <v>3350</v>
      </c>
      <c r="BW10" s="45">
        <v>1363.45</v>
      </c>
      <c r="BX10" s="32">
        <v>830.3</v>
      </c>
      <c r="BY10" s="36"/>
      <c r="BZ10" s="36"/>
      <c r="CA10" s="36"/>
      <c r="CB10" s="32">
        <v>10400</v>
      </c>
      <c r="CC10" s="45">
        <v>4232.8</v>
      </c>
      <c r="CD10" s="32">
        <v>3690.8</v>
      </c>
      <c r="CE10" s="36"/>
      <c r="CF10" s="36"/>
      <c r="CG10" s="36"/>
      <c r="CH10" s="32">
        <v>5354.1</v>
      </c>
      <c r="CI10" s="45">
        <v>2677.05</v>
      </c>
      <c r="CJ10" s="32">
        <v>2425.35</v>
      </c>
      <c r="CK10" s="32">
        <v>32000</v>
      </c>
      <c r="CL10" s="45">
        <v>12656</v>
      </c>
      <c r="CM10" s="32">
        <v>13417.25</v>
      </c>
      <c r="CN10" s="32">
        <v>152657.60000000001</v>
      </c>
      <c r="CO10" s="45">
        <v>60376.080799999996</v>
      </c>
      <c r="CP10" s="32">
        <v>57080.639999999999</v>
      </c>
      <c r="CQ10" s="32">
        <v>37000</v>
      </c>
      <c r="CR10" s="45">
        <v>14633.5</v>
      </c>
      <c r="CS10" s="32">
        <v>16362.117</v>
      </c>
      <c r="CT10" s="32">
        <v>300</v>
      </c>
      <c r="CU10" s="45">
        <v>118.65</v>
      </c>
      <c r="CV10" s="32">
        <v>309.22199999999998</v>
      </c>
      <c r="CW10" s="32">
        <v>600</v>
      </c>
      <c r="CX10" s="45">
        <v>237.3</v>
      </c>
      <c r="CY10" s="32">
        <v>1955.1</v>
      </c>
      <c r="CZ10" s="36"/>
      <c r="DA10" s="36"/>
      <c r="DB10" s="36"/>
      <c r="DC10" s="32">
        <v>750</v>
      </c>
      <c r="DD10" s="45">
        <v>296.625</v>
      </c>
      <c r="DE10" s="32">
        <v>343.75</v>
      </c>
      <c r="DF10" s="32">
        <v>0</v>
      </c>
      <c r="DG10" s="35">
        <f t="shared" ref="DG10:DG41" si="8">T10+Y10+AD10+AI10+AN10+AS10+AV10+AY10+BB10+BE10+BH10+BK10+BS10+BV10+BY10+CB10+CE10+CH10+CK10+CN10+CT10+CW10+CZ10+DC10</f>
        <v>728148.29999999993</v>
      </c>
      <c r="DH10" s="35">
        <f t="shared" ref="DH10:DH41" si="9">U10+Z10+AE10+AJ10+AO10+AT10+AW10+AZ10+BC10+BF10+BI10+BL10+BT10+BW10+BZ10+CC10+CF10+CI10+CL10+CO10+CU10+CX10+DA10+DD10</f>
        <v>323099.44620000001</v>
      </c>
      <c r="DI10" s="35">
        <f t="shared" ref="DI10:DI41" si="10">V10+AA10+AF10+AK10+AP10+AU10+AX10+BA10+BD10+BG10+BJ10+BM10+BU10+BX10+CA10+CD10+CG10+CJ10+CM10+CP10+CV10+CY10+DB10+DE10+DF10</f>
        <v>339089.37329999992</v>
      </c>
      <c r="DJ10" s="36"/>
      <c r="DK10" s="36"/>
      <c r="DL10" s="36"/>
      <c r="DM10" s="32">
        <v>0</v>
      </c>
      <c r="DN10" s="32">
        <f>DM10/12*6</f>
        <v>0</v>
      </c>
      <c r="DO10" s="32">
        <v>0</v>
      </c>
      <c r="DP10" s="36"/>
      <c r="DQ10" s="36"/>
      <c r="DR10" s="36"/>
      <c r="DS10" s="36"/>
      <c r="DT10" s="36"/>
      <c r="DU10" s="36"/>
      <c r="DV10" s="36"/>
      <c r="DW10" s="36"/>
      <c r="DX10" s="36"/>
      <c r="DY10" s="32">
        <v>0</v>
      </c>
      <c r="DZ10" s="36">
        <f>DY10/12*6</f>
        <v>0</v>
      </c>
      <c r="EA10" s="32">
        <v>0</v>
      </c>
      <c r="EB10" s="36"/>
      <c r="EC10" s="35">
        <f t="shared" ref="EC10:ED41" si="11">DJ10+DM10+DP10+DS10+DV10+DY10</f>
        <v>0</v>
      </c>
      <c r="ED10" s="35">
        <f t="shared" si="11"/>
        <v>0</v>
      </c>
      <c r="EE10" s="35">
        <f t="shared" ref="EE10:EE73" si="12">DL10+DO10+DR10+DU10+DX10+EA10+EB10</f>
        <v>0</v>
      </c>
    </row>
    <row r="11" spans="1:135" s="11" customFormat="1" ht="20.25" customHeight="1">
      <c r="A11" s="15">
        <v>2</v>
      </c>
      <c r="B11" s="26" t="s">
        <v>52</v>
      </c>
      <c r="C11" s="32">
        <v>2982.4283</v>
      </c>
      <c r="D11" s="32">
        <v>19722.543799999999</v>
      </c>
      <c r="E11" s="34">
        <f t="shared" ref="E11:E74" si="13">DG11+EC11-DY11</f>
        <v>599955.94999999995</v>
      </c>
      <c r="F11" s="34">
        <f t="shared" ref="F11:F74" si="14">DH11+ED11-DZ11</f>
        <v>282945.90099999995</v>
      </c>
      <c r="G11" s="35">
        <f t="shared" si="0"/>
        <v>303711.1029</v>
      </c>
      <c r="H11" s="35">
        <f t="shared" ref="H11:H74" si="15">G11/F11*100</f>
        <v>107.33893010169461</v>
      </c>
      <c r="I11" s="35">
        <f t="shared" ref="I11:I74" si="16">G11/E11*100</f>
        <v>50.62223366565496</v>
      </c>
      <c r="J11" s="35">
        <f t="shared" si="1"/>
        <v>165808</v>
      </c>
      <c r="K11" s="35">
        <f t="shared" si="2"/>
        <v>65871.925999999992</v>
      </c>
      <c r="L11" s="35">
        <f t="shared" si="3"/>
        <v>89043.862900000007</v>
      </c>
      <c r="M11" s="35">
        <f t="shared" ref="M11:M74" si="17">L11/K11*100</f>
        <v>135.17725730381713</v>
      </c>
      <c r="N11" s="35">
        <f t="shared" ref="N11:N74" si="18">L11/J11*100</f>
        <v>53.702995573193093</v>
      </c>
      <c r="O11" s="35">
        <f t="shared" si="4"/>
        <v>51000</v>
      </c>
      <c r="P11" s="35">
        <f t="shared" ref="P11:P74" si="19">U11+AE11</f>
        <v>19063.8</v>
      </c>
      <c r="Q11" s="35">
        <f t="shared" si="5"/>
        <v>35754.0144</v>
      </c>
      <c r="R11" s="35">
        <f t="shared" ref="R11:R74" si="20">Q11/P11*100</f>
        <v>187.54925250999278</v>
      </c>
      <c r="S11" s="36">
        <f t="shared" ref="S11:S74" si="21">Q11/O11*100</f>
        <v>70.105910588235304</v>
      </c>
      <c r="T11" s="32">
        <v>13000</v>
      </c>
      <c r="U11" s="45">
        <f t="shared" ref="U11:U74" si="22">T11/100*37.38</f>
        <v>4859.4000000000005</v>
      </c>
      <c r="V11" s="32">
        <v>10861.652400000001</v>
      </c>
      <c r="W11" s="35">
        <f t="shared" ref="W11:W74" si="23">V11/U11*100</f>
        <v>223.51838498580071</v>
      </c>
      <c r="X11" s="36">
        <f t="shared" ref="X11:X74" si="24">V11/T11*100</f>
        <v>83.551172307692312</v>
      </c>
      <c r="Y11" s="32">
        <v>6700</v>
      </c>
      <c r="Z11" s="45">
        <v>1925.58</v>
      </c>
      <c r="AA11" s="32">
        <v>1120.501</v>
      </c>
      <c r="AB11" s="35">
        <f t="shared" ref="AB11:AB74" si="25">AA11/Z11*100</f>
        <v>58.190311490563886</v>
      </c>
      <c r="AC11" s="36">
        <f t="shared" ref="AC11:AC74" si="26">AA11/Y11*100</f>
        <v>16.723895522388059</v>
      </c>
      <c r="AD11" s="32">
        <v>38000</v>
      </c>
      <c r="AE11" s="45">
        <v>14204.4</v>
      </c>
      <c r="AF11" s="32">
        <v>24892.362000000001</v>
      </c>
      <c r="AG11" s="35">
        <f t="shared" ref="AG11:AG74" si="27">AF11/AE11*100</f>
        <v>175.2440229787953</v>
      </c>
      <c r="AH11" s="36">
        <f t="shared" ref="AH11:AH74" si="28">AF11/AD11*100</f>
        <v>65.506215789473686</v>
      </c>
      <c r="AI11" s="32">
        <v>8420</v>
      </c>
      <c r="AJ11" s="45">
        <v>5099.152</v>
      </c>
      <c r="AK11" s="32">
        <v>3895.279</v>
      </c>
      <c r="AL11" s="35">
        <f t="shared" ref="AL11:AL74" si="29">AK11/AJ11*100</f>
        <v>76.39072143760373</v>
      </c>
      <c r="AM11" s="36">
        <f t="shared" ref="AM11:AM74" si="30">AK11/AI11*100</f>
        <v>46.262220902612825</v>
      </c>
      <c r="AN11" s="32">
        <v>6500</v>
      </c>
      <c r="AO11" s="45">
        <v>3443.05</v>
      </c>
      <c r="AP11" s="32">
        <v>3999.9</v>
      </c>
      <c r="AQ11" s="35">
        <f t="shared" ref="AQ11:AQ74" si="31">AP11/AO11*100</f>
        <v>116.17316042462352</v>
      </c>
      <c r="AR11" s="36">
        <f t="shared" ref="AR11:AR74" si="32">AP11/AN11*100</f>
        <v>61.536923076923081</v>
      </c>
      <c r="AS11" s="37"/>
      <c r="AT11" s="37"/>
      <c r="AU11" s="36">
        <v>0</v>
      </c>
      <c r="AV11" s="36"/>
      <c r="AW11" s="36"/>
      <c r="AX11" s="36"/>
      <c r="AY11" s="32">
        <v>410016.4</v>
      </c>
      <c r="AZ11" s="36">
        <f t="shared" ref="AZ11:AZ74" si="33">AY11/12*6</f>
        <v>205008.2</v>
      </c>
      <c r="BA11" s="32">
        <v>205008.2</v>
      </c>
      <c r="BB11" s="38"/>
      <c r="BC11" s="38"/>
      <c r="BD11" s="38"/>
      <c r="BE11" s="32">
        <v>3734</v>
      </c>
      <c r="BF11" s="39">
        <f t="shared" ref="BF11:BF74" si="34">BE11/12*6</f>
        <v>1867</v>
      </c>
      <c r="BG11" s="32">
        <v>1557</v>
      </c>
      <c r="BH11" s="36"/>
      <c r="BI11" s="36"/>
      <c r="BJ11" s="36"/>
      <c r="BK11" s="36"/>
      <c r="BL11" s="36"/>
      <c r="BM11" s="36"/>
      <c r="BN11" s="35">
        <f t="shared" si="6"/>
        <v>6760</v>
      </c>
      <c r="BO11" s="35">
        <f t="shared" ref="BO11:BO74" si="35">BT11+BW11+BZ11+CC11+CF11</f>
        <v>2751.3199999999997</v>
      </c>
      <c r="BP11" s="35">
        <f t="shared" si="7"/>
        <v>2261.1284999999998</v>
      </c>
      <c r="BQ11" s="35">
        <f t="shared" ref="BQ11:BQ74" si="36">BP11/BO11*100</f>
        <v>82.18340651032959</v>
      </c>
      <c r="BR11" s="36">
        <f t="shared" ref="BR11:BR74" si="37">BP11/BN11*100</f>
        <v>33.448646449704142</v>
      </c>
      <c r="BS11" s="32">
        <v>5960</v>
      </c>
      <c r="BT11" s="45">
        <v>2425.7199999999998</v>
      </c>
      <c r="BU11" s="32">
        <v>1836.9804999999999</v>
      </c>
      <c r="BV11" s="32">
        <v>0</v>
      </c>
      <c r="BW11" s="45">
        <v>0</v>
      </c>
      <c r="BX11" s="32">
        <v>0</v>
      </c>
      <c r="BY11" s="36"/>
      <c r="BZ11" s="36"/>
      <c r="CA11" s="36"/>
      <c r="CB11" s="32">
        <v>800</v>
      </c>
      <c r="CC11" s="45">
        <v>325.60000000000002</v>
      </c>
      <c r="CD11" s="32">
        <v>424.14800000000002</v>
      </c>
      <c r="CE11" s="36"/>
      <c r="CF11" s="36"/>
      <c r="CG11" s="36"/>
      <c r="CH11" s="32">
        <v>17219.849999999999</v>
      </c>
      <c r="CI11" s="45">
        <v>8609.9249999999993</v>
      </c>
      <c r="CJ11" s="32">
        <v>7748.94</v>
      </c>
      <c r="CK11" s="32">
        <v>0</v>
      </c>
      <c r="CL11" s="45">
        <v>0</v>
      </c>
      <c r="CM11" s="32">
        <v>0</v>
      </c>
      <c r="CN11" s="32">
        <v>84708</v>
      </c>
      <c r="CO11" s="45">
        <v>33502.013999999996</v>
      </c>
      <c r="CP11" s="32">
        <v>41861.14</v>
      </c>
      <c r="CQ11" s="32">
        <v>50000</v>
      </c>
      <c r="CR11" s="45">
        <v>19775</v>
      </c>
      <c r="CS11" s="32">
        <v>27489.89</v>
      </c>
      <c r="CT11" s="32">
        <v>0</v>
      </c>
      <c r="CU11" s="45">
        <v>0</v>
      </c>
      <c r="CV11" s="32">
        <v>0</v>
      </c>
      <c r="CW11" s="32">
        <v>0</v>
      </c>
      <c r="CX11" s="45">
        <v>0</v>
      </c>
      <c r="CY11" s="32">
        <v>0</v>
      </c>
      <c r="CZ11" s="36"/>
      <c r="DA11" s="36"/>
      <c r="DB11" s="36"/>
      <c r="DC11" s="32">
        <v>1720</v>
      </c>
      <c r="DD11" s="45">
        <v>87.01</v>
      </c>
      <c r="DE11" s="32">
        <v>151.9</v>
      </c>
      <c r="DF11" s="32">
        <v>0</v>
      </c>
      <c r="DG11" s="35">
        <f t="shared" si="8"/>
        <v>596778.25</v>
      </c>
      <c r="DH11" s="35">
        <f t="shared" si="9"/>
        <v>281357.05099999998</v>
      </c>
      <c r="DI11" s="35">
        <f t="shared" si="10"/>
        <v>303358.00290000002</v>
      </c>
      <c r="DJ11" s="36"/>
      <c r="DK11" s="36"/>
      <c r="DL11" s="36"/>
      <c r="DM11" s="32">
        <v>3177.7</v>
      </c>
      <c r="DN11" s="32">
        <f t="shared" ref="DN11:DN74" si="38">DM11/12*6</f>
        <v>1588.85</v>
      </c>
      <c r="DO11" s="32">
        <v>353.1</v>
      </c>
      <c r="DP11" s="36"/>
      <c r="DQ11" s="36"/>
      <c r="DR11" s="36"/>
      <c r="DS11" s="36"/>
      <c r="DT11" s="36"/>
      <c r="DU11" s="36"/>
      <c r="DV11" s="36"/>
      <c r="DW11" s="36"/>
      <c r="DX11" s="36"/>
      <c r="DY11" s="32">
        <v>38000</v>
      </c>
      <c r="DZ11" s="36">
        <f t="shared" ref="DZ11:DZ74" si="39">DY11/12*6</f>
        <v>19000</v>
      </c>
      <c r="EA11" s="32">
        <v>0</v>
      </c>
      <c r="EB11" s="36"/>
      <c r="EC11" s="35">
        <f t="shared" si="11"/>
        <v>41177.699999999997</v>
      </c>
      <c r="ED11" s="35">
        <f t="shared" si="11"/>
        <v>20588.849999999999</v>
      </c>
      <c r="EE11" s="35">
        <f t="shared" si="12"/>
        <v>353.1</v>
      </c>
    </row>
    <row r="12" spans="1:135" s="11" customFormat="1" ht="20.25" customHeight="1">
      <c r="A12" s="15">
        <v>3</v>
      </c>
      <c r="B12" s="26" t="s">
        <v>53</v>
      </c>
      <c r="C12" s="32">
        <v>135919.81779999999</v>
      </c>
      <c r="D12" s="32">
        <v>70644.901500000007</v>
      </c>
      <c r="E12" s="34">
        <f t="shared" si="13"/>
        <v>724880.5</v>
      </c>
      <c r="F12" s="34">
        <f t="shared" si="14"/>
        <v>334013.70881999994</v>
      </c>
      <c r="G12" s="35">
        <f t="shared" si="0"/>
        <v>304015.18369999999</v>
      </c>
      <c r="H12" s="35">
        <f t="shared" si="15"/>
        <v>91.018774281457354</v>
      </c>
      <c r="I12" s="35">
        <f t="shared" si="16"/>
        <v>41.940041662039469</v>
      </c>
      <c r="J12" s="35">
        <f t="shared" si="1"/>
        <v>263547.2</v>
      </c>
      <c r="K12" s="35">
        <f t="shared" si="2"/>
        <v>103347.05882000001</v>
      </c>
      <c r="L12" s="35">
        <f t="shared" si="3"/>
        <v>140817.63370000001</v>
      </c>
      <c r="M12" s="35">
        <f t="shared" si="17"/>
        <v>136.25703073491687</v>
      </c>
      <c r="N12" s="35">
        <f t="shared" si="18"/>
        <v>53.431656151156226</v>
      </c>
      <c r="O12" s="35">
        <f t="shared" si="4"/>
        <v>93196.6</v>
      </c>
      <c r="P12" s="35">
        <f t="shared" si="19"/>
        <v>34836.889080000008</v>
      </c>
      <c r="Q12" s="35">
        <f t="shared" si="5"/>
        <v>47445.972699999998</v>
      </c>
      <c r="R12" s="35">
        <f t="shared" si="20"/>
        <v>136.19463147540034</v>
      </c>
      <c r="S12" s="36">
        <f t="shared" si="21"/>
        <v>50.909553245504654</v>
      </c>
      <c r="T12" s="32">
        <v>31637.1</v>
      </c>
      <c r="U12" s="45">
        <f t="shared" si="22"/>
        <v>11825.947980000001</v>
      </c>
      <c r="V12" s="32">
        <v>17901.500700000001</v>
      </c>
      <c r="W12" s="35">
        <f t="shared" si="23"/>
        <v>151.37476276975809</v>
      </c>
      <c r="X12" s="36">
        <f t="shared" si="24"/>
        <v>56.583886323335584</v>
      </c>
      <c r="Y12" s="32">
        <v>29564.1</v>
      </c>
      <c r="Z12" s="45">
        <v>8496.7223399999984</v>
      </c>
      <c r="AA12" s="32">
        <v>16547.930799999998</v>
      </c>
      <c r="AB12" s="35">
        <f t="shared" si="25"/>
        <v>194.75663835803303</v>
      </c>
      <c r="AC12" s="36">
        <f t="shared" si="26"/>
        <v>55.973057864098685</v>
      </c>
      <c r="AD12" s="32">
        <v>61559.5</v>
      </c>
      <c r="AE12" s="45">
        <v>23010.941100000004</v>
      </c>
      <c r="AF12" s="32">
        <v>29544.472000000002</v>
      </c>
      <c r="AG12" s="35">
        <f t="shared" si="27"/>
        <v>128.39314946575564</v>
      </c>
      <c r="AH12" s="36">
        <f t="shared" si="28"/>
        <v>47.993359270299472</v>
      </c>
      <c r="AI12" s="32">
        <v>11624</v>
      </c>
      <c r="AJ12" s="45">
        <v>7039.4943999999996</v>
      </c>
      <c r="AK12" s="32">
        <v>6609.2875000000004</v>
      </c>
      <c r="AL12" s="35">
        <f t="shared" si="29"/>
        <v>93.88866762931157</v>
      </c>
      <c r="AM12" s="36">
        <f t="shared" si="30"/>
        <v>56.858977116311081</v>
      </c>
      <c r="AN12" s="32">
        <v>13000</v>
      </c>
      <c r="AO12" s="45">
        <v>6886.1</v>
      </c>
      <c r="AP12" s="32">
        <v>8231.7000000000007</v>
      </c>
      <c r="AQ12" s="35">
        <f t="shared" si="31"/>
        <v>119.54081410377428</v>
      </c>
      <c r="AR12" s="36">
        <f t="shared" si="32"/>
        <v>63.320769230769237</v>
      </c>
      <c r="AS12" s="37"/>
      <c r="AT12" s="37"/>
      <c r="AU12" s="36">
        <v>0</v>
      </c>
      <c r="AV12" s="36"/>
      <c r="AW12" s="36"/>
      <c r="AX12" s="36"/>
      <c r="AY12" s="32">
        <v>321316.7</v>
      </c>
      <c r="AZ12" s="36">
        <f t="shared" si="33"/>
        <v>160658.35</v>
      </c>
      <c r="BA12" s="32">
        <v>160658.4</v>
      </c>
      <c r="BB12" s="38"/>
      <c r="BC12" s="38"/>
      <c r="BD12" s="38"/>
      <c r="BE12" s="32">
        <v>3500.6</v>
      </c>
      <c r="BF12" s="39">
        <f t="shared" si="34"/>
        <v>1750.2999999999997</v>
      </c>
      <c r="BG12" s="32">
        <v>1459.8</v>
      </c>
      <c r="BH12" s="36"/>
      <c r="BI12" s="36"/>
      <c r="BJ12" s="36"/>
      <c r="BK12" s="36"/>
      <c r="BL12" s="36"/>
      <c r="BM12" s="36"/>
      <c r="BN12" s="35">
        <f t="shared" si="6"/>
        <v>12659.5</v>
      </c>
      <c r="BO12" s="35">
        <f t="shared" si="35"/>
        <v>5152.4165000000012</v>
      </c>
      <c r="BP12" s="35">
        <f t="shared" si="7"/>
        <v>8125.8249999999998</v>
      </c>
      <c r="BQ12" s="35">
        <f t="shared" si="36"/>
        <v>157.7090089669575</v>
      </c>
      <c r="BR12" s="36">
        <f t="shared" si="37"/>
        <v>64.187566649551712</v>
      </c>
      <c r="BS12" s="32">
        <v>6195.5</v>
      </c>
      <c r="BT12" s="45">
        <v>2521.5685000000003</v>
      </c>
      <c r="BU12" s="32">
        <v>4725</v>
      </c>
      <c r="BV12" s="32">
        <v>0</v>
      </c>
      <c r="BW12" s="45">
        <v>0</v>
      </c>
      <c r="BX12" s="32">
        <v>0</v>
      </c>
      <c r="BY12" s="36"/>
      <c r="BZ12" s="36"/>
      <c r="CA12" s="36"/>
      <c r="CB12" s="32">
        <v>6464</v>
      </c>
      <c r="CC12" s="45">
        <v>2630.8480000000004</v>
      </c>
      <c r="CD12" s="32">
        <v>3400.8249999999998</v>
      </c>
      <c r="CE12" s="36"/>
      <c r="CF12" s="36"/>
      <c r="CG12" s="36"/>
      <c r="CH12" s="32">
        <v>5396.8</v>
      </c>
      <c r="CI12" s="45">
        <v>2698.4</v>
      </c>
      <c r="CJ12" s="32">
        <v>1079.3499999999999</v>
      </c>
      <c r="CK12" s="32">
        <v>1980</v>
      </c>
      <c r="CL12" s="45">
        <v>783.09</v>
      </c>
      <c r="CM12" s="32">
        <v>1160</v>
      </c>
      <c r="CN12" s="32">
        <v>98823</v>
      </c>
      <c r="CO12" s="45">
        <v>39084.496500000001</v>
      </c>
      <c r="CP12" s="32">
        <v>44455.54</v>
      </c>
      <c r="CQ12" s="32">
        <v>44640</v>
      </c>
      <c r="CR12" s="45">
        <v>17655.12</v>
      </c>
      <c r="CS12" s="32">
        <v>17007.418000000001</v>
      </c>
      <c r="CT12" s="32">
        <v>1700</v>
      </c>
      <c r="CU12" s="45">
        <v>672.35</v>
      </c>
      <c r="CV12" s="32">
        <v>4815.8249999999998</v>
      </c>
      <c r="CW12" s="32">
        <v>1000</v>
      </c>
      <c r="CX12" s="45">
        <v>395.5</v>
      </c>
      <c r="CY12" s="32">
        <v>3425.5527000000002</v>
      </c>
      <c r="CZ12" s="36"/>
      <c r="DA12" s="36"/>
      <c r="DB12" s="36"/>
      <c r="DC12" s="32">
        <v>0</v>
      </c>
      <c r="DD12" s="45">
        <v>0</v>
      </c>
      <c r="DE12" s="32">
        <v>0</v>
      </c>
      <c r="DF12" s="32">
        <v>0</v>
      </c>
      <c r="DG12" s="35">
        <f t="shared" si="8"/>
        <v>593761.30000000005</v>
      </c>
      <c r="DH12" s="35">
        <f t="shared" si="9"/>
        <v>268454.10881999996</v>
      </c>
      <c r="DI12" s="35">
        <f t="shared" si="10"/>
        <v>304015.18369999999</v>
      </c>
      <c r="DJ12" s="36"/>
      <c r="DK12" s="36"/>
      <c r="DL12" s="36"/>
      <c r="DM12" s="32">
        <v>131119.20000000001</v>
      </c>
      <c r="DN12" s="32">
        <f t="shared" si="38"/>
        <v>65559.600000000006</v>
      </c>
      <c r="DO12" s="32">
        <v>0</v>
      </c>
      <c r="DP12" s="36"/>
      <c r="DQ12" s="36"/>
      <c r="DR12" s="36"/>
      <c r="DS12" s="36"/>
      <c r="DT12" s="36"/>
      <c r="DU12" s="36"/>
      <c r="DV12" s="36"/>
      <c r="DW12" s="36"/>
      <c r="DX12" s="36"/>
      <c r="DY12" s="32">
        <v>0</v>
      </c>
      <c r="DZ12" s="36">
        <f t="shared" si="39"/>
        <v>0</v>
      </c>
      <c r="EA12" s="32">
        <v>0</v>
      </c>
      <c r="EB12" s="36"/>
      <c r="EC12" s="35">
        <f t="shared" si="11"/>
        <v>131119.20000000001</v>
      </c>
      <c r="ED12" s="35">
        <f t="shared" si="11"/>
        <v>65559.600000000006</v>
      </c>
      <c r="EE12" s="35">
        <f t="shared" si="12"/>
        <v>0</v>
      </c>
    </row>
    <row r="13" spans="1:135" s="11" customFormat="1" ht="20.25" customHeight="1">
      <c r="A13" s="15">
        <v>4</v>
      </c>
      <c r="B13" s="26" t="s">
        <v>54</v>
      </c>
      <c r="C13" s="32">
        <v>1018.0371</v>
      </c>
      <c r="D13" s="32">
        <v>10070.3727</v>
      </c>
      <c r="E13" s="34">
        <f t="shared" si="13"/>
        <v>350299.99999999994</v>
      </c>
      <c r="F13" s="34">
        <f t="shared" si="14"/>
        <v>160167.24307999996</v>
      </c>
      <c r="G13" s="35">
        <f t="shared" si="0"/>
        <v>168191.96350000001</v>
      </c>
      <c r="H13" s="35">
        <f t="shared" si="15"/>
        <v>105.01021324066362</v>
      </c>
      <c r="I13" s="35">
        <f t="shared" si="16"/>
        <v>48.013692121039121</v>
      </c>
      <c r="J13" s="35">
        <f t="shared" si="1"/>
        <v>130201.8</v>
      </c>
      <c r="K13" s="35">
        <f t="shared" si="2"/>
        <v>50118.143079999994</v>
      </c>
      <c r="L13" s="35">
        <f t="shared" si="3"/>
        <v>59581.28349999999</v>
      </c>
      <c r="M13" s="35">
        <f t="shared" si="17"/>
        <v>118.88166607628432</v>
      </c>
      <c r="N13" s="35">
        <f t="shared" si="18"/>
        <v>45.760721817977931</v>
      </c>
      <c r="O13" s="35">
        <f t="shared" si="4"/>
        <v>43000</v>
      </c>
      <c r="P13" s="35">
        <f t="shared" si="19"/>
        <v>16073.4</v>
      </c>
      <c r="Q13" s="35">
        <f t="shared" si="5"/>
        <v>21238.941800000001</v>
      </c>
      <c r="R13" s="35">
        <f t="shared" si="20"/>
        <v>132.13720681374198</v>
      </c>
      <c r="S13" s="36">
        <f t="shared" si="21"/>
        <v>49.392887906976746</v>
      </c>
      <c r="T13" s="32">
        <v>4300</v>
      </c>
      <c r="U13" s="45">
        <f t="shared" si="22"/>
        <v>1607.3400000000001</v>
      </c>
      <c r="V13" s="32">
        <v>1140.8027999999999</v>
      </c>
      <c r="W13" s="35">
        <f t="shared" si="23"/>
        <v>70.974579118294812</v>
      </c>
      <c r="X13" s="36">
        <f t="shared" si="24"/>
        <v>26.530297674418602</v>
      </c>
      <c r="Y13" s="32">
        <v>24000</v>
      </c>
      <c r="Z13" s="45">
        <v>6897.6</v>
      </c>
      <c r="AA13" s="32">
        <v>5978.0778</v>
      </c>
      <c r="AB13" s="35">
        <f t="shared" si="25"/>
        <v>86.668954418928323</v>
      </c>
      <c r="AC13" s="36">
        <f t="shared" si="26"/>
        <v>24.9086575</v>
      </c>
      <c r="AD13" s="32">
        <v>38700</v>
      </c>
      <c r="AE13" s="45">
        <v>14466.06</v>
      </c>
      <c r="AF13" s="32">
        <v>20098.138999999999</v>
      </c>
      <c r="AG13" s="35">
        <f t="shared" si="27"/>
        <v>138.93305433545831</v>
      </c>
      <c r="AH13" s="36">
        <f t="shared" si="28"/>
        <v>51.933175710594313</v>
      </c>
      <c r="AI13" s="32">
        <v>4881.8</v>
      </c>
      <c r="AJ13" s="45">
        <v>2956.4180800000004</v>
      </c>
      <c r="AK13" s="32">
        <v>3756.7363999999998</v>
      </c>
      <c r="AL13" s="35">
        <f t="shared" si="29"/>
        <v>127.07053936025177</v>
      </c>
      <c r="AM13" s="36">
        <f t="shared" si="30"/>
        <v>76.953918636568474</v>
      </c>
      <c r="AN13" s="32">
        <v>8200</v>
      </c>
      <c r="AO13" s="45">
        <v>4343.54</v>
      </c>
      <c r="AP13" s="32">
        <v>5396.1</v>
      </c>
      <c r="AQ13" s="35">
        <f t="shared" si="31"/>
        <v>124.23276866334834</v>
      </c>
      <c r="AR13" s="36">
        <f t="shared" si="32"/>
        <v>65.806097560975616</v>
      </c>
      <c r="AS13" s="37"/>
      <c r="AT13" s="37"/>
      <c r="AU13" s="36">
        <v>0</v>
      </c>
      <c r="AV13" s="36"/>
      <c r="AW13" s="36"/>
      <c r="AX13" s="36"/>
      <c r="AY13" s="32">
        <v>211243.5</v>
      </c>
      <c r="AZ13" s="36">
        <f t="shared" si="33"/>
        <v>105621.75</v>
      </c>
      <c r="BA13" s="32">
        <v>105621.8</v>
      </c>
      <c r="BB13" s="38"/>
      <c r="BC13" s="38"/>
      <c r="BD13" s="38"/>
      <c r="BE13" s="32">
        <v>3500.6</v>
      </c>
      <c r="BF13" s="39">
        <f t="shared" si="34"/>
        <v>1750.2999999999997</v>
      </c>
      <c r="BG13" s="32">
        <v>1459.8</v>
      </c>
      <c r="BH13" s="36"/>
      <c r="BI13" s="36"/>
      <c r="BJ13" s="36"/>
      <c r="BK13" s="36"/>
      <c r="BL13" s="36"/>
      <c r="BM13" s="36"/>
      <c r="BN13" s="35">
        <f t="shared" si="6"/>
        <v>2150</v>
      </c>
      <c r="BO13" s="35">
        <f t="shared" si="35"/>
        <v>875.05</v>
      </c>
      <c r="BP13" s="35">
        <f t="shared" si="7"/>
        <v>1024.0675000000001</v>
      </c>
      <c r="BQ13" s="35">
        <f t="shared" si="36"/>
        <v>117.0295983086681</v>
      </c>
      <c r="BR13" s="36">
        <f t="shared" si="37"/>
        <v>47.631046511627915</v>
      </c>
      <c r="BS13" s="32">
        <v>950</v>
      </c>
      <c r="BT13" s="45">
        <v>386.65</v>
      </c>
      <c r="BU13" s="32">
        <v>182.5675</v>
      </c>
      <c r="BV13" s="32">
        <v>0</v>
      </c>
      <c r="BW13" s="45">
        <v>0</v>
      </c>
      <c r="BX13" s="32">
        <v>0</v>
      </c>
      <c r="BY13" s="36"/>
      <c r="BZ13" s="36"/>
      <c r="CA13" s="36"/>
      <c r="CB13" s="32">
        <v>1200</v>
      </c>
      <c r="CC13" s="45">
        <v>488.4</v>
      </c>
      <c r="CD13" s="32">
        <v>841.5</v>
      </c>
      <c r="CE13" s="36"/>
      <c r="CF13" s="36"/>
      <c r="CG13" s="36"/>
      <c r="CH13" s="32">
        <v>5354.1</v>
      </c>
      <c r="CI13" s="45">
        <v>2677.05</v>
      </c>
      <c r="CJ13" s="32">
        <v>1529.08</v>
      </c>
      <c r="CK13" s="32">
        <v>2000</v>
      </c>
      <c r="CL13" s="45">
        <v>791</v>
      </c>
      <c r="CM13" s="32">
        <v>731.35</v>
      </c>
      <c r="CN13" s="32">
        <v>45740</v>
      </c>
      <c r="CO13" s="45">
        <v>18090.169999999998</v>
      </c>
      <c r="CP13" s="32">
        <v>21381.87</v>
      </c>
      <c r="CQ13" s="32">
        <v>18200</v>
      </c>
      <c r="CR13" s="45">
        <v>7198.1</v>
      </c>
      <c r="CS13" s="32">
        <v>6934.48</v>
      </c>
      <c r="CT13" s="32">
        <v>0</v>
      </c>
      <c r="CU13" s="45">
        <v>0</v>
      </c>
      <c r="CV13" s="32">
        <v>0</v>
      </c>
      <c r="CW13" s="32">
        <v>0</v>
      </c>
      <c r="CX13" s="45">
        <v>0</v>
      </c>
      <c r="CY13" s="32">
        <v>0</v>
      </c>
      <c r="CZ13" s="36"/>
      <c r="DA13" s="36"/>
      <c r="DB13" s="36"/>
      <c r="DC13" s="32">
        <v>230</v>
      </c>
      <c r="DD13" s="45">
        <v>90.965000000000003</v>
      </c>
      <c r="DE13" s="32">
        <v>74.14</v>
      </c>
      <c r="DF13" s="32">
        <v>0</v>
      </c>
      <c r="DG13" s="35">
        <f t="shared" si="8"/>
        <v>350299.99999999994</v>
      </c>
      <c r="DH13" s="35">
        <f t="shared" si="9"/>
        <v>160167.24307999996</v>
      </c>
      <c r="DI13" s="35">
        <f t="shared" si="10"/>
        <v>168191.96350000001</v>
      </c>
      <c r="DJ13" s="36"/>
      <c r="DK13" s="36"/>
      <c r="DL13" s="36"/>
      <c r="DM13" s="32">
        <v>0</v>
      </c>
      <c r="DN13" s="32">
        <f t="shared" si="38"/>
        <v>0</v>
      </c>
      <c r="DO13" s="32">
        <v>0</v>
      </c>
      <c r="DP13" s="36"/>
      <c r="DQ13" s="36"/>
      <c r="DR13" s="36"/>
      <c r="DS13" s="36"/>
      <c r="DT13" s="36"/>
      <c r="DU13" s="36"/>
      <c r="DV13" s="36"/>
      <c r="DW13" s="36"/>
      <c r="DX13" s="36"/>
      <c r="DY13" s="32">
        <v>8800</v>
      </c>
      <c r="DZ13" s="36">
        <f t="shared" si="39"/>
        <v>4400</v>
      </c>
      <c r="EA13" s="32">
        <v>0</v>
      </c>
      <c r="EB13" s="36"/>
      <c r="EC13" s="35">
        <f t="shared" si="11"/>
        <v>8800</v>
      </c>
      <c r="ED13" s="35">
        <f t="shared" si="11"/>
        <v>4400</v>
      </c>
      <c r="EE13" s="35">
        <f t="shared" si="12"/>
        <v>0</v>
      </c>
    </row>
    <row r="14" spans="1:135" s="11" customFormat="1" ht="20.25" customHeight="1">
      <c r="A14" s="15">
        <v>5</v>
      </c>
      <c r="B14" s="26" t="s">
        <v>55</v>
      </c>
      <c r="C14" s="32">
        <v>2361.3939999999998</v>
      </c>
      <c r="D14" s="32">
        <v>3684.7509</v>
      </c>
      <c r="E14" s="34">
        <f t="shared" si="13"/>
        <v>35378</v>
      </c>
      <c r="F14" s="34">
        <f t="shared" si="14"/>
        <v>16265.041729999999</v>
      </c>
      <c r="G14" s="35">
        <f t="shared" si="0"/>
        <v>18715.894200000002</v>
      </c>
      <c r="H14" s="35">
        <f t="shared" si="15"/>
        <v>115.06822122367836</v>
      </c>
      <c r="I14" s="35">
        <f t="shared" si="16"/>
        <v>52.902634970885863</v>
      </c>
      <c r="J14" s="35">
        <f t="shared" si="1"/>
        <v>10150.5</v>
      </c>
      <c r="K14" s="35">
        <f t="shared" si="2"/>
        <v>3651.2917299999999</v>
      </c>
      <c r="L14" s="35">
        <f t="shared" si="3"/>
        <v>6102.0942000000005</v>
      </c>
      <c r="M14" s="35">
        <f t="shared" si="17"/>
        <v>167.1215189370804</v>
      </c>
      <c r="N14" s="35">
        <f t="shared" si="18"/>
        <v>60.116193290970884</v>
      </c>
      <c r="O14" s="35">
        <f t="shared" si="4"/>
        <v>5516.2</v>
      </c>
      <c r="P14" s="35">
        <f t="shared" si="19"/>
        <v>2061.9555599999999</v>
      </c>
      <c r="Q14" s="35">
        <f t="shared" si="5"/>
        <v>3383.5910000000003</v>
      </c>
      <c r="R14" s="35">
        <f t="shared" si="20"/>
        <v>164.09621359637839</v>
      </c>
      <c r="S14" s="36">
        <f t="shared" si="21"/>
        <v>61.339164642326253</v>
      </c>
      <c r="T14" s="32">
        <v>116.5</v>
      </c>
      <c r="U14" s="45">
        <f t="shared" si="22"/>
        <v>43.547700000000006</v>
      </c>
      <c r="V14" s="32">
        <v>63.048000000000002</v>
      </c>
      <c r="W14" s="35">
        <f t="shared" si="23"/>
        <v>144.77917318251019</v>
      </c>
      <c r="X14" s="36">
        <f t="shared" si="24"/>
        <v>54.118454935622317</v>
      </c>
      <c r="Y14" s="32">
        <v>2626.8</v>
      </c>
      <c r="Z14" s="45">
        <v>754.94232</v>
      </c>
      <c r="AA14" s="32">
        <v>1014.817</v>
      </c>
      <c r="AB14" s="35">
        <f t="shared" si="25"/>
        <v>134.42311725218954</v>
      </c>
      <c r="AC14" s="36">
        <f t="shared" si="26"/>
        <v>38.63320389827927</v>
      </c>
      <c r="AD14" s="32">
        <v>5399.7</v>
      </c>
      <c r="AE14" s="45">
        <v>2018.40786</v>
      </c>
      <c r="AF14" s="32">
        <v>3320.5430000000001</v>
      </c>
      <c r="AG14" s="35">
        <f t="shared" si="27"/>
        <v>164.51298401107098</v>
      </c>
      <c r="AH14" s="36">
        <f t="shared" si="28"/>
        <v>61.494953423338337</v>
      </c>
      <c r="AI14" s="32">
        <v>176</v>
      </c>
      <c r="AJ14" s="45">
        <v>106.5856</v>
      </c>
      <c r="AK14" s="32">
        <v>845.85</v>
      </c>
      <c r="AL14" s="35">
        <f t="shared" si="29"/>
        <v>793.58750150114088</v>
      </c>
      <c r="AM14" s="36">
        <f t="shared" si="30"/>
        <v>480.59659090909088</v>
      </c>
      <c r="AN14" s="37">
        <v>0</v>
      </c>
      <c r="AO14" s="37"/>
      <c r="AP14" s="32">
        <v>0</v>
      </c>
      <c r="AQ14" s="35" t="e">
        <f t="shared" si="31"/>
        <v>#DIV/0!</v>
      </c>
      <c r="AR14" s="36" t="e">
        <f t="shared" si="32"/>
        <v>#DIV/0!</v>
      </c>
      <c r="AS14" s="37"/>
      <c r="AT14" s="37"/>
      <c r="AU14" s="36">
        <v>0</v>
      </c>
      <c r="AV14" s="36"/>
      <c r="AW14" s="36"/>
      <c r="AX14" s="36"/>
      <c r="AY14" s="32">
        <v>25227.5</v>
      </c>
      <c r="AZ14" s="36">
        <f t="shared" si="33"/>
        <v>12613.75</v>
      </c>
      <c r="BA14" s="32">
        <v>12613.8</v>
      </c>
      <c r="BB14" s="38"/>
      <c r="BC14" s="38"/>
      <c r="BD14" s="38"/>
      <c r="BE14" s="32">
        <v>0</v>
      </c>
      <c r="BF14" s="39">
        <f t="shared" si="34"/>
        <v>0</v>
      </c>
      <c r="BG14" s="32">
        <v>0</v>
      </c>
      <c r="BH14" s="36"/>
      <c r="BI14" s="36"/>
      <c r="BJ14" s="36"/>
      <c r="BK14" s="36"/>
      <c r="BL14" s="36"/>
      <c r="BM14" s="36"/>
      <c r="BN14" s="35">
        <f t="shared" si="6"/>
        <v>300</v>
      </c>
      <c r="BO14" s="35">
        <f t="shared" si="35"/>
        <v>122.1</v>
      </c>
      <c r="BP14" s="35">
        <f t="shared" si="7"/>
        <v>298.89999999999998</v>
      </c>
      <c r="BQ14" s="35">
        <f t="shared" si="36"/>
        <v>244.79934479934479</v>
      </c>
      <c r="BR14" s="36">
        <f t="shared" si="37"/>
        <v>99.633333333333326</v>
      </c>
      <c r="BS14" s="32">
        <v>300</v>
      </c>
      <c r="BT14" s="45">
        <v>122.1</v>
      </c>
      <c r="BU14" s="32">
        <v>298.89999999999998</v>
      </c>
      <c r="BV14" s="32">
        <v>0</v>
      </c>
      <c r="BW14" s="45">
        <v>0</v>
      </c>
      <c r="BX14" s="32">
        <v>0</v>
      </c>
      <c r="BY14" s="36"/>
      <c r="BZ14" s="36"/>
      <c r="CA14" s="36"/>
      <c r="CB14" s="32">
        <v>0</v>
      </c>
      <c r="CC14" s="45">
        <v>0</v>
      </c>
      <c r="CD14" s="32">
        <v>0</v>
      </c>
      <c r="CE14" s="36"/>
      <c r="CF14" s="36"/>
      <c r="CG14" s="36"/>
      <c r="CH14" s="32">
        <v>0</v>
      </c>
      <c r="CI14" s="45">
        <v>0</v>
      </c>
      <c r="CJ14" s="32">
        <v>0</v>
      </c>
      <c r="CK14" s="32">
        <v>0</v>
      </c>
      <c r="CL14" s="45">
        <v>0</v>
      </c>
      <c r="CM14" s="32">
        <v>0</v>
      </c>
      <c r="CN14" s="32">
        <v>1531.5</v>
      </c>
      <c r="CO14" s="45">
        <v>605.70824999999991</v>
      </c>
      <c r="CP14" s="32">
        <v>309.60000000000002</v>
      </c>
      <c r="CQ14" s="32">
        <v>1531.5</v>
      </c>
      <c r="CR14" s="45">
        <v>605.70824999999991</v>
      </c>
      <c r="CS14" s="32">
        <v>309.60000000000002</v>
      </c>
      <c r="CT14" s="32">
        <v>0</v>
      </c>
      <c r="CU14" s="45">
        <v>0</v>
      </c>
      <c r="CV14" s="32">
        <v>0</v>
      </c>
      <c r="CW14" s="32">
        <v>0</v>
      </c>
      <c r="CX14" s="45">
        <v>0</v>
      </c>
      <c r="CY14" s="32">
        <v>0</v>
      </c>
      <c r="CZ14" s="36"/>
      <c r="DA14" s="36"/>
      <c r="DB14" s="36"/>
      <c r="DC14" s="32">
        <v>0</v>
      </c>
      <c r="DD14" s="45">
        <v>0</v>
      </c>
      <c r="DE14" s="32">
        <v>249.33619999999999</v>
      </c>
      <c r="DF14" s="32">
        <v>0</v>
      </c>
      <c r="DG14" s="35">
        <f t="shared" si="8"/>
        <v>35378</v>
      </c>
      <c r="DH14" s="35">
        <f t="shared" si="9"/>
        <v>16265.041729999999</v>
      </c>
      <c r="DI14" s="35">
        <f t="shared" si="10"/>
        <v>18715.894200000002</v>
      </c>
      <c r="DJ14" s="36"/>
      <c r="DK14" s="36"/>
      <c r="DL14" s="36"/>
      <c r="DM14" s="32">
        <v>0</v>
      </c>
      <c r="DN14" s="32">
        <f t="shared" si="38"/>
        <v>0</v>
      </c>
      <c r="DO14" s="32">
        <v>0</v>
      </c>
      <c r="DP14" s="36"/>
      <c r="DQ14" s="36"/>
      <c r="DR14" s="36"/>
      <c r="DS14" s="36"/>
      <c r="DT14" s="36"/>
      <c r="DU14" s="36"/>
      <c r="DV14" s="36"/>
      <c r="DW14" s="36"/>
      <c r="DX14" s="36"/>
      <c r="DY14" s="32">
        <v>0</v>
      </c>
      <c r="DZ14" s="36">
        <f t="shared" si="39"/>
        <v>0</v>
      </c>
      <c r="EA14" s="32">
        <v>0</v>
      </c>
      <c r="EB14" s="36"/>
      <c r="EC14" s="35">
        <f t="shared" si="11"/>
        <v>0</v>
      </c>
      <c r="ED14" s="35">
        <f t="shared" si="11"/>
        <v>0</v>
      </c>
      <c r="EE14" s="35">
        <f t="shared" si="12"/>
        <v>0</v>
      </c>
    </row>
    <row r="15" spans="1:135" s="11" customFormat="1" ht="20.25" customHeight="1">
      <c r="A15" s="15">
        <v>6</v>
      </c>
      <c r="B15" s="26" t="s">
        <v>56</v>
      </c>
      <c r="C15" s="32">
        <v>1896.6968999999999</v>
      </c>
      <c r="D15" s="32">
        <v>4242.2632999999996</v>
      </c>
      <c r="E15" s="34">
        <f t="shared" si="13"/>
        <v>18407.400000000001</v>
      </c>
      <c r="F15" s="34">
        <f t="shared" si="14"/>
        <v>8306.9740000000002</v>
      </c>
      <c r="G15" s="35">
        <f t="shared" si="0"/>
        <v>9237.9745999999996</v>
      </c>
      <c r="H15" s="35">
        <f t="shared" si="15"/>
        <v>111.20745773370663</v>
      </c>
      <c r="I15" s="35">
        <f t="shared" si="16"/>
        <v>50.186200115171061</v>
      </c>
      <c r="J15" s="35">
        <f t="shared" si="1"/>
        <v>7180</v>
      </c>
      <c r="K15" s="35">
        <f t="shared" si="2"/>
        <v>2693.2739999999999</v>
      </c>
      <c r="L15" s="35">
        <f t="shared" si="3"/>
        <v>3624.2746000000002</v>
      </c>
      <c r="M15" s="35">
        <f t="shared" si="17"/>
        <v>134.56761547469736</v>
      </c>
      <c r="N15" s="35">
        <f t="shared" si="18"/>
        <v>50.477362116991642</v>
      </c>
      <c r="O15" s="35">
        <f t="shared" si="4"/>
        <v>4130</v>
      </c>
      <c r="P15" s="35">
        <f t="shared" si="19"/>
        <v>1543.7940000000001</v>
      </c>
      <c r="Q15" s="35">
        <f t="shared" si="5"/>
        <v>2155.3490000000002</v>
      </c>
      <c r="R15" s="35">
        <f t="shared" si="20"/>
        <v>139.61376971279847</v>
      </c>
      <c r="S15" s="36">
        <f t="shared" si="21"/>
        <v>52.187627118644073</v>
      </c>
      <c r="T15" s="32">
        <v>530</v>
      </c>
      <c r="U15" s="45">
        <f t="shared" si="22"/>
        <v>198.114</v>
      </c>
      <c r="V15" s="32">
        <v>384.34399999999999</v>
      </c>
      <c r="W15" s="35">
        <f t="shared" si="23"/>
        <v>194.00143351807543</v>
      </c>
      <c r="X15" s="36">
        <f t="shared" si="24"/>
        <v>72.517735849056606</v>
      </c>
      <c r="Y15" s="32">
        <v>1400</v>
      </c>
      <c r="Z15" s="45">
        <v>402.36</v>
      </c>
      <c r="AA15" s="32">
        <v>541.46559999999999</v>
      </c>
      <c r="AB15" s="35">
        <f t="shared" si="25"/>
        <v>134.57242270603439</v>
      </c>
      <c r="AC15" s="36">
        <f t="shared" si="26"/>
        <v>38.676114285714284</v>
      </c>
      <c r="AD15" s="32">
        <v>3600</v>
      </c>
      <c r="AE15" s="45">
        <v>1345.68</v>
      </c>
      <c r="AF15" s="32">
        <v>1771.0050000000001</v>
      </c>
      <c r="AG15" s="35">
        <f t="shared" si="27"/>
        <v>131.60669698591047</v>
      </c>
      <c r="AH15" s="36">
        <f t="shared" si="28"/>
        <v>49.194583333333334</v>
      </c>
      <c r="AI15" s="32">
        <v>450</v>
      </c>
      <c r="AJ15" s="45">
        <v>272.52</v>
      </c>
      <c r="AK15" s="32">
        <v>281.5</v>
      </c>
      <c r="AL15" s="35">
        <f t="shared" si="29"/>
        <v>103.29517099662411</v>
      </c>
      <c r="AM15" s="36">
        <f t="shared" si="30"/>
        <v>62.55555555555555</v>
      </c>
      <c r="AN15" s="37">
        <v>0</v>
      </c>
      <c r="AO15" s="37"/>
      <c r="AP15" s="35"/>
      <c r="AQ15" s="35" t="e">
        <f t="shared" si="31"/>
        <v>#DIV/0!</v>
      </c>
      <c r="AR15" s="36" t="e">
        <f t="shared" si="32"/>
        <v>#DIV/0!</v>
      </c>
      <c r="AS15" s="37"/>
      <c r="AT15" s="37"/>
      <c r="AU15" s="36">
        <v>0</v>
      </c>
      <c r="AV15" s="36"/>
      <c r="AW15" s="36"/>
      <c r="AX15" s="36"/>
      <c r="AY15" s="32">
        <v>11227.4</v>
      </c>
      <c r="AZ15" s="36">
        <f t="shared" si="33"/>
        <v>5613.7</v>
      </c>
      <c r="BA15" s="32">
        <v>5613.7</v>
      </c>
      <c r="BB15" s="38"/>
      <c r="BC15" s="38"/>
      <c r="BD15" s="38"/>
      <c r="BE15" s="32">
        <v>0</v>
      </c>
      <c r="BF15" s="39">
        <f t="shared" si="34"/>
        <v>0</v>
      </c>
      <c r="BG15" s="32">
        <v>0</v>
      </c>
      <c r="BH15" s="36"/>
      <c r="BI15" s="36"/>
      <c r="BJ15" s="36"/>
      <c r="BK15" s="36"/>
      <c r="BL15" s="36"/>
      <c r="BM15" s="36"/>
      <c r="BN15" s="35">
        <f t="shared" si="6"/>
        <v>0</v>
      </c>
      <c r="BO15" s="35">
        <f t="shared" si="35"/>
        <v>0</v>
      </c>
      <c r="BP15" s="35">
        <f t="shared" si="7"/>
        <v>0</v>
      </c>
      <c r="BQ15" s="35" t="e">
        <f t="shared" si="36"/>
        <v>#DIV/0!</v>
      </c>
      <c r="BR15" s="36" t="e">
        <f t="shared" si="37"/>
        <v>#DIV/0!</v>
      </c>
      <c r="BS15" s="32">
        <v>0</v>
      </c>
      <c r="BT15" s="45">
        <v>0</v>
      </c>
      <c r="BU15" s="32">
        <v>0</v>
      </c>
      <c r="BV15" s="32">
        <v>0</v>
      </c>
      <c r="BW15" s="45">
        <v>0</v>
      </c>
      <c r="BX15" s="32">
        <v>0</v>
      </c>
      <c r="BY15" s="36"/>
      <c r="BZ15" s="36"/>
      <c r="CA15" s="36"/>
      <c r="CB15" s="32">
        <v>0</v>
      </c>
      <c r="CC15" s="45">
        <v>0</v>
      </c>
      <c r="CD15" s="32">
        <v>0</v>
      </c>
      <c r="CE15" s="36"/>
      <c r="CF15" s="36"/>
      <c r="CG15" s="36"/>
      <c r="CH15" s="32">
        <v>0</v>
      </c>
      <c r="CI15" s="45">
        <v>0</v>
      </c>
      <c r="CJ15" s="32">
        <v>0</v>
      </c>
      <c r="CK15" s="32">
        <v>0</v>
      </c>
      <c r="CL15" s="45">
        <v>0</v>
      </c>
      <c r="CM15" s="32">
        <v>0</v>
      </c>
      <c r="CN15" s="32">
        <v>1200</v>
      </c>
      <c r="CO15" s="45">
        <v>474.6</v>
      </c>
      <c r="CP15" s="32">
        <v>518.55999999999995</v>
      </c>
      <c r="CQ15" s="32">
        <v>1200</v>
      </c>
      <c r="CR15" s="45">
        <v>474.6</v>
      </c>
      <c r="CS15" s="32">
        <v>508.56299999999999</v>
      </c>
      <c r="CT15" s="32">
        <v>0</v>
      </c>
      <c r="CU15" s="45">
        <v>0</v>
      </c>
      <c r="CV15" s="32">
        <v>0</v>
      </c>
      <c r="CW15" s="32">
        <v>0</v>
      </c>
      <c r="CX15" s="45">
        <v>0</v>
      </c>
      <c r="CY15" s="32">
        <v>0</v>
      </c>
      <c r="CZ15" s="36"/>
      <c r="DA15" s="36"/>
      <c r="DB15" s="36"/>
      <c r="DC15" s="32">
        <v>0</v>
      </c>
      <c r="DD15" s="45">
        <v>0</v>
      </c>
      <c r="DE15" s="32">
        <v>127.4</v>
      </c>
      <c r="DF15" s="32">
        <v>0</v>
      </c>
      <c r="DG15" s="35">
        <f t="shared" si="8"/>
        <v>18407.400000000001</v>
      </c>
      <c r="DH15" s="35">
        <f t="shared" si="9"/>
        <v>8306.9740000000002</v>
      </c>
      <c r="DI15" s="35">
        <f t="shared" si="10"/>
        <v>9237.9745999999996</v>
      </c>
      <c r="DJ15" s="36"/>
      <c r="DK15" s="36"/>
      <c r="DL15" s="36"/>
      <c r="DM15" s="32">
        <v>0</v>
      </c>
      <c r="DN15" s="32">
        <f t="shared" si="38"/>
        <v>0</v>
      </c>
      <c r="DO15" s="32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2">
        <v>1630</v>
      </c>
      <c r="DZ15" s="36">
        <f t="shared" si="39"/>
        <v>815</v>
      </c>
      <c r="EA15" s="32">
        <v>0</v>
      </c>
      <c r="EB15" s="36"/>
      <c r="EC15" s="35">
        <f t="shared" si="11"/>
        <v>1630</v>
      </c>
      <c r="ED15" s="35">
        <f t="shared" si="11"/>
        <v>815</v>
      </c>
      <c r="EE15" s="35">
        <f t="shared" si="12"/>
        <v>0</v>
      </c>
    </row>
    <row r="16" spans="1:135" s="11" customFormat="1" ht="20.25" customHeight="1">
      <c r="A16" s="15">
        <v>7</v>
      </c>
      <c r="B16" s="26" t="s">
        <v>57</v>
      </c>
      <c r="C16" s="32">
        <v>2589.5373</v>
      </c>
      <c r="D16" s="32">
        <v>20584.850699999999</v>
      </c>
      <c r="E16" s="34">
        <f t="shared" si="13"/>
        <v>73310.3</v>
      </c>
      <c r="F16" s="34">
        <f t="shared" si="14"/>
        <v>33143.438479999997</v>
      </c>
      <c r="G16" s="35">
        <f t="shared" si="0"/>
        <v>32220.674999999996</v>
      </c>
      <c r="H16" s="35">
        <f t="shared" si="15"/>
        <v>97.21584867980178</v>
      </c>
      <c r="I16" s="35">
        <f t="shared" si="16"/>
        <v>43.951088728323299</v>
      </c>
      <c r="J16" s="35">
        <f t="shared" si="1"/>
        <v>24575.8</v>
      </c>
      <c r="K16" s="35">
        <f t="shared" si="2"/>
        <v>8776.1884800000007</v>
      </c>
      <c r="L16" s="35">
        <f t="shared" si="3"/>
        <v>7862.3750000000009</v>
      </c>
      <c r="M16" s="35">
        <f t="shared" si="17"/>
        <v>89.587581418944183</v>
      </c>
      <c r="N16" s="35">
        <f t="shared" si="18"/>
        <v>31.992346129118893</v>
      </c>
      <c r="O16" s="35">
        <f t="shared" si="4"/>
        <v>10000</v>
      </c>
      <c r="P16" s="35">
        <f t="shared" si="19"/>
        <v>3738</v>
      </c>
      <c r="Q16" s="35">
        <f t="shared" si="5"/>
        <v>4179.5570000000007</v>
      </c>
      <c r="R16" s="35">
        <f t="shared" si="20"/>
        <v>111.8126538255752</v>
      </c>
      <c r="S16" s="36">
        <f t="shared" si="21"/>
        <v>41.795570000000012</v>
      </c>
      <c r="T16" s="32">
        <v>500</v>
      </c>
      <c r="U16" s="45">
        <f t="shared" si="22"/>
        <v>186.9</v>
      </c>
      <c r="V16" s="32">
        <v>67.099999999999994</v>
      </c>
      <c r="W16" s="35">
        <f t="shared" si="23"/>
        <v>35.901551631888708</v>
      </c>
      <c r="X16" s="36">
        <f t="shared" si="24"/>
        <v>13.419999999999998</v>
      </c>
      <c r="Y16" s="32">
        <v>7200</v>
      </c>
      <c r="Z16" s="45">
        <v>2069.2800000000002</v>
      </c>
      <c r="AA16" s="32">
        <v>1956.1780000000001</v>
      </c>
      <c r="AB16" s="35">
        <f t="shared" si="25"/>
        <v>94.534234129745613</v>
      </c>
      <c r="AC16" s="36">
        <f t="shared" si="26"/>
        <v>27.169138888888888</v>
      </c>
      <c r="AD16" s="32">
        <v>9500</v>
      </c>
      <c r="AE16" s="45">
        <v>3551.1</v>
      </c>
      <c r="AF16" s="32">
        <v>4112.4570000000003</v>
      </c>
      <c r="AG16" s="35">
        <f t="shared" si="27"/>
        <v>115.80797499366395</v>
      </c>
      <c r="AH16" s="36">
        <f t="shared" si="28"/>
        <v>43.289021052631583</v>
      </c>
      <c r="AI16" s="32">
        <v>215.8</v>
      </c>
      <c r="AJ16" s="45">
        <v>130.68848</v>
      </c>
      <c r="AK16" s="32">
        <v>221.4</v>
      </c>
      <c r="AL16" s="35">
        <f t="shared" si="29"/>
        <v>169.4104943297221</v>
      </c>
      <c r="AM16" s="36">
        <f t="shared" si="30"/>
        <v>102.5949953660797</v>
      </c>
      <c r="AN16" s="37">
        <v>0</v>
      </c>
      <c r="AO16" s="37"/>
      <c r="AP16" s="35"/>
      <c r="AQ16" s="35" t="e">
        <f t="shared" si="31"/>
        <v>#DIV/0!</v>
      </c>
      <c r="AR16" s="36" t="e">
        <f t="shared" si="32"/>
        <v>#DIV/0!</v>
      </c>
      <c r="AS16" s="37"/>
      <c r="AT16" s="37"/>
      <c r="AU16" s="36">
        <v>0</v>
      </c>
      <c r="AV16" s="36"/>
      <c r="AW16" s="36"/>
      <c r="AX16" s="36"/>
      <c r="AY16" s="32">
        <v>48734.5</v>
      </c>
      <c r="AZ16" s="36">
        <f t="shared" si="33"/>
        <v>24367.25</v>
      </c>
      <c r="BA16" s="32">
        <v>24367.3</v>
      </c>
      <c r="BB16" s="38"/>
      <c r="BC16" s="38"/>
      <c r="BD16" s="38"/>
      <c r="BE16" s="32">
        <v>0</v>
      </c>
      <c r="BF16" s="39">
        <f t="shared" si="34"/>
        <v>0</v>
      </c>
      <c r="BG16" s="32">
        <v>0</v>
      </c>
      <c r="BH16" s="36"/>
      <c r="BI16" s="36"/>
      <c r="BJ16" s="36"/>
      <c r="BK16" s="36"/>
      <c r="BL16" s="36"/>
      <c r="BM16" s="36"/>
      <c r="BN16" s="35">
        <f t="shared" si="6"/>
        <v>560</v>
      </c>
      <c r="BO16" s="35">
        <f t="shared" si="35"/>
        <v>227.92000000000002</v>
      </c>
      <c r="BP16" s="35">
        <f t="shared" si="7"/>
        <v>112.09</v>
      </c>
      <c r="BQ16" s="35">
        <f t="shared" si="36"/>
        <v>49.179536679536682</v>
      </c>
      <c r="BR16" s="36">
        <f t="shared" si="37"/>
        <v>20.016071428571429</v>
      </c>
      <c r="BS16" s="32">
        <v>530</v>
      </c>
      <c r="BT16" s="45">
        <v>215.71</v>
      </c>
      <c r="BU16" s="32">
        <v>106.09</v>
      </c>
      <c r="BV16" s="32">
        <v>0</v>
      </c>
      <c r="BW16" s="45">
        <v>0</v>
      </c>
      <c r="BX16" s="32">
        <v>0</v>
      </c>
      <c r="BY16" s="36"/>
      <c r="BZ16" s="36"/>
      <c r="CA16" s="36"/>
      <c r="CB16" s="32">
        <v>30</v>
      </c>
      <c r="CC16" s="45">
        <v>12.21</v>
      </c>
      <c r="CD16" s="32">
        <v>6</v>
      </c>
      <c r="CE16" s="36"/>
      <c r="CF16" s="36"/>
      <c r="CG16" s="36"/>
      <c r="CH16" s="32">
        <v>0</v>
      </c>
      <c r="CI16" s="45">
        <v>0</v>
      </c>
      <c r="CJ16" s="32">
        <v>0</v>
      </c>
      <c r="CK16" s="32">
        <v>3300</v>
      </c>
      <c r="CL16" s="45">
        <v>1305.1500000000001</v>
      </c>
      <c r="CM16" s="32">
        <v>956.5</v>
      </c>
      <c r="CN16" s="32">
        <v>3300</v>
      </c>
      <c r="CO16" s="45">
        <v>1305.1500000000001</v>
      </c>
      <c r="CP16" s="32">
        <v>326.35000000000002</v>
      </c>
      <c r="CQ16" s="32">
        <v>3100</v>
      </c>
      <c r="CR16" s="45">
        <v>1226.05</v>
      </c>
      <c r="CS16" s="32">
        <v>316.35000000000002</v>
      </c>
      <c r="CT16" s="32">
        <v>0</v>
      </c>
      <c r="CU16" s="45">
        <v>0</v>
      </c>
      <c r="CV16" s="32">
        <v>110.3</v>
      </c>
      <c r="CW16" s="32">
        <v>0</v>
      </c>
      <c r="CX16" s="45">
        <v>0</v>
      </c>
      <c r="CY16" s="32">
        <v>0</v>
      </c>
      <c r="CZ16" s="36"/>
      <c r="DA16" s="36"/>
      <c r="DB16" s="36"/>
      <c r="DC16" s="32">
        <v>0</v>
      </c>
      <c r="DD16" s="45">
        <v>0</v>
      </c>
      <c r="DE16" s="32">
        <v>0</v>
      </c>
      <c r="DF16" s="32">
        <v>-9</v>
      </c>
      <c r="DG16" s="35">
        <f t="shared" si="8"/>
        <v>73310.3</v>
      </c>
      <c r="DH16" s="35">
        <f t="shared" si="9"/>
        <v>33143.438479999997</v>
      </c>
      <c r="DI16" s="35">
        <f t="shared" si="10"/>
        <v>32220.674999999996</v>
      </c>
      <c r="DJ16" s="36"/>
      <c r="DK16" s="36"/>
      <c r="DL16" s="36"/>
      <c r="DM16" s="32">
        <v>0</v>
      </c>
      <c r="DN16" s="32">
        <f t="shared" si="38"/>
        <v>0</v>
      </c>
      <c r="DO16" s="32">
        <v>0</v>
      </c>
      <c r="DP16" s="36"/>
      <c r="DQ16" s="36"/>
      <c r="DR16" s="36"/>
      <c r="DS16" s="36"/>
      <c r="DT16" s="36"/>
      <c r="DU16" s="36"/>
      <c r="DV16" s="36"/>
      <c r="DW16" s="36"/>
      <c r="DX16" s="36"/>
      <c r="DY16" s="32">
        <v>0</v>
      </c>
      <c r="DZ16" s="36">
        <f t="shared" si="39"/>
        <v>0</v>
      </c>
      <c r="EA16" s="32">
        <v>0</v>
      </c>
      <c r="EB16" s="36"/>
      <c r="EC16" s="35">
        <f t="shared" si="11"/>
        <v>0</v>
      </c>
      <c r="ED16" s="35">
        <f t="shared" si="11"/>
        <v>0</v>
      </c>
      <c r="EE16" s="35">
        <f t="shared" si="12"/>
        <v>0</v>
      </c>
    </row>
    <row r="17" spans="1:143" s="11" customFormat="1" ht="20.25" customHeight="1">
      <c r="A17" s="15">
        <v>8</v>
      </c>
      <c r="B17" s="26" t="s">
        <v>58</v>
      </c>
      <c r="C17" s="32">
        <v>225.6001</v>
      </c>
      <c r="D17" s="32">
        <v>6678.3343999999997</v>
      </c>
      <c r="E17" s="34">
        <f t="shared" si="13"/>
        <v>107984.63999999998</v>
      </c>
      <c r="F17" s="34">
        <f t="shared" si="14"/>
        <v>47831.010016</v>
      </c>
      <c r="G17" s="35">
        <f t="shared" si="0"/>
        <v>46247.364999999991</v>
      </c>
      <c r="H17" s="35">
        <f t="shared" si="15"/>
        <v>96.689083054131061</v>
      </c>
      <c r="I17" s="35">
        <f t="shared" si="16"/>
        <v>42.827725313526074</v>
      </c>
      <c r="J17" s="35">
        <f t="shared" si="1"/>
        <v>39735.24</v>
      </c>
      <c r="K17" s="35">
        <f t="shared" si="2"/>
        <v>13706.310015999999</v>
      </c>
      <c r="L17" s="35">
        <f t="shared" si="3"/>
        <v>12122.665000000001</v>
      </c>
      <c r="M17" s="35">
        <f t="shared" si="17"/>
        <v>88.445868989163841</v>
      </c>
      <c r="N17" s="35">
        <f t="shared" si="18"/>
        <v>30.508598916226511</v>
      </c>
      <c r="O17" s="35">
        <f t="shared" si="4"/>
        <v>16059</v>
      </c>
      <c r="P17" s="35">
        <f t="shared" si="19"/>
        <v>6002.8541999999998</v>
      </c>
      <c r="Q17" s="35">
        <f t="shared" si="5"/>
        <v>7667.8560000000007</v>
      </c>
      <c r="R17" s="35">
        <f t="shared" si="20"/>
        <v>127.73683558731112</v>
      </c>
      <c r="S17" s="36">
        <f t="shared" si="21"/>
        <v>47.7480291425369</v>
      </c>
      <c r="T17" s="32">
        <v>559</v>
      </c>
      <c r="U17" s="45">
        <f t="shared" si="22"/>
        <v>208.95420000000001</v>
      </c>
      <c r="V17" s="32">
        <v>319.96600000000001</v>
      </c>
      <c r="W17" s="35">
        <f t="shared" si="23"/>
        <v>153.1273360382323</v>
      </c>
      <c r="X17" s="36">
        <f t="shared" si="24"/>
        <v>57.238998211091243</v>
      </c>
      <c r="Y17" s="32">
        <v>17200.34</v>
      </c>
      <c r="Z17" s="45">
        <v>4943.377716</v>
      </c>
      <c r="AA17" s="32">
        <v>3365.0189999999998</v>
      </c>
      <c r="AB17" s="35">
        <f t="shared" si="25"/>
        <v>68.071249929144599</v>
      </c>
      <c r="AC17" s="36">
        <f t="shared" si="26"/>
        <v>19.563677229636156</v>
      </c>
      <c r="AD17" s="32">
        <v>15500</v>
      </c>
      <c r="AE17" s="45">
        <v>5793.9</v>
      </c>
      <c r="AF17" s="32">
        <v>7347.89</v>
      </c>
      <c r="AG17" s="35">
        <f t="shared" si="27"/>
        <v>126.82113947427469</v>
      </c>
      <c r="AH17" s="36">
        <f t="shared" si="28"/>
        <v>47.405741935483874</v>
      </c>
      <c r="AI17" s="32">
        <v>889</v>
      </c>
      <c r="AJ17" s="45">
        <v>538.37840000000006</v>
      </c>
      <c r="AK17" s="32">
        <v>380.2</v>
      </c>
      <c r="AL17" s="35">
        <f t="shared" si="29"/>
        <v>70.61947507552307</v>
      </c>
      <c r="AM17" s="36">
        <f t="shared" si="30"/>
        <v>42.767154105736779</v>
      </c>
      <c r="AN17" s="37">
        <v>0</v>
      </c>
      <c r="AO17" s="37"/>
      <c r="AP17" s="35"/>
      <c r="AQ17" s="35" t="e">
        <f t="shared" si="31"/>
        <v>#DIV/0!</v>
      </c>
      <c r="AR17" s="36" t="e">
        <f t="shared" si="32"/>
        <v>#DIV/0!</v>
      </c>
      <c r="AS17" s="37"/>
      <c r="AT17" s="37"/>
      <c r="AU17" s="36">
        <v>0</v>
      </c>
      <c r="AV17" s="36"/>
      <c r="AW17" s="36"/>
      <c r="AX17" s="36"/>
      <c r="AY17" s="32">
        <v>68249.399999999994</v>
      </c>
      <c r="AZ17" s="36">
        <f t="shared" si="33"/>
        <v>34124.699999999997</v>
      </c>
      <c r="BA17" s="32">
        <v>34124.699999999997</v>
      </c>
      <c r="BB17" s="38"/>
      <c r="BC17" s="38"/>
      <c r="BD17" s="38"/>
      <c r="BE17" s="32">
        <v>0</v>
      </c>
      <c r="BF17" s="39">
        <f t="shared" si="34"/>
        <v>0</v>
      </c>
      <c r="BG17" s="32">
        <v>0</v>
      </c>
      <c r="BH17" s="36"/>
      <c r="BI17" s="36"/>
      <c r="BJ17" s="36"/>
      <c r="BK17" s="36"/>
      <c r="BL17" s="36"/>
      <c r="BM17" s="36"/>
      <c r="BN17" s="35">
        <f t="shared" si="6"/>
        <v>1050.5</v>
      </c>
      <c r="BO17" s="35">
        <f t="shared" si="35"/>
        <v>427.55350000000004</v>
      </c>
      <c r="BP17" s="35">
        <f t="shared" si="7"/>
        <v>237</v>
      </c>
      <c r="BQ17" s="35">
        <f t="shared" si="36"/>
        <v>55.431659429755562</v>
      </c>
      <c r="BR17" s="36">
        <f t="shared" si="37"/>
        <v>22.560685387910521</v>
      </c>
      <c r="BS17" s="32">
        <v>1050.5</v>
      </c>
      <c r="BT17" s="45">
        <v>427.55350000000004</v>
      </c>
      <c r="BU17" s="32">
        <v>237</v>
      </c>
      <c r="BV17" s="32">
        <v>0</v>
      </c>
      <c r="BW17" s="45">
        <v>0</v>
      </c>
      <c r="BX17" s="32">
        <v>0</v>
      </c>
      <c r="BY17" s="36"/>
      <c r="BZ17" s="36"/>
      <c r="CA17" s="36"/>
      <c r="CB17" s="32">
        <v>0</v>
      </c>
      <c r="CC17" s="45">
        <v>0</v>
      </c>
      <c r="CD17" s="32">
        <v>0</v>
      </c>
      <c r="CE17" s="36"/>
      <c r="CF17" s="36"/>
      <c r="CG17" s="36"/>
      <c r="CH17" s="32">
        <v>0</v>
      </c>
      <c r="CI17" s="45">
        <v>0</v>
      </c>
      <c r="CJ17" s="32">
        <v>0</v>
      </c>
      <c r="CK17" s="32">
        <v>0</v>
      </c>
      <c r="CL17" s="45">
        <v>0</v>
      </c>
      <c r="CM17" s="32">
        <v>0</v>
      </c>
      <c r="CN17" s="32">
        <v>2936.4</v>
      </c>
      <c r="CO17" s="45">
        <v>1161.3462</v>
      </c>
      <c r="CP17" s="32">
        <v>104.59</v>
      </c>
      <c r="CQ17" s="32">
        <v>2436.4</v>
      </c>
      <c r="CR17" s="45">
        <v>963.59619999999995</v>
      </c>
      <c r="CS17" s="32">
        <v>104.592</v>
      </c>
      <c r="CT17" s="32">
        <v>0</v>
      </c>
      <c r="CU17" s="45">
        <v>0</v>
      </c>
      <c r="CV17" s="32">
        <v>0</v>
      </c>
      <c r="CW17" s="32">
        <v>0</v>
      </c>
      <c r="CX17" s="45">
        <v>0</v>
      </c>
      <c r="CY17" s="32">
        <v>0</v>
      </c>
      <c r="CZ17" s="36"/>
      <c r="DA17" s="36"/>
      <c r="DB17" s="36"/>
      <c r="DC17" s="32">
        <v>1600</v>
      </c>
      <c r="DD17" s="45">
        <v>632.79999999999995</v>
      </c>
      <c r="DE17" s="32">
        <v>368</v>
      </c>
      <c r="DF17" s="32">
        <v>0</v>
      </c>
      <c r="DG17" s="35">
        <f t="shared" si="8"/>
        <v>107984.63999999998</v>
      </c>
      <c r="DH17" s="35">
        <f t="shared" si="9"/>
        <v>47831.010016</v>
      </c>
      <c r="DI17" s="35">
        <f t="shared" si="10"/>
        <v>46247.364999999991</v>
      </c>
      <c r="DJ17" s="36"/>
      <c r="DK17" s="36"/>
      <c r="DL17" s="36"/>
      <c r="DM17" s="32">
        <v>0</v>
      </c>
      <c r="DN17" s="32">
        <f t="shared" si="38"/>
        <v>0</v>
      </c>
      <c r="DO17" s="32">
        <v>0</v>
      </c>
      <c r="DP17" s="36"/>
      <c r="DQ17" s="36"/>
      <c r="DR17" s="36"/>
      <c r="DS17" s="36"/>
      <c r="DT17" s="36"/>
      <c r="DU17" s="36"/>
      <c r="DV17" s="36"/>
      <c r="DW17" s="36"/>
      <c r="DX17" s="36"/>
      <c r="DY17" s="32">
        <v>7120</v>
      </c>
      <c r="DZ17" s="36">
        <f t="shared" si="39"/>
        <v>3560</v>
      </c>
      <c r="EA17" s="32">
        <v>7120</v>
      </c>
      <c r="EB17" s="36"/>
      <c r="EC17" s="35">
        <f t="shared" si="11"/>
        <v>7120</v>
      </c>
      <c r="ED17" s="35">
        <f t="shared" si="11"/>
        <v>3560</v>
      </c>
      <c r="EE17" s="35">
        <f t="shared" si="12"/>
        <v>7120</v>
      </c>
    </row>
    <row r="18" spans="1:143" s="11" customFormat="1" ht="20.25" customHeight="1">
      <c r="A18" s="15">
        <v>9</v>
      </c>
      <c r="B18" s="26" t="s">
        <v>59</v>
      </c>
      <c r="C18" s="32">
        <v>8440.1062000000002</v>
      </c>
      <c r="D18" s="32">
        <v>9119.6466999999993</v>
      </c>
      <c r="E18" s="34">
        <f t="shared" si="13"/>
        <v>80104</v>
      </c>
      <c r="F18" s="34">
        <f t="shared" si="14"/>
        <v>33300.647320000004</v>
      </c>
      <c r="G18" s="35">
        <f t="shared" si="0"/>
        <v>31269.182699999998</v>
      </c>
      <c r="H18" s="35">
        <f t="shared" si="15"/>
        <v>93.899624231088353</v>
      </c>
      <c r="I18" s="35">
        <f t="shared" si="16"/>
        <v>39.035731923499448</v>
      </c>
      <c r="J18" s="35">
        <f t="shared" si="1"/>
        <v>42635.1</v>
      </c>
      <c r="K18" s="35">
        <f t="shared" si="2"/>
        <v>14566.197319999999</v>
      </c>
      <c r="L18" s="35">
        <f t="shared" si="3"/>
        <v>12237.182699999998</v>
      </c>
      <c r="M18" s="35">
        <f t="shared" si="17"/>
        <v>84.010826100768483</v>
      </c>
      <c r="N18" s="35">
        <f t="shared" si="18"/>
        <v>28.702132046131002</v>
      </c>
      <c r="O18" s="35">
        <f t="shared" si="4"/>
        <v>12990</v>
      </c>
      <c r="P18" s="35">
        <f t="shared" si="19"/>
        <v>4855.6620000000003</v>
      </c>
      <c r="Q18" s="35">
        <f t="shared" si="5"/>
        <v>5877.8249999999998</v>
      </c>
      <c r="R18" s="35">
        <f t="shared" si="20"/>
        <v>121.05095041623572</v>
      </c>
      <c r="S18" s="36">
        <f t="shared" si="21"/>
        <v>45.248845265588912</v>
      </c>
      <c r="T18" s="32">
        <v>147</v>
      </c>
      <c r="U18" s="45">
        <f t="shared" si="22"/>
        <v>54.948600000000006</v>
      </c>
      <c r="V18" s="32">
        <v>1.925</v>
      </c>
      <c r="W18" s="35">
        <f t="shared" si="23"/>
        <v>3.5032739687635353</v>
      </c>
      <c r="X18" s="36">
        <f t="shared" si="24"/>
        <v>1.3095238095238095</v>
      </c>
      <c r="Y18" s="32">
        <v>19200</v>
      </c>
      <c r="Z18" s="45">
        <v>5518.08</v>
      </c>
      <c r="AA18" s="32">
        <v>3401.0077000000001</v>
      </c>
      <c r="AB18" s="35">
        <f t="shared" si="25"/>
        <v>61.633896210276042</v>
      </c>
      <c r="AC18" s="36">
        <f t="shared" si="26"/>
        <v>17.713581770833333</v>
      </c>
      <c r="AD18" s="32">
        <v>12843</v>
      </c>
      <c r="AE18" s="45">
        <v>4800.7134000000005</v>
      </c>
      <c r="AF18" s="32">
        <v>5875.9</v>
      </c>
      <c r="AG18" s="35">
        <f t="shared" si="27"/>
        <v>122.39639216954711</v>
      </c>
      <c r="AH18" s="36">
        <f t="shared" si="28"/>
        <v>45.751771392976714</v>
      </c>
      <c r="AI18" s="32">
        <v>206.7</v>
      </c>
      <c r="AJ18" s="45">
        <v>125.17751999999999</v>
      </c>
      <c r="AK18" s="32">
        <v>117.1</v>
      </c>
      <c r="AL18" s="35">
        <f t="shared" si="29"/>
        <v>93.547148082179618</v>
      </c>
      <c r="AM18" s="36">
        <f t="shared" si="30"/>
        <v>56.652152878567975</v>
      </c>
      <c r="AN18" s="37">
        <v>0</v>
      </c>
      <c r="AO18" s="37"/>
      <c r="AP18" s="35"/>
      <c r="AQ18" s="35" t="e">
        <f t="shared" si="31"/>
        <v>#DIV/0!</v>
      </c>
      <c r="AR18" s="36" t="e">
        <f t="shared" si="32"/>
        <v>#DIV/0!</v>
      </c>
      <c r="AS18" s="37"/>
      <c r="AT18" s="37"/>
      <c r="AU18" s="36">
        <v>0</v>
      </c>
      <c r="AV18" s="36"/>
      <c r="AW18" s="36"/>
      <c r="AX18" s="36"/>
      <c r="AY18" s="32">
        <v>35073.9</v>
      </c>
      <c r="AZ18" s="36">
        <f t="shared" si="33"/>
        <v>17536.95</v>
      </c>
      <c r="BA18" s="32">
        <v>17537</v>
      </c>
      <c r="BB18" s="38"/>
      <c r="BC18" s="38"/>
      <c r="BD18" s="38"/>
      <c r="BE18" s="32">
        <v>0</v>
      </c>
      <c r="BF18" s="39">
        <f t="shared" si="34"/>
        <v>0</v>
      </c>
      <c r="BG18" s="32">
        <v>0</v>
      </c>
      <c r="BH18" s="36"/>
      <c r="BI18" s="36"/>
      <c r="BJ18" s="36"/>
      <c r="BK18" s="36"/>
      <c r="BL18" s="36"/>
      <c r="BM18" s="36"/>
      <c r="BN18" s="35">
        <f t="shared" si="6"/>
        <v>1564.4</v>
      </c>
      <c r="BO18" s="35">
        <f t="shared" si="35"/>
        <v>636.71080000000006</v>
      </c>
      <c r="BP18" s="35">
        <f t="shared" si="7"/>
        <v>0</v>
      </c>
      <c r="BQ18" s="35">
        <f t="shared" si="36"/>
        <v>0</v>
      </c>
      <c r="BR18" s="36">
        <f t="shared" si="37"/>
        <v>0</v>
      </c>
      <c r="BS18" s="32">
        <v>1564.4</v>
      </c>
      <c r="BT18" s="45">
        <v>636.71080000000006</v>
      </c>
      <c r="BU18" s="32">
        <v>0</v>
      </c>
      <c r="BV18" s="32">
        <v>0</v>
      </c>
      <c r="BW18" s="45">
        <v>0</v>
      </c>
      <c r="BX18" s="32">
        <v>0</v>
      </c>
      <c r="BY18" s="36"/>
      <c r="BZ18" s="36"/>
      <c r="CA18" s="36"/>
      <c r="CB18" s="32">
        <v>0</v>
      </c>
      <c r="CC18" s="45">
        <v>0</v>
      </c>
      <c r="CD18" s="32">
        <v>0</v>
      </c>
      <c r="CE18" s="36"/>
      <c r="CF18" s="36"/>
      <c r="CG18" s="36"/>
      <c r="CH18" s="32">
        <v>2395</v>
      </c>
      <c r="CI18" s="45">
        <v>1197.5</v>
      </c>
      <c r="CJ18" s="32">
        <v>1495</v>
      </c>
      <c r="CK18" s="32">
        <v>6750</v>
      </c>
      <c r="CL18" s="45">
        <v>2669.625</v>
      </c>
      <c r="CM18" s="32">
        <v>2606.9499999999998</v>
      </c>
      <c r="CN18" s="32">
        <v>1924</v>
      </c>
      <c r="CO18" s="45">
        <v>760.94199999999989</v>
      </c>
      <c r="CP18" s="32">
        <v>234.3</v>
      </c>
      <c r="CQ18" s="32">
        <v>1924</v>
      </c>
      <c r="CR18" s="45">
        <v>760.94199999999989</v>
      </c>
      <c r="CS18" s="32">
        <v>224.3</v>
      </c>
      <c r="CT18" s="32">
        <v>0</v>
      </c>
      <c r="CU18" s="45">
        <v>0</v>
      </c>
      <c r="CV18" s="32">
        <v>0</v>
      </c>
      <c r="CW18" s="32">
        <v>0</v>
      </c>
      <c r="CX18" s="45">
        <v>0</v>
      </c>
      <c r="CY18" s="32">
        <v>0</v>
      </c>
      <c r="CZ18" s="36"/>
      <c r="DA18" s="36"/>
      <c r="DB18" s="36"/>
      <c r="DC18" s="32">
        <v>0</v>
      </c>
      <c r="DD18" s="45">
        <v>0</v>
      </c>
      <c r="DE18" s="32">
        <v>0</v>
      </c>
      <c r="DF18" s="32">
        <v>0</v>
      </c>
      <c r="DG18" s="35">
        <f t="shared" si="8"/>
        <v>80104</v>
      </c>
      <c r="DH18" s="35">
        <f t="shared" si="9"/>
        <v>33300.647320000004</v>
      </c>
      <c r="DI18" s="35">
        <f t="shared" si="10"/>
        <v>31269.182699999998</v>
      </c>
      <c r="DJ18" s="36"/>
      <c r="DK18" s="36"/>
      <c r="DL18" s="36"/>
      <c r="DM18" s="32">
        <v>0</v>
      </c>
      <c r="DN18" s="32">
        <f t="shared" si="38"/>
        <v>0</v>
      </c>
      <c r="DO18" s="32">
        <v>0</v>
      </c>
      <c r="DP18" s="36"/>
      <c r="DQ18" s="36"/>
      <c r="DR18" s="36"/>
      <c r="DS18" s="36"/>
      <c r="DT18" s="36"/>
      <c r="DU18" s="36"/>
      <c r="DV18" s="36"/>
      <c r="DW18" s="36"/>
      <c r="DX18" s="36"/>
      <c r="DY18" s="32">
        <v>0</v>
      </c>
      <c r="DZ18" s="36">
        <f t="shared" si="39"/>
        <v>0</v>
      </c>
      <c r="EA18" s="32">
        <v>0</v>
      </c>
      <c r="EB18" s="36"/>
      <c r="EC18" s="35">
        <f t="shared" si="11"/>
        <v>0</v>
      </c>
      <c r="ED18" s="35">
        <f t="shared" si="11"/>
        <v>0</v>
      </c>
      <c r="EE18" s="35">
        <f t="shared" si="12"/>
        <v>0</v>
      </c>
    </row>
    <row r="19" spans="1:143" s="11" customFormat="1" ht="20.25" customHeight="1">
      <c r="A19" s="15">
        <v>10</v>
      </c>
      <c r="B19" s="26" t="s">
        <v>60</v>
      </c>
      <c r="C19" s="32">
        <v>3508.9234999999999</v>
      </c>
      <c r="D19" s="32">
        <v>12312.076999999999</v>
      </c>
      <c r="E19" s="34">
        <f t="shared" si="13"/>
        <v>38044.5</v>
      </c>
      <c r="F19" s="34">
        <f t="shared" si="14"/>
        <v>16894.171020000002</v>
      </c>
      <c r="G19" s="35">
        <f t="shared" si="0"/>
        <v>15893.972</v>
      </c>
      <c r="H19" s="35">
        <f t="shared" si="15"/>
        <v>94.079620605142892</v>
      </c>
      <c r="I19" s="35">
        <f t="shared" si="16"/>
        <v>41.777318666298676</v>
      </c>
      <c r="J19" s="35">
        <f t="shared" si="1"/>
        <v>13777.3</v>
      </c>
      <c r="K19" s="35">
        <f t="shared" si="2"/>
        <v>4760.5710200000003</v>
      </c>
      <c r="L19" s="35">
        <f t="shared" si="3"/>
        <v>3760.3720000000003</v>
      </c>
      <c r="M19" s="35">
        <f t="shared" si="17"/>
        <v>78.989935959405145</v>
      </c>
      <c r="N19" s="35">
        <f t="shared" si="18"/>
        <v>27.293969065056288</v>
      </c>
      <c r="O19" s="35">
        <f t="shared" si="4"/>
        <v>4235.5</v>
      </c>
      <c r="P19" s="35">
        <f t="shared" si="19"/>
        <v>1583.2299</v>
      </c>
      <c r="Q19" s="35">
        <f t="shared" si="5"/>
        <v>1708.742</v>
      </c>
      <c r="R19" s="35">
        <f t="shared" si="20"/>
        <v>107.9275978807626</v>
      </c>
      <c r="S19" s="36">
        <f t="shared" si="21"/>
        <v>40.343336087829066</v>
      </c>
      <c r="T19" s="32">
        <v>185.5</v>
      </c>
      <c r="U19" s="45">
        <f t="shared" si="22"/>
        <v>69.3399</v>
      </c>
      <c r="V19" s="32">
        <v>0.27300000000000002</v>
      </c>
      <c r="W19" s="35">
        <f t="shared" si="23"/>
        <v>0.39371271086344228</v>
      </c>
      <c r="X19" s="36">
        <f t="shared" si="24"/>
        <v>0.14716981132075474</v>
      </c>
      <c r="Y19" s="32">
        <v>6940.8</v>
      </c>
      <c r="Z19" s="45">
        <v>1994.78592</v>
      </c>
      <c r="AA19" s="32">
        <v>1215.4100000000001</v>
      </c>
      <c r="AB19" s="35">
        <f t="shared" si="25"/>
        <v>60.929345240215049</v>
      </c>
      <c r="AC19" s="36">
        <f t="shared" si="26"/>
        <v>17.511093822037807</v>
      </c>
      <c r="AD19" s="32">
        <v>4050</v>
      </c>
      <c r="AE19" s="45">
        <v>1513.89</v>
      </c>
      <c r="AF19" s="32">
        <v>1708.4690000000001</v>
      </c>
      <c r="AG19" s="35">
        <f t="shared" si="27"/>
        <v>112.85291533730984</v>
      </c>
      <c r="AH19" s="36">
        <f t="shared" si="28"/>
        <v>42.184419753086424</v>
      </c>
      <c r="AI19" s="32">
        <v>657</v>
      </c>
      <c r="AJ19" s="45">
        <v>397.87920000000003</v>
      </c>
      <c r="AK19" s="32">
        <v>272</v>
      </c>
      <c r="AL19" s="35">
        <f t="shared" si="29"/>
        <v>68.362457750995773</v>
      </c>
      <c r="AM19" s="36">
        <f t="shared" si="30"/>
        <v>41.400304414003045</v>
      </c>
      <c r="AN19" s="37">
        <v>0</v>
      </c>
      <c r="AO19" s="37"/>
      <c r="AP19" s="35"/>
      <c r="AQ19" s="35" t="e">
        <f t="shared" si="31"/>
        <v>#DIV/0!</v>
      </c>
      <c r="AR19" s="36" t="e">
        <f t="shared" si="32"/>
        <v>#DIV/0!</v>
      </c>
      <c r="AS19" s="37"/>
      <c r="AT19" s="37"/>
      <c r="AU19" s="36">
        <v>0</v>
      </c>
      <c r="AV19" s="36"/>
      <c r="AW19" s="36"/>
      <c r="AX19" s="36"/>
      <c r="AY19" s="32">
        <v>24267.200000000001</v>
      </c>
      <c r="AZ19" s="36">
        <f t="shared" si="33"/>
        <v>12133.6</v>
      </c>
      <c r="BA19" s="32">
        <v>12133.6</v>
      </c>
      <c r="BB19" s="38"/>
      <c r="BC19" s="38"/>
      <c r="BD19" s="38"/>
      <c r="BE19" s="32">
        <v>0</v>
      </c>
      <c r="BF19" s="39">
        <f t="shared" si="34"/>
        <v>0</v>
      </c>
      <c r="BG19" s="32">
        <v>0</v>
      </c>
      <c r="BH19" s="36"/>
      <c r="BI19" s="36"/>
      <c r="BJ19" s="36"/>
      <c r="BK19" s="36"/>
      <c r="BL19" s="36"/>
      <c r="BM19" s="36"/>
      <c r="BN19" s="35">
        <f t="shared" si="6"/>
        <v>1376</v>
      </c>
      <c r="BO19" s="35">
        <f t="shared" si="35"/>
        <v>560.03200000000004</v>
      </c>
      <c r="BP19" s="35">
        <f t="shared" si="7"/>
        <v>440.4</v>
      </c>
      <c r="BQ19" s="35">
        <f t="shared" si="36"/>
        <v>78.638363522084447</v>
      </c>
      <c r="BR19" s="36">
        <f t="shared" si="37"/>
        <v>32.005813953488371</v>
      </c>
      <c r="BS19" s="32">
        <v>1376</v>
      </c>
      <c r="BT19" s="45">
        <v>560.03200000000004</v>
      </c>
      <c r="BU19" s="32">
        <v>20.399999999999999</v>
      </c>
      <c r="BV19" s="32">
        <v>0</v>
      </c>
      <c r="BW19" s="45">
        <v>0</v>
      </c>
      <c r="BX19" s="32">
        <v>0</v>
      </c>
      <c r="BY19" s="36"/>
      <c r="BZ19" s="36"/>
      <c r="CA19" s="36"/>
      <c r="CB19" s="32">
        <v>0</v>
      </c>
      <c r="CC19" s="45">
        <v>0</v>
      </c>
      <c r="CD19" s="32">
        <v>420</v>
      </c>
      <c r="CE19" s="36"/>
      <c r="CF19" s="36"/>
      <c r="CG19" s="36"/>
      <c r="CH19" s="32">
        <v>0</v>
      </c>
      <c r="CI19" s="45">
        <v>0</v>
      </c>
      <c r="CJ19" s="32">
        <v>0</v>
      </c>
      <c r="CK19" s="32">
        <v>0</v>
      </c>
      <c r="CL19" s="45">
        <v>0</v>
      </c>
      <c r="CM19" s="32">
        <v>0</v>
      </c>
      <c r="CN19" s="32">
        <v>568</v>
      </c>
      <c r="CO19" s="45">
        <v>224.64399999999998</v>
      </c>
      <c r="CP19" s="32">
        <v>123.82</v>
      </c>
      <c r="CQ19" s="32">
        <v>568</v>
      </c>
      <c r="CR19" s="45">
        <v>224.64399999999998</v>
      </c>
      <c r="CS19" s="32">
        <v>123.82</v>
      </c>
      <c r="CT19" s="32">
        <v>0</v>
      </c>
      <c r="CU19" s="45">
        <v>0</v>
      </c>
      <c r="CV19" s="32">
        <v>0</v>
      </c>
      <c r="CW19" s="32">
        <v>0</v>
      </c>
      <c r="CX19" s="45">
        <v>0</v>
      </c>
      <c r="CY19" s="32">
        <v>0</v>
      </c>
      <c r="CZ19" s="36"/>
      <c r="DA19" s="36"/>
      <c r="DB19" s="36"/>
      <c r="DC19" s="32">
        <v>0</v>
      </c>
      <c r="DD19" s="45">
        <v>0</v>
      </c>
      <c r="DE19" s="32">
        <v>0</v>
      </c>
      <c r="DF19" s="32">
        <v>0</v>
      </c>
      <c r="DG19" s="35">
        <f t="shared" si="8"/>
        <v>38044.5</v>
      </c>
      <c r="DH19" s="35">
        <f t="shared" si="9"/>
        <v>16894.171020000002</v>
      </c>
      <c r="DI19" s="35">
        <f t="shared" si="10"/>
        <v>15893.972</v>
      </c>
      <c r="DJ19" s="36"/>
      <c r="DK19" s="36"/>
      <c r="DL19" s="36"/>
      <c r="DM19" s="32">
        <v>0</v>
      </c>
      <c r="DN19" s="32">
        <f t="shared" si="38"/>
        <v>0</v>
      </c>
      <c r="DO19" s="32">
        <v>0</v>
      </c>
      <c r="DP19" s="36"/>
      <c r="DQ19" s="36"/>
      <c r="DR19" s="36"/>
      <c r="DS19" s="36"/>
      <c r="DT19" s="36"/>
      <c r="DU19" s="36"/>
      <c r="DV19" s="36"/>
      <c r="DW19" s="36"/>
      <c r="DX19" s="36"/>
      <c r="DY19" s="32">
        <v>0</v>
      </c>
      <c r="DZ19" s="36">
        <f t="shared" si="39"/>
        <v>0</v>
      </c>
      <c r="EA19" s="32">
        <v>0</v>
      </c>
      <c r="EB19" s="36"/>
      <c r="EC19" s="35">
        <f t="shared" si="11"/>
        <v>0</v>
      </c>
      <c r="ED19" s="35">
        <f t="shared" si="11"/>
        <v>0</v>
      </c>
      <c r="EE19" s="35">
        <f t="shared" si="12"/>
        <v>0</v>
      </c>
    </row>
    <row r="20" spans="1:143" s="11" customFormat="1" ht="20.25" customHeight="1">
      <c r="A20" s="15">
        <v>11</v>
      </c>
      <c r="B20" s="26" t="s">
        <v>61</v>
      </c>
      <c r="C20" s="32">
        <v>3169.3029999999999</v>
      </c>
      <c r="D20" s="32">
        <v>5586.7223999999997</v>
      </c>
      <c r="E20" s="34">
        <f t="shared" si="13"/>
        <v>56484.399999999994</v>
      </c>
      <c r="F20" s="34">
        <f t="shared" si="14"/>
        <v>24577.345679999999</v>
      </c>
      <c r="G20" s="35">
        <f t="shared" si="0"/>
        <v>23549.432999999997</v>
      </c>
      <c r="H20" s="35">
        <f t="shared" si="15"/>
        <v>95.817641606284312</v>
      </c>
      <c r="I20" s="35">
        <f t="shared" si="16"/>
        <v>41.6919237878069</v>
      </c>
      <c r="J20" s="35">
        <f t="shared" si="1"/>
        <v>23974.799999999999</v>
      </c>
      <c r="K20" s="35">
        <f t="shared" si="2"/>
        <v>8322.5456799999993</v>
      </c>
      <c r="L20" s="35">
        <f t="shared" si="3"/>
        <v>7294.6329999999998</v>
      </c>
      <c r="M20" s="35">
        <f t="shared" si="17"/>
        <v>87.649059320032478</v>
      </c>
      <c r="N20" s="35">
        <f t="shared" si="18"/>
        <v>30.426251730984198</v>
      </c>
      <c r="O20" s="35">
        <f t="shared" si="4"/>
        <v>5755</v>
      </c>
      <c r="P20" s="35">
        <f t="shared" si="19"/>
        <v>2151.2190000000001</v>
      </c>
      <c r="Q20" s="35">
        <f t="shared" si="5"/>
        <v>3275.9740000000002</v>
      </c>
      <c r="R20" s="35">
        <f t="shared" si="20"/>
        <v>152.28454192715853</v>
      </c>
      <c r="S20" s="36">
        <f t="shared" si="21"/>
        <v>56.923961772371854</v>
      </c>
      <c r="T20" s="32">
        <v>450</v>
      </c>
      <c r="U20" s="45">
        <f t="shared" si="22"/>
        <v>168.21</v>
      </c>
      <c r="V20" s="32">
        <v>63.923999999999999</v>
      </c>
      <c r="W20" s="35">
        <f t="shared" si="23"/>
        <v>38.002496878901368</v>
      </c>
      <c r="X20" s="36">
        <f t="shared" si="24"/>
        <v>14.205333333333334</v>
      </c>
      <c r="Y20" s="32">
        <v>10400</v>
      </c>
      <c r="Z20" s="45">
        <v>2988.96</v>
      </c>
      <c r="AA20" s="32">
        <v>1238.759</v>
      </c>
      <c r="AB20" s="35">
        <f t="shared" si="25"/>
        <v>41.444482361757935</v>
      </c>
      <c r="AC20" s="36">
        <f t="shared" si="26"/>
        <v>11.911144230769231</v>
      </c>
      <c r="AD20" s="32">
        <v>5305</v>
      </c>
      <c r="AE20" s="45">
        <v>1983.009</v>
      </c>
      <c r="AF20" s="32">
        <v>3212.05</v>
      </c>
      <c r="AG20" s="35">
        <f t="shared" si="27"/>
        <v>161.97858910373074</v>
      </c>
      <c r="AH20" s="36">
        <f t="shared" si="28"/>
        <v>60.547596606974551</v>
      </c>
      <c r="AI20" s="32">
        <v>322.8</v>
      </c>
      <c r="AJ20" s="45">
        <v>195.48768000000001</v>
      </c>
      <c r="AK20" s="32">
        <v>139.4</v>
      </c>
      <c r="AL20" s="35">
        <f t="shared" si="29"/>
        <v>71.308841559734091</v>
      </c>
      <c r="AM20" s="36">
        <f t="shared" si="30"/>
        <v>43.184634448574968</v>
      </c>
      <c r="AN20" s="37">
        <v>0</v>
      </c>
      <c r="AO20" s="37"/>
      <c r="AP20" s="35"/>
      <c r="AQ20" s="35" t="e">
        <f t="shared" si="31"/>
        <v>#DIV/0!</v>
      </c>
      <c r="AR20" s="36" t="e">
        <f t="shared" si="32"/>
        <v>#DIV/0!</v>
      </c>
      <c r="AS20" s="37"/>
      <c r="AT20" s="37"/>
      <c r="AU20" s="36">
        <v>0</v>
      </c>
      <c r="AV20" s="36"/>
      <c r="AW20" s="36"/>
      <c r="AX20" s="36"/>
      <c r="AY20" s="32">
        <v>32509.599999999999</v>
      </c>
      <c r="AZ20" s="36">
        <f t="shared" si="33"/>
        <v>16254.8</v>
      </c>
      <c r="BA20" s="32">
        <v>16254.8</v>
      </c>
      <c r="BB20" s="38"/>
      <c r="BC20" s="38"/>
      <c r="BD20" s="38"/>
      <c r="BE20" s="32">
        <v>0</v>
      </c>
      <c r="BF20" s="39">
        <f t="shared" si="34"/>
        <v>0</v>
      </c>
      <c r="BG20" s="32">
        <v>0</v>
      </c>
      <c r="BH20" s="36"/>
      <c r="BI20" s="36"/>
      <c r="BJ20" s="36"/>
      <c r="BK20" s="36"/>
      <c r="BL20" s="36"/>
      <c r="BM20" s="36"/>
      <c r="BN20" s="35">
        <f t="shared" si="6"/>
        <v>1897</v>
      </c>
      <c r="BO20" s="35">
        <f t="shared" si="35"/>
        <v>772.07899999999995</v>
      </c>
      <c r="BP20" s="35">
        <f t="shared" si="7"/>
        <v>376</v>
      </c>
      <c r="BQ20" s="35">
        <f t="shared" si="36"/>
        <v>48.699679695989659</v>
      </c>
      <c r="BR20" s="36">
        <f t="shared" si="37"/>
        <v>19.820769636267791</v>
      </c>
      <c r="BS20" s="32">
        <v>1465</v>
      </c>
      <c r="BT20" s="45">
        <v>596.255</v>
      </c>
      <c r="BU20" s="32">
        <v>260</v>
      </c>
      <c r="BV20" s="32">
        <v>0</v>
      </c>
      <c r="BW20" s="45">
        <v>0</v>
      </c>
      <c r="BX20" s="32">
        <v>0</v>
      </c>
      <c r="BY20" s="36"/>
      <c r="BZ20" s="36"/>
      <c r="CA20" s="36"/>
      <c r="CB20" s="32">
        <v>432</v>
      </c>
      <c r="CC20" s="45">
        <v>175.82400000000001</v>
      </c>
      <c r="CD20" s="32">
        <v>116</v>
      </c>
      <c r="CE20" s="36"/>
      <c r="CF20" s="36"/>
      <c r="CG20" s="36"/>
      <c r="CH20" s="32">
        <v>0</v>
      </c>
      <c r="CI20" s="45">
        <v>0</v>
      </c>
      <c r="CJ20" s="32">
        <v>0</v>
      </c>
      <c r="CK20" s="32">
        <v>4000</v>
      </c>
      <c r="CL20" s="45">
        <v>1582</v>
      </c>
      <c r="CM20" s="32">
        <v>1659.2</v>
      </c>
      <c r="CN20" s="32">
        <v>1600</v>
      </c>
      <c r="CO20" s="45">
        <v>632.79999999999995</v>
      </c>
      <c r="CP20" s="32">
        <v>605.29999999999995</v>
      </c>
      <c r="CQ20" s="32">
        <v>950</v>
      </c>
      <c r="CR20" s="45">
        <v>375.72500000000002</v>
      </c>
      <c r="CS20" s="32">
        <v>563.29999999999995</v>
      </c>
      <c r="CT20" s="32">
        <v>0</v>
      </c>
      <c r="CU20" s="45">
        <v>0</v>
      </c>
      <c r="CV20" s="32">
        <v>0</v>
      </c>
      <c r="CW20" s="32">
        <v>0</v>
      </c>
      <c r="CX20" s="45">
        <v>0</v>
      </c>
      <c r="CY20" s="32">
        <v>0</v>
      </c>
      <c r="CZ20" s="36"/>
      <c r="DA20" s="36"/>
      <c r="DB20" s="36"/>
      <c r="DC20" s="32">
        <v>0</v>
      </c>
      <c r="DD20" s="45">
        <v>0</v>
      </c>
      <c r="DE20" s="32">
        <v>0</v>
      </c>
      <c r="DF20" s="32">
        <v>0</v>
      </c>
      <c r="DG20" s="35">
        <f t="shared" si="8"/>
        <v>56484.399999999994</v>
      </c>
      <c r="DH20" s="35">
        <f t="shared" si="9"/>
        <v>24577.345679999999</v>
      </c>
      <c r="DI20" s="35">
        <f t="shared" si="10"/>
        <v>23549.432999999997</v>
      </c>
      <c r="DJ20" s="36"/>
      <c r="DK20" s="36"/>
      <c r="DL20" s="36"/>
      <c r="DM20" s="32">
        <v>0</v>
      </c>
      <c r="DN20" s="32">
        <f t="shared" si="38"/>
        <v>0</v>
      </c>
      <c r="DO20" s="32">
        <v>0</v>
      </c>
      <c r="DP20" s="36"/>
      <c r="DQ20" s="36"/>
      <c r="DR20" s="36"/>
      <c r="DS20" s="36"/>
      <c r="DT20" s="36"/>
      <c r="DU20" s="36"/>
      <c r="DV20" s="36"/>
      <c r="DW20" s="36"/>
      <c r="DX20" s="36"/>
      <c r="DY20" s="32">
        <v>0</v>
      </c>
      <c r="DZ20" s="36">
        <f t="shared" si="39"/>
        <v>0</v>
      </c>
      <c r="EA20" s="32">
        <v>0</v>
      </c>
      <c r="EB20" s="36"/>
      <c r="EC20" s="35">
        <f t="shared" si="11"/>
        <v>0</v>
      </c>
      <c r="ED20" s="35">
        <f t="shared" si="11"/>
        <v>0</v>
      </c>
      <c r="EE20" s="35">
        <f t="shared" si="12"/>
        <v>0</v>
      </c>
    </row>
    <row r="21" spans="1:143" s="11" customFormat="1" ht="20.25" customHeight="1">
      <c r="A21" s="15">
        <v>12</v>
      </c>
      <c r="B21" s="26" t="s">
        <v>62</v>
      </c>
      <c r="C21" s="32">
        <v>76.277900000000002</v>
      </c>
      <c r="D21" s="32">
        <v>65157.393199999999</v>
      </c>
      <c r="E21" s="34">
        <f t="shared" si="13"/>
        <v>245863.90000000002</v>
      </c>
      <c r="F21" s="34">
        <f t="shared" si="14"/>
        <v>114948.22440000001</v>
      </c>
      <c r="G21" s="35">
        <f t="shared" si="0"/>
        <v>130360.88099999998</v>
      </c>
      <c r="H21" s="35">
        <f t="shared" si="15"/>
        <v>113.40834682784362</v>
      </c>
      <c r="I21" s="35">
        <f t="shared" si="16"/>
        <v>53.021562335910218</v>
      </c>
      <c r="J21" s="35">
        <f t="shared" si="1"/>
        <v>72695</v>
      </c>
      <c r="K21" s="35">
        <f t="shared" si="2"/>
        <v>28363.774399999998</v>
      </c>
      <c r="L21" s="35">
        <f t="shared" si="3"/>
        <v>43776.381000000001</v>
      </c>
      <c r="M21" s="35">
        <f t="shared" si="17"/>
        <v>154.33905369096436</v>
      </c>
      <c r="N21" s="35">
        <f t="shared" si="18"/>
        <v>60.219246165485941</v>
      </c>
      <c r="O21" s="35">
        <f t="shared" si="4"/>
        <v>34250</v>
      </c>
      <c r="P21" s="35">
        <f t="shared" si="19"/>
        <v>12802.650000000001</v>
      </c>
      <c r="Q21" s="35">
        <f t="shared" si="5"/>
        <v>19799.947</v>
      </c>
      <c r="R21" s="35">
        <f t="shared" si="20"/>
        <v>154.65506750555548</v>
      </c>
      <c r="S21" s="36">
        <f t="shared" si="21"/>
        <v>57.810064233576639</v>
      </c>
      <c r="T21" s="32">
        <v>5250</v>
      </c>
      <c r="U21" s="45">
        <f t="shared" si="22"/>
        <v>1962.45</v>
      </c>
      <c r="V21" s="32">
        <v>2264.1219999999998</v>
      </c>
      <c r="W21" s="35">
        <f t="shared" si="23"/>
        <v>115.37221330479757</v>
      </c>
      <c r="X21" s="36">
        <f t="shared" si="24"/>
        <v>43.126133333333335</v>
      </c>
      <c r="Y21" s="32">
        <v>8670</v>
      </c>
      <c r="Z21" s="45">
        <v>2491.7579999999998</v>
      </c>
      <c r="AA21" s="32">
        <v>3705.8069999999998</v>
      </c>
      <c r="AB21" s="35">
        <f t="shared" si="25"/>
        <v>148.72258863019601</v>
      </c>
      <c r="AC21" s="36">
        <f t="shared" si="26"/>
        <v>42.742871972318333</v>
      </c>
      <c r="AD21" s="32">
        <v>29000</v>
      </c>
      <c r="AE21" s="45">
        <v>10840.2</v>
      </c>
      <c r="AF21" s="32">
        <v>17535.825000000001</v>
      </c>
      <c r="AG21" s="35">
        <f t="shared" si="27"/>
        <v>161.766618697072</v>
      </c>
      <c r="AH21" s="36">
        <f t="shared" si="28"/>
        <v>60.468362068965519</v>
      </c>
      <c r="AI21" s="32">
        <v>6149</v>
      </c>
      <c r="AJ21" s="45">
        <v>3723.8344000000002</v>
      </c>
      <c r="AK21" s="32">
        <v>5583.1080000000002</v>
      </c>
      <c r="AL21" s="35">
        <f t="shared" si="29"/>
        <v>149.92900865838718</v>
      </c>
      <c r="AM21" s="36">
        <f t="shared" si="30"/>
        <v>90.797007643519279</v>
      </c>
      <c r="AN21" s="37">
        <v>0</v>
      </c>
      <c r="AO21" s="37"/>
      <c r="AP21" s="35"/>
      <c r="AQ21" s="35" t="e">
        <f t="shared" si="31"/>
        <v>#DIV/0!</v>
      </c>
      <c r="AR21" s="36" t="e">
        <f t="shared" si="32"/>
        <v>#DIV/0!</v>
      </c>
      <c r="AS21" s="37"/>
      <c r="AT21" s="37"/>
      <c r="AU21" s="36">
        <v>0</v>
      </c>
      <c r="AV21" s="36"/>
      <c r="AW21" s="36"/>
      <c r="AX21" s="36"/>
      <c r="AY21" s="32">
        <v>173168.9</v>
      </c>
      <c r="AZ21" s="36">
        <f t="shared" si="33"/>
        <v>86584.45</v>
      </c>
      <c r="BA21" s="32">
        <v>86584.5</v>
      </c>
      <c r="BB21" s="38"/>
      <c r="BC21" s="38"/>
      <c r="BD21" s="38"/>
      <c r="BE21" s="32">
        <v>0</v>
      </c>
      <c r="BF21" s="39">
        <f t="shared" si="34"/>
        <v>0</v>
      </c>
      <c r="BG21" s="32">
        <v>0</v>
      </c>
      <c r="BH21" s="36"/>
      <c r="BI21" s="36"/>
      <c r="BJ21" s="36"/>
      <c r="BK21" s="36"/>
      <c r="BL21" s="36"/>
      <c r="BM21" s="36"/>
      <c r="BN21" s="35">
        <f t="shared" si="6"/>
        <v>126</v>
      </c>
      <c r="BO21" s="35">
        <f t="shared" si="35"/>
        <v>51.282000000000004</v>
      </c>
      <c r="BP21" s="35">
        <f t="shared" si="7"/>
        <v>29.306000000000001</v>
      </c>
      <c r="BQ21" s="35">
        <f t="shared" si="36"/>
        <v>57.146757146757146</v>
      </c>
      <c r="BR21" s="36">
        <f t="shared" si="37"/>
        <v>23.25873015873016</v>
      </c>
      <c r="BS21" s="32">
        <v>126</v>
      </c>
      <c r="BT21" s="45">
        <v>51.282000000000004</v>
      </c>
      <c r="BU21" s="32">
        <v>29.306000000000001</v>
      </c>
      <c r="BV21" s="32">
        <v>0</v>
      </c>
      <c r="BW21" s="45">
        <v>0</v>
      </c>
      <c r="BX21" s="32">
        <v>0</v>
      </c>
      <c r="BY21" s="36"/>
      <c r="BZ21" s="36"/>
      <c r="CA21" s="36"/>
      <c r="CB21" s="32">
        <v>0</v>
      </c>
      <c r="CC21" s="45">
        <v>0</v>
      </c>
      <c r="CD21" s="32">
        <v>0</v>
      </c>
      <c r="CE21" s="36"/>
      <c r="CF21" s="36"/>
      <c r="CG21" s="36"/>
      <c r="CH21" s="32">
        <v>0</v>
      </c>
      <c r="CI21" s="45">
        <v>0</v>
      </c>
      <c r="CJ21" s="32">
        <v>0</v>
      </c>
      <c r="CK21" s="32">
        <v>0</v>
      </c>
      <c r="CL21" s="45">
        <v>0</v>
      </c>
      <c r="CM21" s="32">
        <v>0</v>
      </c>
      <c r="CN21" s="32">
        <v>23500</v>
      </c>
      <c r="CO21" s="45">
        <v>9294.25</v>
      </c>
      <c r="CP21" s="32">
        <v>10673.31</v>
      </c>
      <c r="CQ21" s="32">
        <v>11500</v>
      </c>
      <c r="CR21" s="45">
        <v>4548.25</v>
      </c>
      <c r="CS21" s="32">
        <v>3767.5540000000001</v>
      </c>
      <c r="CT21" s="32">
        <v>0</v>
      </c>
      <c r="CU21" s="45">
        <v>0</v>
      </c>
      <c r="CV21" s="32">
        <v>3632.203</v>
      </c>
      <c r="CW21" s="32">
        <v>0</v>
      </c>
      <c r="CX21" s="45">
        <v>0</v>
      </c>
      <c r="CY21" s="32">
        <v>0</v>
      </c>
      <c r="CZ21" s="36"/>
      <c r="DA21" s="36"/>
      <c r="DB21" s="36"/>
      <c r="DC21" s="32">
        <v>0</v>
      </c>
      <c r="DD21" s="45">
        <v>0</v>
      </c>
      <c r="DE21" s="32">
        <v>352.7</v>
      </c>
      <c r="DF21" s="32">
        <v>0</v>
      </c>
      <c r="DG21" s="35">
        <f t="shared" si="8"/>
        <v>245863.9</v>
      </c>
      <c r="DH21" s="35">
        <f t="shared" si="9"/>
        <v>114948.22440000001</v>
      </c>
      <c r="DI21" s="35">
        <f t="shared" si="10"/>
        <v>130360.88099999998</v>
      </c>
      <c r="DJ21" s="36"/>
      <c r="DK21" s="36"/>
      <c r="DL21" s="36"/>
      <c r="DM21" s="32">
        <v>0</v>
      </c>
      <c r="DN21" s="32">
        <f t="shared" si="38"/>
        <v>0</v>
      </c>
      <c r="DO21" s="32">
        <v>0</v>
      </c>
      <c r="DP21" s="36"/>
      <c r="DQ21" s="36"/>
      <c r="DR21" s="36"/>
      <c r="DS21" s="36"/>
      <c r="DT21" s="36"/>
      <c r="DU21" s="36"/>
      <c r="DV21" s="36"/>
      <c r="DW21" s="36"/>
      <c r="DX21" s="36"/>
      <c r="DY21" s="32">
        <v>49000</v>
      </c>
      <c r="DZ21" s="36">
        <f t="shared" si="39"/>
        <v>24500</v>
      </c>
      <c r="EA21" s="32">
        <v>0</v>
      </c>
      <c r="EB21" s="36"/>
      <c r="EC21" s="35">
        <f t="shared" si="11"/>
        <v>49000</v>
      </c>
      <c r="ED21" s="35">
        <f t="shared" si="11"/>
        <v>24500</v>
      </c>
      <c r="EE21" s="35">
        <f t="shared" si="12"/>
        <v>0</v>
      </c>
    </row>
    <row r="22" spans="1:143" s="12" customFormat="1" ht="20.25" customHeight="1">
      <c r="A22" s="15">
        <v>13</v>
      </c>
      <c r="B22" s="26" t="s">
        <v>63</v>
      </c>
      <c r="C22" s="32">
        <v>2.9999999999999997E-4</v>
      </c>
      <c r="D22" s="32">
        <v>27676.878000000001</v>
      </c>
      <c r="E22" s="34">
        <f t="shared" si="13"/>
        <v>140650.9</v>
      </c>
      <c r="F22" s="34">
        <f t="shared" si="14"/>
        <v>60787.231400000004</v>
      </c>
      <c r="G22" s="35">
        <f t="shared" si="0"/>
        <v>65092.824000000008</v>
      </c>
      <c r="H22" s="35">
        <f t="shared" si="15"/>
        <v>107.08305428761476</v>
      </c>
      <c r="I22" s="35">
        <f t="shared" si="16"/>
        <v>46.279706706462605</v>
      </c>
      <c r="J22" s="35">
        <f t="shared" si="1"/>
        <v>71339.5</v>
      </c>
      <c r="K22" s="35">
        <f t="shared" si="2"/>
        <v>26131.5314</v>
      </c>
      <c r="L22" s="35">
        <f t="shared" si="3"/>
        <v>30437.024000000005</v>
      </c>
      <c r="M22" s="35">
        <f t="shared" si="17"/>
        <v>116.47623529633631</v>
      </c>
      <c r="N22" s="35">
        <f t="shared" si="18"/>
        <v>42.665036901015576</v>
      </c>
      <c r="O22" s="35">
        <f t="shared" si="4"/>
        <v>16000</v>
      </c>
      <c r="P22" s="35">
        <f t="shared" si="19"/>
        <v>5980.8</v>
      </c>
      <c r="Q22" s="35">
        <f t="shared" si="5"/>
        <v>6575.7179999999998</v>
      </c>
      <c r="R22" s="35">
        <f t="shared" si="20"/>
        <v>109.94713081861957</v>
      </c>
      <c r="S22" s="36">
        <f t="shared" si="21"/>
        <v>41.098237500000003</v>
      </c>
      <c r="T22" s="32">
        <v>2255</v>
      </c>
      <c r="U22" s="45">
        <f t="shared" si="22"/>
        <v>842.9190000000001</v>
      </c>
      <c r="V22" s="32">
        <v>900.98800000000006</v>
      </c>
      <c r="W22" s="35">
        <f t="shared" si="23"/>
        <v>106.88903678763914</v>
      </c>
      <c r="X22" s="36">
        <f t="shared" si="24"/>
        <v>39.95512195121951</v>
      </c>
      <c r="Y22" s="32">
        <v>20997</v>
      </c>
      <c r="Z22" s="45">
        <v>6034.5378000000001</v>
      </c>
      <c r="AA22" s="32">
        <v>3250.9929999999999</v>
      </c>
      <c r="AB22" s="35">
        <f t="shared" si="25"/>
        <v>53.873106901410075</v>
      </c>
      <c r="AC22" s="36">
        <f t="shared" si="26"/>
        <v>15.483130923465257</v>
      </c>
      <c r="AD22" s="32">
        <v>13745</v>
      </c>
      <c r="AE22" s="45">
        <v>5137.8810000000003</v>
      </c>
      <c r="AF22" s="32">
        <v>5674.73</v>
      </c>
      <c r="AG22" s="35">
        <f t="shared" si="27"/>
        <v>110.44884067964982</v>
      </c>
      <c r="AH22" s="36">
        <f t="shared" si="28"/>
        <v>41.285776646053108</v>
      </c>
      <c r="AI22" s="32">
        <v>1538.5</v>
      </c>
      <c r="AJ22" s="45">
        <v>931.71559999999999</v>
      </c>
      <c r="AK22" s="32">
        <v>1308.04</v>
      </c>
      <c r="AL22" s="35">
        <f t="shared" si="29"/>
        <v>140.39047966997654</v>
      </c>
      <c r="AM22" s="36">
        <f t="shared" si="30"/>
        <v>85.020474488137793</v>
      </c>
      <c r="AN22" s="37">
        <v>0</v>
      </c>
      <c r="AO22" s="37"/>
      <c r="AP22" s="35"/>
      <c r="AQ22" s="35" t="e">
        <f t="shared" si="31"/>
        <v>#DIV/0!</v>
      </c>
      <c r="AR22" s="36" t="e">
        <f t="shared" si="32"/>
        <v>#DIV/0!</v>
      </c>
      <c r="AS22" s="37"/>
      <c r="AT22" s="37"/>
      <c r="AU22" s="36">
        <v>0</v>
      </c>
      <c r="AV22" s="36"/>
      <c r="AW22" s="36"/>
      <c r="AX22" s="36"/>
      <c r="AY22" s="32">
        <v>69311.399999999994</v>
      </c>
      <c r="AZ22" s="36">
        <f t="shared" si="33"/>
        <v>34655.699999999997</v>
      </c>
      <c r="BA22" s="32">
        <v>34655.800000000003</v>
      </c>
      <c r="BB22" s="38"/>
      <c r="BC22" s="38"/>
      <c r="BD22" s="38"/>
      <c r="BE22" s="32">
        <v>0</v>
      </c>
      <c r="BF22" s="39">
        <f t="shared" si="34"/>
        <v>0</v>
      </c>
      <c r="BG22" s="32">
        <v>0</v>
      </c>
      <c r="BH22" s="36"/>
      <c r="BI22" s="36"/>
      <c r="BJ22" s="36"/>
      <c r="BK22" s="36"/>
      <c r="BL22" s="36"/>
      <c r="BM22" s="36"/>
      <c r="BN22" s="35">
        <f t="shared" si="6"/>
        <v>18304</v>
      </c>
      <c r="BO22" s="35">
        <f t="shared" si="35"/>
        <v>7449.7280000000001</v>
      </c>
      <c r="BP22" s="35">
        <f t="shared" si="7"/>
        <v>11723.727000000001</v>
      </c>
      <c r="BQ22" s="35">
        <f t="shared" si="36"/>
        <v>157.37120872064054</v>
      </c>
      <c r="BR22" s="36">
        <f t="shared" si="37"/>
        <v>64.050081949300704</v>
      </c>
      <c r="BS22" s="32">
        <v>16000</v>
      </c>
      <c r="BT22" s="45">
        <v>6512</v>
      </c>
      <c r="BU22" s="32">
        <v>10697.727000000001</v>
      </c>
      <c r="BV22" s="32">
        <v>0</v>
      </c>
      <c r="BW22" s="45">
        <v>0</v>
      </c>
      <c r="BX22" s="32">
        <v>0</v>
      </c>
      <c r="BY22" s="36"/>
      <c r="BZ22" s="36"/>
      <c r="CA22" s="36"/>
      <c r="CB22" s="32">
        <v>2304</v>
      </c>
      <c r="CC22" s="45">
        <v>937.72800000000007</v>
      </c>
      <c r="CD22" s="32">
        <v>1026</v>
      </c>
      <c r="CE22" s="36"/>
      <c r="CF22" s="36"/>
      <c r="CG22" s="36"/>
      <c r="CH22" s="32">
        <v>0</v>
      </c>
      <c r="CI22" s="45">
        <v>0</v>
      </c>
      <c r="CJ22" s="32">
        <v>0</v>
      </c>
      <c r="CK22" s="32">
        <v>13500</v>
      </c>
      <c r="CL22" s="45">
        <v>5339.25</v>
      </c>
      <c r="CM22" s="32">
        <v>6994.0460000000003</v>
      </c>
      <c r="CN22" s="32">
        <v>1000</v>
      </c>
      <c r="CO22" s="45">
        <v>395.5</v>
      </c>
      <c r="CP22" s="32">
        <v>584.5</v>
      </c>
      <c r="CQ22" s="32">
        <v>1000</v>
      </c>
      <c r="CR22" s="45">
        <v>395.5</v>
      </c>
      <c r="CS22" s="32">
        <v>584.5</v>
      </c>
      <c r="CT22" s="32">
        <v>0</v>
      </c>
      <c r="CU22" s="45">
        <v>0</v>
      </c>
      <c r="CV22" s="32">
        <v>0</v>
      </c>
      <c r="CW22" s="32">
        <v>0</v>
      </c>
      <c r="CX22" s="45">
        <v>0</v>
      </c>
      <c r="CY22" s="32">
        <v>0</v>
      </c>
      <c r="CZ22" s="36"/>
      <c r="DA22" s="36"/>
      <c r="DB22" s="36"/>
      <c r="DC22" s="32">
        <v>0</v>
      </c>
      <c r="DD22" s="45">
        <v>0</v>
      </c>
      <c r="DE22" s="32">
        <v>0</v>
      </c>
      <c r="DF22" s="32">
        <v>0</v>
      </c>
      <c r="DG22" s="35">
        <f t="shared" si="8"/>
        <v>140650.9</v>
      </c>
      <c r="DH22" s="35">
        <f t="shared" si="9"/>
        <v>60787.231400000004</v>
      </c>
      <c r="DI22" s="35">
        <f t="shared" si="10"/>
        <v>65092.824000000008</v>
      </c>
      <c r="DJ22" s="36"/>
      <c r="DK22" s="36"/>
      <c r="DL22" s="36"/>
      <c r="DM22" s="32">
        <v>0</v>
      </c>
      <c r="DN22" s="32">
        <f t="shared" si="38"/>
        <v>0</v>
      </c>
      <c r="DO22" s="32">
        <v>0</v>
      </c>
      <c r="DP22" s="36"/>
      <c r="DQ22" s="36"/>
      <c r="DR22" s="36"/>
      <c r="DS22" s="36"/>
      <c r="DT22" s="36"/>
      <c r="DU22" s="36"/>
      <c r="DV22" s="36"/>
      <c r="DW22" s="36"/>
      <c r="DX22" s="36"/>
      <c r="DY22" s="32">
        <v>19000</v>
      </c>
      <c r="DZ22" s="36">
        <f t="shared" si="39"/>
        <v>9500</v>
      </c>
      <c r="EA22" s="32">
        <v>0</v>
      </c>
      <c r="EB22" s="36"/>
      <c r="EC22" s="35">
        <f t="shared" si="11"/>
        <v>19000</v>
      </c>
      <c r="ED22" s="35">
        <f t="shared" si="11"/>
        <v>9500</v>
      </c>
      <c r="EE22" s="35">
        <f t="shared" si="12"/>
        <v>0</v>
      </c>
      <c r="EH22" s="11"/>
      <c r="EJ22" s="11"/>
      <c r="EK22" s="11"/>
      <c r="EM22" s="11"/>
    </row>
    <row r="23" spans="1:143" s="12" customFormat="1" ht="20.25" customHeight="1">
      <c r="A23" s="15">
        <v>14</v>
      </c>
      <c r="B23" s="26" t="s">
        <v>64</v>
      </c>
      <c r="C23" s="32">
        <v>3703.4863</v>
      </c>
      <c r="D23" s="32">
        <v>5105.7316000000001</v>
      </c>
      <c r="E23" s="34">
        <f t="shared" si="13"/>
        <v>60652</v>
      </c>
      <c r="F23" s="34">
        <f t="shared" si="14"/>
        <v>26573.447619999995</v>
      </c>
      <c r="G23" s="35">
        <f t="shared" si="0"/>
        <v>23787.578000000001</v>
      </c>
      <c r="H23" s="35">
        <f t="shared" si="15"/>
        <v>89.516341049012908</v>
      </c>
      <c r="I23" s="35">
        <f t="shared" si="16"/>
        <v>39.219775110466273</v>
      </c>
      <c r="J23" s="35">
        <f t="shared" si="1"/>
        <v>26022.3</v>
      </c>
      <c r="K23" s="35">
        <f t="shared" si="2"/>
        <v>9258.5976199999986</v>
      </c>
      <c r="L23" s="35">
        <f t="shared" si="3"/>
        <v>6472.6779999999999</v>
      </c>
      <c r="M23" s="35">
        <f t="shared" si="17"/>
        <v>69.909917955803763</v>
      </c>
      <c r="N23" s="35">
        <f t="shared" si="18"/>
        <v>24.873581505093707</v>
      </c>
      <c r="O23" s="35">
        <f t="shared" si="4"/>
        <v>9291</v>
      </c>
      <c r="P23" s="35">
        <f t="shared" si="19"/>
        <v>3472.9758000000002</v>
      </c>
      <c r="Q23" s="35">
        <f t="shared" si="5"/>
        <v>2627.1190000000001</v>
      </c>
      <c r="R23" s="35">
        <f t="shared" si="20"/>
        <v>75.644610020029518</v>
      </c>
      <c r="S23" s="36">
        <f t="shared" si="21"/>
        <v>28.275955225487031</v>
      </c>
      <c r="T23" s="32">
        <v>1180</v>
      </c>
      <c r="U23" s="45">
        <f t="shared" si="22"/>
        <v>441.08400000000006</v>
      </c>
      <c r="V23" s="32">
        <v>287.49400000000003</v>
      </c>
      <c r="W23" s="35">
        <f t="shared" si="23"/>
        <v>65.178968178396858</v>
      </c>
      <c r="X23" s="36">
        <f t="shared" si="24"/>
        <v>24.363898305084746</v>
      </c>
      <c r="Y23" s="32">
        <v>10625.3</v>
      </c>
      <c r="Z23" s="45">
        <v>3053.7112199999992</v>
      </c>
      <c r="AA23" s="32">
        <v>1462.509</v>
      </c>
      <c r="AB23" s="35">
        <f t="shared" si="25"/>
        <v>47.892839061579643</v>
      </c>
      <c r="AC23" s="36">
        <f t="shared" si="26"/>
        <v>13.764401946297989</v>
      </c>
      <c r="AD23" s="32">
        <v>8111</v>
      </c>
      <c r="AE23" s="45">
        <v>3031.8918000000003</v>
      </c>
      <c r="AF23" s="32">
        <v>2339.625</v>
      </c>
      <c r="AG23" s="35">
        <f t="shared" si="27"/>
        <v>77.167166717493004</v>
      </c>
      <c r="AH23" s="36">
        <f t="shared" si="28"/>
        <v>28.845086918998891</v>
      </c>
      <c r="AI23" s="32">
        <v>1451</v>
      </c>
      <c r="AJ23" s="45">
        <v>878.72559999999999</v>
      </c>
      <c r="AK23" s="32">
        <v>1187.5</v>
      </c>
      <c r="AL23" s="35">
        <f t="shared" si="29"/>
        <v>135.13888749798573</v>
      </c>
      <c r="AM23" s="36">
        <f t="shared" si="30"/>
        <v>81.840110268780151</v>
      </c>
      <c r="AN23" s="37">
        <v>0</v>
      </c>
      <c r="AO23" s="37"/>
      <c r="AP23" s="35"/>
      <c r="AQ23" s="35" t="e">
        <f t="shared" si="31"/>
        <v>#DIV/0!</v>
      </c>
      <c r="AR23" s="36" t="e">
        <f t="shared" si="32"/>
        <v>#DIV/0!</v>
      </c>
      <c r="AS23" s="37"/>
      <c r="AT23" s="37"/>
      <c r="AU23" s="36">
        <v>0</v>
      </c>
      <c r="AV23" s="36"/>
      <c r="AW23" s="36"/>
      <c r="AX23" s="36"/>
      <c r="AY23" s="32">
        <v>34629.699999999997</v>
      </c>
      <c r="AZ23" s="36">
        <f t="shared" si="33"/>
        <v>17314.849999999999</v>
      </c>
      <c r="BA23" s="32">
        <v>17314.900000000001</v>
      </c>
      <c r="BB23" s="38"/>
      <c r="BC23" s="38"/>
      <c r="BD23" s="38"/>
      <c r="BE23" s="32">
        <v>0</v>
      </c>
      <c r="BF23" s="39">
        <f t="shared" si="34"/>
        <v>0</v>
      </c>
      <c r="BG23" s="32">
        <v>0</v>
      </c>
      <c r="BH23" s="36"/>
      <c r="BI23" s="36"/>
      <c r="BJ23" s="36"/>
      <c r="BK23" s="36"/>
      <c r="BL23" s="36"/>
      <c r="BM23" s="36"/>
      <c r="BN23" s="35">
        <f t="shared" si="6"/>
        <v>1055</v>
      </c>
      <c r="BO23" s="35">
        <f t="shared" si="35"/>
        <v>429.38499999999999</v>
      </c>
      <c r="BP23" s="35">
        <f t="shared" si="7"/>
        <v>119.2</v>
      </c>
      <c r="BQ23" s="35">
        <f t="shared" si="36"/>
        <v>27.760634395705488</v>
      </c>
      <c r="BR23" s="36">
        <f t="shared" si="37"/>
        <v>11.298578199052132</v>
      </c>
      <c r="BS23" s="32">
        <v>1055</v>
      </c>
      <c r="BT23" s="45">
        <v>429.38499999999999</v>
      </c>
      <c r="BU23" s="32">
        <v>119.2</v>
      </c>
      <c r="BV23" s="32">
        <v>0</v>
      </c>
      <c r="BW23" s="45">
        <v>0</v>
      </c>
      <c r="BX23" s="32">
        <v>0</v>
      </c>
      <c r="BY23" s="36"/>
      <c r="BZ23" s="36"/>
      <c r="CA23" s="36"/>
      <c r="CB23" s="32">
        <v>0</v>
      </c>
      <c r="CC23" s="45">
        <v>0</v>
      </c>
      <c r="CD23" s="32">
        <v>0</v>
      </c>
      <c r="CE23" s="36"/>
      <c r="CF23" s="36"/>
      <c r="CG23" s="36"/>
      <c r="CH23" s="32">
        <v>0</v>
      </c>
      <c r="CI23" s="45">
        <v>0</v>
      </c>
      <c r="CJ23" s="32">
        <v>0</v>
      </c>
      <c r="CK23" s="32">
        <v>0</v>
      </c>
      <c r="CL23" s="45">
        <v>0</v>
      </c>
      <c r="CM23" s="32">
        <v>0</v>
      </c>
      <c r="CN23" s="32">
        <v>3600</v>
      </c>
      <c r="CO23" s="45">
        <v>1423.8</v>
      </c>
      <c r="CP23" s="32">
        <v>1076.3499999999999</v>
      </c>
      <c r="CQ23" s="32">
        <v>3600</v>
      </c>
      <c r="CR23" s="45">
        <v>1423.8</v>
      </c>
      <c r="CS23" s="32">
        <v>1076.3499999999999</v>
      </c>
      <c r="CT23" s="32">
        <v>0</v>
      </c>
      <c r="CU23" s="45">
        <v>0</v>
      </c>
      <c r="CV23" s="32">
        <v>0</v>
      </c>
      <c r="CW23" s="32">
        <v>0</v>
      </c>
      <c r="CX23" s="45">
        <v>0</v>
      </c>
      <c r="CY23" s="32">
        <v>0</v>
      </c>
      <c r="CZ23" s="36"/>
      <c r="DA23" s="36"/>
      <c r="DB23" s="36"/>
      <c r="DC23" s="32">
        <v>0</v>
      </c>
      <c r="DD23" s="45">
        <v>0</v>
      </c>
      <c r="DE23" s="32">
        <v>0</v>
      </c>
      <c r="DF23" s="32">
        <v>0</v>
      </c>
      <c r="DG23" s="35">
        <f t="shared" si="8"/>
        <v>60652</v>
      </c>
      <c r="DH23" s="35">
        <f t="shared" si="9"/>
        <v>26573.447619999995</v>
      </c>
      <c r="DI23" s="35">
        <f t="shared" si="10"/>
        <v>23787.578000000001</v>
      </c>
      <c r="DJ23" s="36"/>
      <c r="DK23" s="36"/>
      <c r="DL23" s="36"/>
      <c r="DM23" s="32">
        <v>0</v>
      </c>
      <c r="DN23" s="32">
        <f t="shared" si="38"/>
        <v>0</v>
      </c>
      <c r="DO23" s="32">
        <v>0</v>
      </c>
      <c r="DP23" s="36"/>
      <c r="DQ23" s="36"/>
      <c r="DR23" s="36"/>
      <c r="DS23" s="36"/>
      <c r="DT23" s="36"/>
      <c r="DU23" s="36"/>
      <c r="DV23" s="36"/>
      <c r="DW23" s="36"/>
      <c r="DX23" s="36"/>
      <c r="DY23" s="32">
        <v>2540</v>
      </c>
      <c r="DZ23" s="36">
        <f t="shared" si="39"/>
        <v>1270</v>
      </c>
      <c r="EA23" s="32">
        <v>100</v>
      </c>
      <c r="EB23" s="36"/>
      <c r="EC23" s="35">
        <f t="shared" si="11"/>
        <v>2540</v>
      </c>
      <c r="ED23" s="35">
        <f t="shared" si="11"/>
        <v>1270</v>
      </c>
      <c r="EE23" s="35">
        <f t="shared" si="12"/>
        <v>100</v>
      </c>
      <c r="EH23" s="11"/>
      <c r="EJ23" s="11"/>
      <c r="EK23" s="11"/>
      <c r="EM23" s="11"/>
    </row>
    <row r="24" spans="1:143" s="12" customFormat="1" ht="20.25" customHeight="1">
      <c r="A24" s="15">
        <v>15</v>
      </c>
      <c r="B24" s="26" t="s">
        <v>52</v>
      </c>
      <c r="C24" s="32">
        <v>40262.400199999996</v>
      </c>
      <c r="D24" s="32">
        <v>41138.185799999999</v>
      </c>
      <c r="E24" s="34">
        <f t="shared" si="13"/>
        <v>218378.1</v>
      </c>
      <c r="F24" s="34">
        <f t="shared" si="14"/>
        <v>98677.095000000001</v>
      </c>
      <c r="G24" s="35">
        <f t="shared" si="0"/>
        <v>99561.38400000002</v>
      </c>
      <c r="H24" s="35">
        <f t="shared" si="15"/>
        <v>100.89614413557678</v>
      </c>
      <c r="I24" s="35">
        <f t="shared" si="16"/>
        <v>45.591285939386786</v>
      </c>
      <c r="J24" s="35">
        <f t="shared" si="1"/>
        <v>78615</v>
      </c>
      <c r="K24" s="35">
        <f t="shared" si="2"/>
        <v>28795.544999999998</v>
      </c>
      <c r="L24" s="35">
        <f t="shared" si="3"/>
        <v>29679.784</v>
      </c>
      <c r="M24" s="35">
        <f t="shared" si="17"/>
        <v>103.07074931208977</v>
      </c>
      <c r="N24" s="35">
        <f t="shared" si="18"/>
        <v>37.753334605355207</v>
      </c>
      <c r="O24" s="35">
        <f t="shared" si="4"/>
        <v>28000</v>
      </c>
      <c r="P24" s="35">
        <f t="shared" si="19"/>
        <v>10466.4</v>
      </c>
      <c r="Q24" s="35">
        <f t="shared" si="5"/>
        <v>14921.133</v>
      </c>
      <c r="R24" s="35">
        <f t="shared" si="20"/>
        <v>142.56222770006877</v>
      </c>
      <c r="S24" s="36">
        <f t="shared" si="21"/>
        <v>53.28976071428572</v>
      </c>
      <c r="T24" s="32">
        <v>3000</v>
      </c>
      <c r="U24" s="45">
        <f t="shared" si="22"/>
        <v>1121.4000000000001</v>
      </c>
      <c r="V24" s="32">
        <v>2299.4110000000001</v>
      </c>
      <c r="W24" s="35">
        <f t="shared" si="23"/>
        <v>205.04824326734439</v>
      </c>
      <c r="X24" s="36">
        <f t="shared" si="24"/>
        <v>76.64703333333334</v>
      </c>
      <c r="Y24" s="32">
        <v>21700</v>
      </c>
      <c r="Z24" s="45">
        <v>6236.58</v>
      </c>
      <c r="AA24" s="32">
        <v>4050.721</v>
      </c>
      <c r="AB24" s="35">
        <f t="shared" si="25"/>
        <v>64.950998784590269</v>
      </c>
      <c r="AC24" s="36">
        <f t="shared" si="26"/>
        <v>18.666917050691247</v>
      </c>
      <c r="AD24" s="32">
        <v>25000</v>
      </c>
      <c r="AE24" s="45">
        <v>9345</v>
      </c>
      <c r="AF24" s="32">
        <v>12621.722</v>
      </c>
      <c r="AG24" s="35">
        <f t="shared" si="27"/>
        <v>135.06390583199573</v>
      </c>
      <c r="AH24" s="36">
        <f t="shared" si="28"/>
        <v>50.486887999999993</v>
      </c>
      <c r="AI24" s="32">
        <v>2700</v>
      </c>
      <c r="AJ24" s="45">
        <v>1635.12</v>
      </c>
      <c r="AK24" s="32">
        <v>1553.33</v>
      </c>
      <c r="AL24" s="35">
        <f t="shared" si="29"/>
        <v>94.997920641910071</v>
      </c>
      <c r="AM24" s="36">
        <f t="shared" si="30"/>
        <v>57.53074074074074</v>
      </c>
      <c r="AN24" s="37">
        <v>0</v>
      </c>
      <c r="AO24" s="37"/>
      <c r="AP24" s="35"/>
      <c r="AQ24" s="35" t="e">
        <f t="shared" si="31"/>
        <v>#DIV/0!</v>
      </c>
      <c r="AR24" s="36" t="e">
        <f t="shared" si="32"/>
        <v>#DIV/0!</v>
      </c>
      <c r="AS24" s="37"/>
      <c r="AT24" s="37"/>
      <c r="AU24" s="36">
        <v>0</v>
      </c>
      <c r="AV24" s="36"/>
      <c r="AW24" s="36"/>
      <c r="AX24" s="36"/>
      <c r="AY24" s="32">
        <v>139763.1</v>
      </c>
      <c r="AZ24" s="36">
        <f t="shared" si="33"/>
        <v>69881.55</v>
      </c>
      <c r="BA24" s="32">
        <v>69881.600000000006</v>
      </c>
      <c r="BB24" s="38"/>
      <c r="BC24" s="38"/>
      <c r="BD24" s="38"/>
      <c r="BE24" s="32">
        <v>0</v>
      </c>
      <c r="BF24" s="39">
        <f t="shared" si="34"/>
        <v>0</v>
      </c>
      <c r="BG24" s="32">
        <v>0</v>
      </c>
      <c r="BH24" s="36"/>
      <c r="BI24" s="36"/>
      <c r="BJ24" s="36"/>
      <c r="BK24" s="36"/>
      <c r="BL24" s="36"/>
      <c r="BM24" s="36"/>
      <c r="BN24" s="35">
        <f t="shared" si="6"/>
        <v>7775</v>
      </c>
      <c r="BO24" s="35">
        <f t="shared" si="35"/>
        <v>3164.4250000000002</v>
      </c>
      <c r="BP24" s="35">
        <f t="shared" si="7"/>
        <v>1738.6</v>
      </c>
      <c r="BQ24" s="35">
        <f t="shared" si="36"/>
        <v>54.942051083530174</v>
      </c>
      <c r="BR24" s="36">
        <f t="shared" si="37"/>
        <v>22.361414790996783</v>
      </c>
      <c r="BS24" s="32">
        <v>7775</v>
      </c>
      <c r="BT24" s="45">
        <v>3164.4250000000002</v>
      </c>
      <c r="BU24" s="32">
        <v>1738.6</v>
      </c>
      <c r="BV24" s="32">
        <v>0</v>
      </c>
      <c r="BW24" s="45">
        <v>0</v>
      </c>
      <c r="BX24" s="32">
        <v>0</v>
      </c>
      <c r="BY24" s="36"/>
      <c r="BZ24" s="36"/>
      <c r="CA24" s="36"/>
      <c r="CB24" s="32">
        <v>0</v>
      </c>
      <c r="CC24" s="45">
        <v>0</v>
      </c>
      <c r="CD24" s="32">
        <v>0</v>
      </c>
      <c r="CE24" s="36"/>
      <c r="CF24" s="36"/>
      <c r="CG24" s="36"/>
      <c r="CH24" s="32">
        <v>0</v>
      </c>
      <c r="CI24" s="45">
        <v>0</v>
      </c>
      <c r="CJ24" s="32">
        <v>0</v>
      </c>
      <c r="CK24" s="32">
        <v>0</v>
      </c>
      <c r="CL24" s="45">
        <v>0</v>
      </c>
      <c r="CM24" s="32">
        <v>0</v>
      </c>
      <c r="CN24" s="32">
        <v>18440</v>
      </c>
      <c r="CO24" s="45">
        <v>7293.02</v>
      </c>
      <c r="CP24" s="32">
        <v>7276.4</v>
      </c>
      <c r="CQ24" s="32">
        <v>9090</v>
      </c>
      <c r="CR24" s="45">
        <v>3595.0949999999998</v>
      </c>
      <c r="CS24" s="32">
        <v>2389.9</v>
      </c>
      <c r="CT24" s="32">
        <v>0</v>
      </c>
      <c r="CU24" s="45">
        <v>0</v>
      </c>
      <c r="CV24" s="32">
        <v>0</v>
      </c>
      <c r="CW24" s="32">
        <v>0</v>
      </c>
      <c r="CX24" s="45">
        <v>0</v>
      </c>
      <c r="CY24" s="32">
        <v>0</v>
      </c>
      <c r="CZ24" s="36"/>
      <c r="DA24" s="36"/>
      <c r="DB24" s="36"/>
      <c r="DC24" s="32">
        <v>0</v>
      </c>
      <c r="DD24" s="45">
        <v>0</v>
      </c>
      <c r="DE24" s="32">
        <v>139.6</v>
      </c>
      <c r="DF24" s="32">
        <v>0</v>
      </c>
      <c r="DG24" s="35">
        <f t="shared" si="8"/>
        <v>218378.1</v>
      </c>
      <c r="DH24" s="35">
        <f t="shared" si="9"/>
        <v>98677.095000000001</v>
      </c>
      <c r="DI24" s="35">
        <f t="shared" si="10"/>
        <v>99561.38400000002</v>
      </c>
      <c r="DJ24" s="36"/>
      <c r="DK24" s="36"/>
      <c r="DL24" s="36"/>
      <c r="DM24" s="32">
        <v>0</v>
      </c>
      <c r="DN24" s="32">
        <f t="shared" si="38"/>
        <v>0</v>
      </c>
      <c r="DO24" s="32">
        <v>0</v>
      </c>
      <c r="DP24" s="36"/>
      <c r="DQ24" s="36"/>
      <c r="DR24" s="36"/>
      <c r="DS24" s="36"/>
      <c r="DT24" s="36"/>
      <c r="DU24" s="36"/>
      <c r="DV24" s="36"/>
      <c r="DW24" s="36"/>
      <c r="DX24" s="36"/>
      <c r="DY24" s="32">
        <v>0</v>
      </c>
      <c r="DZ24" s="36">
        <f t="shared" si="39"/>
        <v>0</v>
      </c>
      <c r="EA24" s="32">
        <v>0</v>
      </c>
      <c r="EB24" s="36"/>
      <c r="EC24" s="35">
        <f t="shared" si="11"/>
        <v>0</v>
      </c>
      <c r="ED24" s="35">
        <f t="shared" si="11"/>
        <v>0</v>
      </c>
      <c r="EE24" s="35">
        <f t="shared" si="12"/>
        <v>0</v>
      </c>
      <c r="EH24" s="11"/>
      <c r="EJ24" s="11"/>
      <c r="EK24" s="11"/>
      <c r="EM24" s="11"/>
    </row>
    <row r="25" spans="1:143" s="12" customFormat="1" ht="20.25" customHeight="1">
      <c r="A25" s="15">
        <v>16</v>
      </c>
      <c r="B25" s="26" t="s">
        <v>65</v>
      </c>
      <c r="C25" s="32">
        <v>498.23599999999999</v>
      </c>
      <c r="D25" s="32">
        <v>379.48739999999998</v>
      </c>
      <c r="E25" s="34">
        <f t="shared" si="13"/>
        <v>21068.7</v>
      </c>
      <c r="F25" s="34">
        <f t="shared" si="14"/>
        <v>9631.2212999999992</v>
      </c>
      <c r="G25" s="35">
        <f t="shared" si="0"/>
        <v>9620.9840000000004</v>
      </c>
      <c r="H25" s="35">
        <f t="shared" si="15"/>
        <v>99.89370714594628</v>
      </c>
      <c r="I25" s="35">
        <f t="shared" si="16"/>
        <v>45.664820325886268</v>
      </c>
      <c r="J25" s="35">
        <f t="shared" si="1"/>
        <v>6332</v>
      </c>
      <c r="K25" s="35">
        <f t="shared" si="2"/>
        <v>2262.8712999999998</v>
      </c>
      <c r="L25" s="35">
        <f t="shared" si="3"/>
        <v>2252.5839999999998</v>
      </c>
      <c r="M25" s="35">
        <f t="shared" si="17"/>
        <v>99.545387313896299</v>
      </c>
      <c r="N25" s="35">
        <f t="shared" si="18"/>
        <v>35.574605180037899</v>
      </c>
      <c r="O25" s="35">
        <f t="shared" si="4"/>
        <v>1868</v>
      </c>
      <c r="P25" s="35">
        <f t="shared" si="19"/>
        <v>698.25840000000005</v>
      </c>
      <c r="Q25" s="35">
        <f t="shared" si="5"/>
        <v>713.15</v>
      </c>
      <c r="R25" s="35">
        <f t="shared" si="20"/>
        <v>102.13267753026672</v>
      </c>
      <c r="S25" s="36">
        <f t="shared" si="21"/>
        <v>38.1771948608137</v>
      </c>
      <c r="T25" s="32">
        <v>2</v>
      </c>
      <c r="U25" s="45">
        <f t="shared" si="22"/>
        <v>0.74760000000000004</v>
      </c>
      <c r="V25" s="32">
        <v>8.15</v>
      </c>
      <c r="W25" s="35">
        <f t="shared" si="23"/>
        <v>1090.155163188871</v>
      </c>
      <c r="X25" s="36">
        <f t="shared" si="24"/>
        <v>407.5</v>
      </c>
      <c r="Y25" s="32">
        <v>2080</v>
      </c>
      <c r="Z25" s="45">
        <v>597.79200000000003</v>
      </c>
      <c r="AA25" s="32">
        <v>675.07399999999996</v>
      </c>
      <c r="AB25" s="35">
        <f t="shared" si="25"/>
        <v>112.92790803490176</v>
      </c>
      <c r="AC25" s="36">
        <f t="shared" si="26"/>
        <v>32.455480769230768</v>
      </c>
      <c r="AD25" s="32">
        <v>1866</v>
      </c>
      <c r="AE25" s="45">
        <v>697.51080000000002</v>
      </c>
      <c r="AF25" s="32">
        <v>705</v>
      </c>
      <c r="AG25" s="35">
        <f t="shared" si="27"/>
        <v>101.07370380501635</v>
      </c>
      <c r="AH25" s="36">
        <f t="shared" si="28"/>
        <v>37.781350482315112</v>
      </c>
      <c r="AI25" s="32">
        <v>39</v>
      </c>
      <c r="AJ25" s="45">
        <v>23.618400000000001</v>
      </c>
      <c r="AK25" s="32">
        <v>12</v>
      </c>
      <c r="AL25" s="35">
        <f t="shared" si="29"/>
        <v>50.807844731226503</v>
      </c>
      <c r="AM25" s="36">
        <f t="shared" si="30"/>
        <v>30.76923076923077</v>
      </c>
      <c r="AN25" s="37">
        <v>0</v>
      </c>
      <c r="AO25" s="37"/>
      <c r="AP25" s="35"/>
      <c r="AQ25" s="35" t="e">
        <f t="shared" si="31"/>
        <v>#DIV/0!</v>
      </c>
      <c r="AR25" s="36" t="e">
        <f t="shared" si="32"/>
        <v>#DIV/0!</v>
      </c>
      <c r="AS25" s="37"/>
      <c r="AT25" s="37"/>
      <c r="AU25" s="36">
        <v>0</v>
      </c>
      <c r="AV25" s="36"/>
      <c r="AW25" s="36"/>
      <c r="AX25" s="36"/>
      <c r="AY25" s="32">
        <v>14736.7</v>
      </c>
      <c r="AZ25" s="36">
        <f t="shared" si="33"/>
        <v>7368.35</v>
      </c>
      <c r="BA25" s="32">
        <v>7368.4</v>
      </c>
      <c r="BB25" s="38"/>
      <c r="BC25" s="38"/>
      <c r="BD25" s="38"/>
      <c r="BE25" s="32">
        <v>0</v>
      </c>
      <c r="BF25" s="39">
        <f t="shared" si="34"/>
        <v>0</v>
      </c>
      <c r="BG25" s="32">
        <v>0</v>
      </c>
      <c r="BH25" s="36"/>
      <c r="BI25" s="36"/>
      <c r="BJ25" s="36"/>
      <c r="BK25" s="36"/>
      <c r="BL25" s="36"/>
      <c r="BM25" s="36"/>
      <c r="BN25" s="35">
        <f t="shared" si="6"/>
        <v>1370</v>
      </c>
      <c r="BO25" s="35">
        <f t="shared" si="35"/>
        <v>557.59</v>
      </c>
      <c r="BP25" s="35">
        <f t="shared" si="7"/>
        <v>677.36</v>
      </c>
      <c r="BQ25" s="35">
        <f t="shared" si="36"/>
        <v>121.47994045804265</v>
      </c>
      <c r="BR25" s="36">
        <f t="shared" si="37"/>
        <v>49.442335766423355</v>
      </c>
      <c r="BS25" s="32">
        <v>650</v>
      </c>
      <c r="BT25" s="45">
        <v>264.55</v>
      </c>
      <c r="BU25" s="32">
        <v>317.36</v>
      </c>
      <c r="BV25" s="32">
        <v>0</v>
      </c>
      <c r="BW25" s="45">
        <v>0</v>
      </c>
      <c r="BX25" s="32">
        <v>0</v>
      </c>
      <c r="BY25" s="36"/>
      <c r="BZ25" s="36"/>
      <c r="CA25" s="36"/>
      <c r="CB25" s="32">
        <v>720</v>
      </c>
      <c r="CC25" s="45">
        <v>293.04000000000002</v>
      </c>
      <c r="CD25" s="32">
        <v>360</v>
      </c>
      <c r="CE25" s="36"/>
      <c r="CF25" s="36"/>
      <c r="CG25" s="36"/>
      <c r="CH25" s="32">
        <v>0</v>
      </c>
      <c r="CI25" s="45">
        <v>0</v>
      </c>
      <c r="CJ25" s="32">
        <v>0</v>
      </c>
      <c r="CK25" s="32">
        <v>40</v>
      </c>
      <c r="CL25" s="45">
        <v>15.82</v>
      </c>
      <c r="CM25" s="32">
        <v>5</v>
      </c>
      <c r="CN25" s="32">
        <v>935</v>
      </c>
      <c r="CO25" s="45">
        <v>369.79250000000002</v>
      </c>
      <c r="CP25" s="32">
        <v>170</v>
      </c>
      <c r="CQ25" s="32">
        <v>935</v>
      </c>
      <c r="CR25" s="45">
        <v>369.79250000000002</v>
      </c>
      <c r="CS25" s="32">
        <v>170</v>
      </c>
      <c r="CT25" s="32">
        <v>0</v>
      </c>
      <c r="CU25" s="45">
        <v>0</v>
      </c>
      <c r="CV25" s="32">
        <v>0</v>
      </c>
      <c r="CW25" s="32">
        <v>0</v>
      </c>
      <c r="CX25" s="45">
        <v>0</v>
      </c>
      <c r="CY25" s="32">
        <v>0</v>
      </c>
      <c r="CZ25" s="36"/>
      <c r="DA25" s="36"/>
      <c r="DB25" s="36"/>
      <c r="DC25" s="32">
        <v>0</v>
      </c>
      <c r="DD25" s="45">
        <v>0</v>
      </c>
      <c r="DE25" s="32">
        <v>0</v>
      </c>
      <c r="DF25" s="32">
        <v>0</v>
      </c>
      <c r="DG25" s="35">
        <f t="shared" si="8"/>
        <v>21068.7</v>
      </c>
      <c r="DH25" s="35">
        <f t="shared" si="9"/>
        <v>9631.2212999999992</v>
      </c>
      <c r="DI25" s="35">
        <f t="shared" si="10"/>
        <v>9620.9840000000004</v>
      </c>
      <c r="DJ25" s="36"/>
      <c r="DK25" s="36"/>
      <c r="DL25" s="36"/>
      <c r="DM25" s="32">
        <v>0</v>
      </c>
      <c r="DN25" s="32">
        <f t="shared" si="38"/>
        <v>0</v>
      </c>
      <c r="DO25" s="32">
        <v>0</v>
      </c>
      <c r="DP25" s="36"/>
      <c r="DQ25" s="36"/>
      <c r="DR25" s="36"/>
      <c r="DS25" s="36"/>
      <c r="DT25" s="36"/>
      <c r="DU25" s="36"/>
      <c r="DV25" s="36"/>
      <c r="DW25" s="36"/>
      <c r="DX25" s="36"/>
      <c r="DY25" s="32">
        <v>0</v>
      </c>
      <c r="DZ25" s="36">
        <f t="shared" si="39"/>
        <v>0</v>
      </c>
      <c r="EA25" s="32">
        <v>0</v>
      </c>
      <c r="EB25" s="36"/>
      <c r="EC25" s="35">
        <f t="shared" si="11"/>
        <v>0</v>
      </c>
      <c r="ED25" s="35">
        <f t="shared" si="11"/>
        <v>0</v>
      </c>
      <c r="EE25" s="35">
        <f t="shared" si="12"/>
        <v>0</v>
      </c>
      <c r="EH25" s="11"/>
      <c r="EJ25" s="11"/>
      <c r="EK25" s="11"/>
      <c r="EM25" s="11"/>
    </row>
    <row r="26" spans="1:143" s="12" customFormat="1" ht="20.25" customHeight="1">
      <c r="A26" s="15">
        <v>17</v>
      </c>
      <c r="B26" s="26" t="s">
        <v>66</v>
      </c>
      <c r="C26" s="32">
        <v>27.722999999999999</v>
      </c>
      <c r="D26" s="32">
        <v>5093.0769</v>
      </c>
      <c r="E26" s="34">
        <f t="shared" si="13"/>
        <v>50803.299999999996</v>
      </c>
      <c r="F26" s="34">
        <f t="shared" si="14"/>
        <v>23018.337050000002</v>
      </c>
      <c r="G26" s="35">
        <f t="shared" si="0"/>
        <v>23573.564000000002</v>
      </c>
      <c r="H26" s="35">
        <f t="shared" si="15"/>
        <v>102.41210713351686</v>
      </c>
      <c r="I26" s="35">
        <f t="shared" si="16"/>
        <v>46.401639263591157</v>
      </c>
      <c r="J26" s="35">
        <f t="shared" si="1"/>
        <v>17574.2</v>
      </c>
      <c r="K26" s="35">
        <f t="shared" si="2"/>
        <v>6403.787049999999</v>
      </c>
      <c r="L26" s="35">
        <f t="shared" si="3"/>
        <v>7191.4640000000009</v>
      </c>
      <c r="M26" s="35">
        <f t="shared" si="17"/>
        <v>112.30017400406844</v>
      </c>
      <c r="N26" s="35">
        <f t="shared" si="18"/>
        <v>40.92057675456067</v>
      </c>
      <c r="O26" s="35">
        <f t="shared" si="4"/>
        <v>8600</v>
      </c>
      <c r="P26" s="35">
        <f t="shared" si="19"/>
        <v>3214.68</v>
      </c>
      <c r="Q26" s="35">
        <f t="shared" si="5"/>
        <v>4272.1200000000008</v>
      </c>
      <c r="R26" s="35">
        <f t="shared" si="20"/>
        <v>132.89409832393898</v>
      </c>
      <c r="S26" s="36">
        <f t="shared" si="21"/>
        <v>49.67581395348838</v>
      </c>
      <c r="T26" s="32">
        <v>400</v>
      </c>
      <c r="U26" s="45">
        <f t="shared" si="22"/>
        <v>149.52000000000001</v>
      </c>
      <c r="V26" s="32">
        <v>78.051000000000002</v>
      </c>
      <c r="W26" s="35">
        <f t="shared" si="23"/>
        <v>52.201043338683782</v>
      </c>
      <c r="X26" s="36">
        <f t="shared" si="24"/>
        <v>19.51275</v>
      </c>
      <c r="Y26" s="32">
        <v>4000</v>
      </c>
      <c r="Z26" s="45">
        <v>1149.5999999999999</v>
      </c>
      <c r="AA26" s="32">
        <v>1030.874</v>
      </c>
      <c r="AB26" s="35">
        <f t="shared" si="25"/>
        <v>89.672407794015314</v>
      </c>
      <c r="AC26" s="36">
        <f t="shared" si="26"/>
        <v>25.771850000000001</v>
      </c>
      <c r="AD26" s="32">
        <v>8200</v>
      </c>
      <c r="AE26" s="45">
        <v>3065.16</v>
      </c>
      <c r="AF26" s="32">
        <v>4194.0690000000004</v>
      </c>
      <c r="AG26" s="35">
        <f t="shared" si="27"/>
        <v>136.83034490858554</v>
      </c>
      <c r="AH26" s="36">
        <f t="shared" si="28"/>
        <v>51.147182926829274</v>
      </c>
      <c r="AI26" s="32">
        <v>292</v>
      </c>
      <c r="AJ26" s="45">
        <v>176.83520000000001</v>
      </c>
      <c r="AK26" s="32">
        <v>192.5</v>
      </c>
      <c r="AL26" s="35">
        <f t="shared" si="29"/>
        <v>108.85841732867662</v>
      </c>
      <c r="AM26" s="36">
        <f t="shared" si="30"/>
        <v>65.924657534246577</v>
      </c>
      <c r="AN26" s="37">
        <v>0</v>
      </c>
      <c r="AO26" s="37"/>
      <c r="AP26" s="35"/>
      <c r="AQ26" s="35" t="e">
        <f t="shared" si="31"/>
        <v>#DIV/0!</v>
      </c>
      <c r="AR26" s="36" t="e">
        <f t="shared" si="32"/>
        <v>#DIV/0!</v>
      </c>
      <c r="AS26" s="37"/>
      <c r="AT26" s="37"/>
      <c r="AU26" s="36">
        <v>0</v>
      </c>
      <c r="AV26" s="36"/>
      <c r="AW26" s="36"/>
      <c r="AX26" s="36"/>
      <c r="AY26" s="32">
        <v>30428.6</v>
      </c>
      <c r="AZ26" s="36">
        <f t="shared" si="33"/>
        <v>15214.3</v>
      </c>
      <c r="BA26" s="32">
        <v>15214.3</v>
      </c>
      <c r="BB26" s="38"/>
      <c r="BC26" s="38"/>
      <c r="BD26" s="38"/>
      <c r="BE26" s="32">
        <v>2800.5</v>
      </c>
      <c r="BF26" s="39">
        <f t="shared" si="34"/>
        <v>1400.25</v>
      </c>
      <c r="BG26" s="32">
        <v>1167.8</v>
      </c>
      <c r="BH26" s="36"/>
      <c r="BI26" s="36"/>
      <c r="BJ26" s="36"/>
      <c r="BK26" s="36"/>
      <c r="BL26" s="36"/>
      <c r="BM26" s="36"/>
      <c r="BN26" s="35">
        <f t="shared" si="6"/>
        <v>944.5</v>
      </c>
      <c r="BO26" s="35">
        <f t="shared" si="35"/>
        <v>384.41150000000005</v>
      </c>
      <c r="BP26" s="35">
        <f t="shared" si="7"/>
        <v>290</v>
      </c>
      <c r="BQ26" s="35">
        <f t="shared" si="36"/>
        <v>75.439990739090774</v>
      </c>
      <c r="BR26" s="36">
        <f t="shared" si="37"/>
        <v>30.704076230809953</v>
      </c>
      <c r="BS26" s="32">
        <v>464.5</v>
      </c>
      <c r="BT26" s="45">
        <v>189.0515</v>
      </c>
      <c r="BU26" s="32">
        <v>50</v>
      </c>
      <c r="BV26" s="32">
        <v>0</v>
      </c>
      <c r="BW26" s="45">
        <v>0</v>
      </c>
      <c r="BX26" s="32">
        <v>0</v>
      </c>
      <c r="BY26" s="36"/>
      <c r="BZ26" s="36"/>
      <c r="CA26" s="36"/>
      <c r="CB26" s="32">
        <v>480</v>
      </c>
      <c r="CC26" s="45">
        <v>195.36</v>
      </c>
      <c r="CD26" s="32">
        <v>240</v>
      </c>
      <c r="CE26" s="36"/>
      <c r="CF26" s="36"/>
      <c r="CG26" s="36"/>
      <c r="CH26" s="32">
        <v>0</v>
      </c>
      <c r="CI26" s="45">
        <v>0</v>
      </c>
      <c r="CJ26" s="32">
        <v>0</v>
      </c>
      <c r="CK26" s="32">
        <v>0</v>
      </c>
      <c r="CL26" s="45">
        <v>0</v>
      </c>
      <c r="CM26" s="32">
        <v>0</v>
      </c>
      <c r="CN26" s="32">
        <v>3737.7</v>
      </c>
      <c r="CO26" s="45">
        <v>1478.2603499999998</v>
      </c>
      <c r="CP26" s="32">
        <v>1283.54</v>
      </c>
      <c r="CQ26" s="32">
        <v>2177.6999999999998</v>
      </c>
      <c r="CR26" s="45">
        <v>861.28034999999988</v>
      </c>
      <c r="CS26" s="32">
        <v>347.54</v>
      </c>
      <c r="CT26" s="32">
        <v>0</v>
      </c>
      <c r="CU26" s="45">
        <v>0</v>
      </c>
      <c r="CV26" s="32">
        <v>0</v>
      </c>
      <c r="CW26" s="32">
        <v>0</v>
      </c>
      <c r="CX26" s="45">
        <v>0</v>
      </c>
      <c r="CY26" s="32">
        <v>0</v>
      </c>
      <c r="CZ26" s="36"/>
      <c r="DA26" s="36"/>
      <c r="DB26" s="36"/>
      <c r="DC26" s="32">
        <v>0</v>
      </c>
      <c r="DD26" s="45">
        <v>0</v>
      </c>
      <c r="DE26" s="32">
        <v>122.43</v>
      </c>
      <c r="DF26" s="32">
        <v>0</v>
      </c>
      <c r="DG26" s="35">
        <f t="shared" si="8"/>
        <v>50803.299999999996</v>
      </c>
      <c r="DH26" s="35">
        <f t="shared" si="9"/>
        <v>23018.337050000002</v>
      </c>
      <c r="DI26" s="35">
        <f t="shared" si="10"/>
        <v>23573.564000000002</v>
      </c>
      <c r="DJ26" s="36"/>
      <c r="DK26" s="36"/>
      <c r="DL26" s="36"/>
      <c r="DM26" s="32">
        <v>0</v>
      </c>
      <c r="DN26" s="32">
        <f t="shared" si="38"/>
        <v>0</v>
      </c>
      <c r="DO26" s="32">
        <v>0</v>
      </c>
      <c r="DP26" s="36"/>
      <c r="DQ26" s="36"/>
      <c r="DR26" s="36"/>
      <c r="DS26" s="36"/>
      <c r="DT26" s="36"/>
      <c r="DU26" s="36"/>
      <c r="DV26" s="36"/>
      <c r="DW26" s="36"/>
      <c r="DX26" s="36"/>
      <c r="DY26" s="32">
        <v>0</v>
      </c>
      <c r="DZ26" s="36">
        <f t="shared" si="39"/>
        <v>0</v>
      </c>
      <c r="EA26" s="32">
        <v>0</v>
      </c>
      <c r="EB26" s="36"/>
      <c r="EC26" s="35">
        <f t="shared" si="11"/>
        <v>0</v>
      </c>
      <c r="ED26" s="35">
        <f t="shared" si="11"/>
        <v>0</v>
      </c>
      <c r="EE26" s="35">
        <f t="shared" si="12"/>
        <v>0</v>
      </c>
      <c r="EH26" s="11"/>
      <c r="EJ26" s="11"/>
      <c r="EK26" s="11"/>
      <c r="EM26" s="11"/>
    </row>
    <row r="27" spans="1:143" s="12" customFormat="1" ht="20.25" customHeight="1">
      <c r="A27" s="15">
        <v>18</v>
      </c>
      <c r="B27" s="26" t="s">
        <v>67</v>
      </c>
      <c r="C27" s="32">
        <v>3229.0255000000002</v>
      </c>
      <c r="D27" s="32">
        <v>2751.1188999999999</v>
      </c>
      <c r="E27" s="34">
        <f t="shared" si="13"/>
        <v>69160.700000000012</v>
      </c>
      <c r="F27" s="34">
        <f t="shared" si="14"/>
        <v>28361.952949999999</v>
      </c>
      <c r="G27" s="35">
        <f t="shared" si="0"/>
        <v>25624.0916</v>
      </c>
      <c r="H27" s="35">
        <f t="shared" si="15"/>
        <v>90.346710768378173</v>
      </c>
      <c r="I27" s="35">
        <f t="shared" si="16"/>
        <v>37.050075548685882</v>
      </c>
      <c r="J27" s="35">
        <f t="shared" si="1"/>
        <v>55130.9</v>
      </c>
      <c r="K27" s="35">
        <f t="shared" si="2"/>
        <v>21347.052950000001</v>
      </c>
      <c r="L27" s="35">
        <f t="shared" si="3"/>
        <v>18609.191599999998</v>
      </c>
      <c r="M27" s="35">
        <f t="shared" si="17"/>
        <v>87.174523076263782</v>
      </c>
      <c r="N27" s="35">
        <f t="shared" si="18"/>
        <v>33.754557970212709</v>
      </c>
      <c r="O27" s="35">
        <f t="shared" si="4"/>
        <v>39255</v>
      </c>
      <c r="P27" s="35">
        <f t="shared" si="19"/>
        <v>14673.519000000002</v>
      </c>
      <c r="Q27" s="35">
        <f t="shared" si="5"/>
        <v>11946.9048</v>
      </c>
      <c r="R27" s="35">
        <f t="shared" si="20"/>
        <v>81.418130170411047</v>
      </c>
      <c r="S27" s="36">
        <f t="shared" si="21"/>
        <v>30.434097057699656</v>
      </c>
      <c r="T27" s="32">
        <v>17715</v>
      </c>
      <c r="U27" s="45">
        <f t="shared" si="22"/>
        <v>6621.8670000000011</v>
      </c>
      <c r="V27" s="32">
        <v>5198.7287999999999</v>
      </c>
      <c r="W27" s="35">
        <f t="shared" si="23"/>
        <v>78.508505229718423</v>
      </c>
      <c r="X27" s="36">
        <f t="shared" si="24"/>
        <v>29.346479254868758</v>
      </c>
      <c r="Y27" s="32">
        <v>1890</v>
      </c>
      <c r="Z27" s="45">
        <v>543.18599999999992</v>
      </c>
      <c r="AA27" s="32">
        <v>452.48680000000002</v>
      </c>
      <c r="AB27" s="35">
        <f t="shared" si="25"/>
        <v>83.302367881351884</v>
      </c>
      <c r="AC27" s="36">
        <f t="shared" si="26"/>
        <v>23.941100529100531</v>
      </c>
      <c r="AD27" s="32">
        <v>21540</v>
      </c>
      <c r="AE27" s="45">
        <v>8051.652000000001</v>
      </c>
      <c r="AF27" s="32">
        <v>6748.1760000000004</v>
      </c>
      <c r="AG27" s="35">
        <f t="shared" si="27"/>
        <v>83.811073801997395</v>
      </c>
      <c r="AH27" s="36">
        <f t="shared" si="28"/>
        <v>31.328579387186632</v>
      </c>
      <c r="AI27" s="32">
        <v>2734</v>
      </c>
      <c r="AJ27" s="45">
        <v>1655.7104000000002</v>
      </c>
      <c r="AK27" s="32">
        <v>1920.8</v>
      </c>
      <c r="AL27" s="35">
        <f t="shared" si="29"/>
        <v>116.01062601285828</v>
      </c>
      <c r="AM27" s="36">
        <f t="shared" si="30"/>
        <v>70.256035113386972</v>
      </c>
      <c r="AN27" s="37">
        <v>0</v>
      </c>
      <c r="AO27" s="37"/>
      <c r="AP27" s="35"/>
      <c r="AQ27" s="35" t="e">
        <f t="shared" si="31"/>
        <v>#DIV/0!</v>
      </c>
      <c r="AR27" s="36" t="e">
        <f t="shared" si="32"/>
        <v>#DIV/0!</v>
      </c>
      <c r="AS27" s="37"/>
      <c r="AT27" s="37"/>
      <c r="AU27" s="36">
        <v>0</v>
      </c>
      <c r="AV27" s="36"/>
      <c r="AW27" s="36"/>
      <c r="AX27" s="36"/>
      <c r="AY27" s="32">
        <v>14029.8</v>
      </c>
      <c r="AZ27" s="36">
        <f t="shared" si="33"/>
        <v>7014.9</v>
      </c>
      <c r="BA27" s="32">
        <v>7014.9</v>
      </c>
      <c r="BB27" s="38"/>
      <c r="BC27" s="38"/>
      <c r="BD27" s="38"/>
      <c r="BE27" s="32">
        <v>0</v>
      </c>
      <c r="BF27" s="39">
        <f t="shared" si="34"/>
        <v>0</v>
      </c>
      <c r="BG27" s="32">
        <v>0</v>
      </c>
      <c r="BH27" s="36"/>
      <c r="BI27" s="36"/>
      <c r="BJ27" s="36"/>
      <c r="BK27" s="36"/>
      <c r="BL27" s="36"/>
      <c r="BM27" s="36"/>
      <c r="BN27" s="35">
        <f t="shared" si="6"/>
        <v>2131.3999999999996</v>
      </c>
      <c r="BO27" s="35">
        <f t="shared" si="35"/>
        <v>867.47980000000007</v>
      </c>
      <c r="BP27" s="35">
        <f t="shared" si="7"/>
        <v>251</v>
      </c>
      <c r="BQ27" s="35">
        <f t="shared" si="36"/>
        <v>28.934391325308091</v>
      </c>
      <c r="BR27" s="36">
        <f t="shared" si="37"/>
        <v>11.776297269400397</v>
      </c>
      <c r="BS27" s="32">
        <v>1085.8</v>
      </c>
      <c r="BT27" s="45">
        <v>441.92059999999998</v>
      </c>
      <c r="BU27" s="32">
        <v>242.2</v>
      </c>
      <c r="BV27" s="32">
        <v>0</v>
      </c>
      <c r="BW27" s="45">
        <v>0</v>
      </c>
      <c r="BX27" s="32">
        <v>0</v>
      </c>
      <c r="BY27" s="36"/>
      <c r="BZ27" s="36"/>
      <c r="CA27" s="36"/>
      <c r="CB27" s="32">
        <v>1045.5999999999999</v>
      </c>
      <c r="CC27" s="45">
        <v>425.55920000000003</v>
      </c>
      <c r="CD27" s="32">
        <v>8.8000000000000007</v>
      </c>
      <c r="CE27" s="36"/>
      <c r="CF27" s="36"/>
      <c r="CG27" s="36"/>
      <c r="CH27" s="32">
        <v>0</v>
      </c>
      <c r="CI27" s="45">
        <v>0</v>
      </c>
      <c r="CJ27" s="32">
        <v>0</v>
      </c>
      <c r="CK27" s="32">
        <v>0</v>
      </c>
      <c r="CL27" s="45">
        <v>0</v>
      </c>
      <c r="CM27" s="32">
        <v>0</v>
      </c>
      <c r="CN27" s="32">
        <v>9120.5</v>
      </c>
      <c r="CO27" s="45">
        <v>3607.1577499999999</v>
      </c>
      <c r="CP27" s="32">
        <v>4038</v>
      </c>
      <c r="CQ27" s="32">
        <v>2040</v>
      </c>
      <c r="CR27" s="45">
        <v>806.82</v>
      </c>
      <c r="CS27" s="32">
        <v>160</v>
      </c>
      <c r="CT27" s="32">
        <v>0</v>
      </c>
      <c r="CU27" s="45">
        <v>0</v>
      </c>
      <c r="CV27" s="32">
        <v>0</v>
      </c>
      <c r="CW27" s="32">
        <v>0</v>
      </c>
      <c r="CX27" s="45">
        <v>0</v>
      </c>
      <c r="CY27" s="32">
        <v>0</v>
      </c>
      <c r="CZ27" s="36"/>
      <c r="DA27" s="36"/>
      <c r="DB27" s="36"/>
      <c r="DC27" s="32">
        <v>0</v>
      </c>
      <c r="DD27" s="45">
        <v>0</v>
      </c>
      <c r="DE27" s="32">
        <v>0</v>
      </c>
      <c r="DF27" s="32">
        <v>0</v>
      </c>
      <c r="DG27" s="35">
        <f t="shared" si="8"/>
        <v>69160.700000000012</v>
      </c>
      <c r="DH27" s="35">
        <f t="shared" si="9"/>
        <v>28361.952949999999</v>
      </c>
      <c r="DI27" s="35">
        <f t="shared" si="10"/>
        <v>25624.0916</v>
      </c>
      <c r="DJ27" s="36"/>
      <c r="DK27" s="36"/>
      <c r="DL27" s="36"/>
      <c r="DM27" s="32">
        <v>0</v>
      </c>
      <c r="DN27" s="32">
        <f t="shared" si="38"/>
        <v>0</v>
      </c>
      <c r="DO27" s="32">
        <v>0</v>
      </c>
      <c r="DP27" s="36"/>
      <c r="DQ27" s="36"/>
      <c r="DR27" s="36"/>
      <c r="DS27" s="36"/>
      <c r="DT27" s="36"/>
      <c r="DU27" s="36"/>
      <c r="DV27" s="36"/>
      <c r="DW27" s="36"/>
      <c r="DX27" s="36"/>
      <c r="DY27" s="32">
        <v>0</v>
      </c>
      <c r="DZ27" s="36">
        <f t="shared" si="39"/>
        <v>0</v>
      </c>
      <c r="EA27" s="32">
        <v>0</v>
      </c>
      <c r="EB27" s="36"/>
      <c r="EC27" s="35">
        <f t="shared" si="11"/>
        <v>0</v>
      </c>
      <c r="ED27" s="35">
        <f t="shared" si="11"/>
        <v>0</v>
      </c>
      <c r="EE27" s="35">
        <f t="shared" si="12"/>
        <v>0</v>
      </c>
      <c r="EH27" s="11"/>
      <c r="EJ27" s="11"/>
      <c r="EK27" s="11"/>
      <c r="EM27" s="11"/>
    </row>
    <row r="28" spans="1:143" s="12" customFormat="1" ht="20.25" customHeight="1">
      <c r="A28" s="15">
        <v>19</v>
      </c>
      <c r="B28" s="26" t="s">
        <v>68</v>
      </c>
      <c r="C28" s="32">
        <v>550.00009999999997</v>
      </c>
      <c r="D28" s="32">
        <v>7.7399999999999997E-2</v>
      </c>
      <c r="E28" s="34">
        <f t="shared" si="13"/>
        <v>76636.3</v>
      </c>
      <c r="F28" s="34">
        <f t="shared" si="14"/>
        <v>34976.880000000005</v>
      </c>
      <c r="G28" s="35">
        <f t="shared" si="0"/>
        <v>35714.0363</v>
      </c>
      <c r="H28" s="35">
        <f t="shared" si="15"/>
        <v>102.10755304646955</v>
      </c>
      <c r="I28" s="35">
        <f t="shared" si="16"/>
        <v>46.601984046724596</v>
      </c>
      <c r="J28" s="35">
        <f t="shared" si="1"/>
        <v>29600</v>
      </c>
      <c r="K28" s="35">
        <f t="shared" si="2"/>
        <v>11458.73</v>
      </c>
      <c r="L28" s="35">
        <f t="shared" si="3"/>
        <v>12075.836300000003</v>
      </c>
      <c r="M28" s="35">
        <f t="shared" si="17"/>
        <v>105.38546854668888</v>
      </c>
      <c r="N28" s="35">
        <f t="shared" si="18"/>
        <v>40.796744256756767</v>
      </c>
      <c r="O28" s="35">
        <f t="shared" si="4"/>
        <v>9800</v>
      </c>
      <c r="P28" s="35">
        <f t="shared" si="19"/>
        <v>3663.2400000000002</v>
      </c>
      <c r="Q28" s="35">
        <f t="shared" si="5"/>
        <v>5010.9560000000001</v>
      </c>
      <c r="R28" s="35">
        <f t="shared" si="20"/>
        <v>136.7902730915801</v>
      </c>
      <c r="S28" s="36">
        <f t="shared" si="21"/>
        <v>51.132204081632658</v>
      </c>
      <c r="T28" s="32">
        <v>3000</v>
      </c>
      <c r="U28" s="45">
        <f t="shared" si="22"/>
        <v>1121.4000000000001</v>
      </c>
      <c r="V28" s="32">
        <v>1828.0920000000001</v>
      </c>
      <c r="W28" s="35">
        <f t="shared" si="23"/>
        <v>163.0187265917603</v>
      </c>
      <c r="X28" s="36">
        <f t="shared" si="24"/>
        <v>60.936399999999999</v>
      </c>
      <c r="Y28" s="32">
        <v>3550</v>
      </c>
      <c r="Z28" s="45">
        <v>1020.27</v>
      </c>
      <c r="AA28" s="32">
        <v>742.59429999999998</v>
      </c>
      <c r="AB28" s="35">
        <f t="shared" si="25"/>
        <v>72.784096366648043</v>
      </c>
      <c r="AC28" s="36">
        <f t="shared" si="26"/>
        <v>20.918149295774647</v>
      </c>
      <c r="AD28" s="32">
        <v>6800</v>
      </c>
      <c r="AE28" s="45">
        <v>2541.84</v>
      </c>
      <c r="AF28" s="32">
        <v>3182.864</v>
      </c>
      <c r="AG28" s="35">
        <f t="shared" si="27"/>
        <v>125.21889654738298</v>
      </c>
      <c r="AH28" s="36">
        <f t="shared" si="28"/>
        <v>46.806823529411766</v>
      </c>
      <c r="AI28" s="32">
        <v>1450</v>
      </c>
      <c r="AJ28" s="45">
        <v>878.12</v>
      </c>
      <c r="AK28" s="32">
        <v>1118.2</v>
      </c>
      <c r="AL28" s="35">
        <f t="shared" si="29"/>
        <v>127.34022684826675</v>
      </c>
      <c r="AM28" s="36">
        <f t="shared" si="30"/>
        <v>77.117241379310357</v>
      </c>
      <c r="AN28" s="37">
        <v>0</v>
      </c>
      <c r="AO28" s="37"/>
      <c r="AP28" s="35"/>
      <c r="AQ28" s="35" t="e">
        <f t="shared" si="31"/>
        <v>#DIV/0!</v>
      </c>
      <c r="AR28" s="36" t="e">
        <f t="shared" si="32"/>
        <v>#DIV/0!</v>
      </c>
      <c r="AS28" s="37"/>
      <c r="AT28" s="37"/>
      <c r="AU28" s="36">
        <v>0</v>
      </c>
      <c r="AV28" s="36"/>
      <c r="AW28" s="36"/>
      <c r="AX28" s="36"/>
      <c r="AY28" s="32">
        <v>47036.3</v>
      </c>
      <c r="AZ28" s="36">
        <f t="shared" si="33"/>
        <v>23518.15</v>
      </c>
      <c r="BA28" s="32">
        <v>23518.2</v>
      </c>
      <c r="BB28" s="38"/>
      <c r="BC28" s="38"/>
      <c r="BD28" s="38"/>
      <c r="BE28" s="32">
        <v>0</v>
      </c>
      <c r="BF28" s="39">
        <f t="shared" si="34"/>
        <v>0</v>
      </c>
      <c r="BG28" s="32">
        <v>0</v>
      </c>
      <c r="BH28" s="36"/>
      <c r="BI28" s="36"/>
      <c r="BJ28" s="36"/>
      <c r="BK28" s="36"/>
      <c r="BL28" s="36"/>
      <c r="BM28" s="36"/>
      <c r="BN28" s="35">
        <f t="shared" si="6"/>
        <v>3800</v>
      </c>
      <c r="BO28" s="35">
        <f t="shared" si="35"/>
        <v>1546.6</v>
      </c>
      <c r="BP28" s="35">
        <f t="shared" si="7"/>
        <v>1355.2560000000001</v>
      </c>
      <c r="BQ28" s="35">
        <f t="shared" si="36"/>
        <v>87.628087417561119</v>
      </c>
      <c r="BR28" s="36">
        <f t="shared" si="37"/>
        <v>35.664631578947372</v>
      </c>
      <c r="BS28" s="32">
        <v>3800</v>
      </c>
      <c r="BT28" s="45">
        <v>1546.6</v>
      </c>
      <c r="BU28" s="32">
        <v>1355.2560000000001</v>
      </c>
      <c r="BV28" s="32">
        <v>0</v>
      </c>
      <c r="BW28" s="45">
        <v>0</v>
      </c>
      <c r="BX28" s="32">
        <v>0</v>
      </c>
      <c r="BY28" s="36"/>
      <c r="BZ28" s="36"/>
      <c r="CA28" s="36"/>
      <c r="CB28" s="32">
        <v>0</v>
      </c>
      <c r="CC28" s="45">
        <v>0</v>
      </c>
      <c r="CD28" s="32">
        <v>0</v>
      </c>
      <c r="CE28" s="36"/>
      <c r="CF28" s="36"/>
      <c r="CG28" s="36"/>
      <c r="CH28" s="32">
        <v>0</v>
      </c>
      <c r="CI28" s="45">
        <v>0</v>
      </c>
      <c r="CJ28" s="32">
        <v>120</v>
      </c>
      <c r="CK28" s="32">
        <v>4000</v>
      </c>
      <c r="CL28" s="45">
        <v>1582</v>
      </c>
      <c r="CM28" s="32">
        <v>2015.2</v>
      </c>
      <c r="CN28" s="32">
        <v>7000</v>
      </c>
      <c r="CO28" s="45">
        <v>2768.5</v>
      </c>
      <c r="CP28" s="32">
        <v>1833.63</v>
      </c>
      <c r="CQ28" s="32">
        <v>3000</v>
      </c>
      <c r="CR28" s="45">
        <v>1186.5</v>
      </c>
      <c r="CS28" s="32">
        <v>698.48</v>
      </c>
      <c r="CT28" s="32">
        <v>0</v>
      </c>
      <c r="CU28" s="45">
        <v>0</v>
      </c>
      <c r="CV28" s="32">
        <v>0</v>
      </c>
      <c r="CW28" s="32">
        <v>0</v>
      </c>
      <c r="CX28" s="45">
        <v>0</v>
      </c>
      <c r="CY28" s="32">
        <v>0</v>
      </c>
      <c r="CZ28" s="36"/>
      <c r="DA28" s="36"/>
      <c r="DB28" s="36"/>
      <c r="DC28" s="32">
        <v>0</v>
      </c>
      <c r="DD28" s="45">
        <v>0</v>
      </c>
      <c r="DE28" s="32">
        <v>0</v>
      </c>
      <c r="DF28" s="32">
        <v>0</v>
      </c>
      <c r="DG28" s="35">
        <f t="shared" si="8"/>
        <v>76636.3</v>
      </c>
      <c r="DH28" s="35">
        <f t="shared" si="9"/>
        <v>34976.880000000005</v>
      </c>
      <c r="DI28" s="35">
        <f t="shared" si="10"/>
        <v>35714.0363</v>
      </c>
      <c r="DJ28" s="36"/>
      <c r="DK28" s="36"/>
      <c r="DL28" s="36"/>
      <c r="DM28" s="32">
        <v>0</v>
      </c>
      <c r="DN28" s="32">
        <f t="shared" si="38"/>
        <v>0</v>
      </c>
      <c r="DO28" s="32">
        <v>0</v>
      </c>
      <c r="DP28" s="36"/>
      <c r="DQ28" s="36"/>
      <c r="DR28" s="36"/>
      <c r="DS28" s="36"/>
      <c r="DT28" s="36"/>
      <c r="DU28" s="36"/>
      <c r="DV28" s="36"/>
      <c r="DW28" s="36"/>
      <c r="DX28" s="36"/>
      <c r="DY28" s="32">
        <v>16159.922500000001</v>
      </c>
      <c r="DZ28" s="36">
        <f t="shared" si="39"/>
        <v>8079.9612500000003</v>
      </c>
      <c r="EA28" s="32">
        <v>6564</v>
      </c>
      <c r="EB28" s="36"/>
      <c r="EC28" s="35">
        <f t="shared" si="11"/>
        <v>16159.922500000001</v>
      </c>
      <c r="ED28" s="35">
        <f t="shared" si="11"/>
        <v>8079.9612500000003</v>
      </c>
      <c r="EE28" s="35">
        <f t="shared" si="12"/>
        <v>6564</v>
      </c>
      <c r="EH28" s="11"/>
      <c r="EJ28" s="11"/>
      <c r="EK28" s="11"/>
      <c r="EM28" s="11"/>
    </row>
    <row r="29" spans="1:143" s="12" customFormat="1" ht="20.25" customHeight="1">
      <c r="A29" s="15">
        <v>20</v>
      </c>
      <c r="B29" s="26" t="s">
        <v>69</v>
      </c>
      <c r="C29" s="32">
        <v>3876.8739999999998</v>
      </c>
      <c r="D29" s="32">
        <v>1872.2674999999999</v>
      </c>
      <c r="E29" s="34">
        <f t="shared" si="13"/>
        <v>29893.9</v>
      </c>
      <c r="F29" s="34">
        <f t="shared" si="14"/>
        <v>14212.36592</v>
      </c>
      <c r="G29" s="35">
        <f t="shared" si="0"/>
        <v>14001.398999999999</v>
      </c>
      <c r="H29" s="35">
        <f t="shared" si="15"/>
        <v>98.515610130026815</v>
      </c>
      <c r="I29" s="35">
        <f t="shared" si="16"/>
        <v>46.836976774525901</v>
      </c>
      <c r="J29" s="35">
        <f t="shared" si="1"/>
        <v>5528.4</v>
      </c>
      <c r="K29" s="35">
        <f t="shared" si="2"/>
        <v>2029.6159200000002</v>
      </c>
      <c r="L29" s="35">
        <f t="shared" si="3"/>
        <v>1818.5989999999999</v>
      </c>
      <c r="M29" s="35">
        <f t="shared" si="17"/>
        <v>89.603110720574151</v>
      </c>
      <c r="N29" s="35">
        <f t="shared" si="18"/>
        <v>32.895575573402795</v>
      </c>
      <c r="O29" s="35">
        <f t="shared" si="4"/>
        <v>1878.4</v>
      </c>
      <c r="P29" s="35">
        <f t="shared" si="19"/>
        <v>702.14592000000005</v>
      </c>
      <c r="Q29" s="35">
        <f t="shared" si="5"/>
        <v>1178.1369999999999</v>
      </c>
      <c r="R29" s="35">
        <f t="shared" si="20"/>
        <v>167.79090591311845</v>
      </c>
      <c r="S29" s="36">
        <f t="shared" si="21"/>
        <v>62.720240630323673</v>
      </c>
      <c r="T29" s="32">
        <v>17.7</v>
      </c>
      <c r="U29" s="45">
        <f t="shared" si="22"/>
        <v>6.6162600000000005</v>
      </c>
      <c r="V29" s="32">
        <v>0</v>
      </c>
      <c r="W29" s="35">
        <f t="shared" si="23"/>
        <v>0</v>
      </c>
      <c r="X29" s="36">
        <f t="shared" si="24"/>
        <v>0</v>
      </c>
      <c r="Y29" s="32">
        <v>1500</v>
      </c>
      <c r="Z29" s="45">
        <v>431.1</v>
      </c>
      <c r="AA29" s="32">
        <v>558.46199999999999</v>
      </c>
      <c r="AB29" s="35">
        <f t="shared" si="25"/>
        <v>129.54349338900485</v>
      </c>
      <c r="AC29" s="36">
        <f t="shared" si="26"/>
        <v>37.230799999999995</v>
      </c>
      <c r="AD29" s="32">
        <v>1860.7</v>
      </c>
      <c r="AE29" s="45">
        <v>695.52966000000004</v>
      </c>
      <c r="AF29" s="32">
        <v>1178.1369999999999</v>
      </c>
      <c r="AG29" s="35">
        <f t="shared" si="27"/>
        <v>169.38702513419773</v>
      </c>
      <c r="AH29" s="36">
        <f t="shared" si="28"/>
        <v>63.316869995163103</v>
      </c>
      <c r="AI29" s="32">
        <v>200</v>
      </c>
      <c r="AJ29" s="45">
        <v>121.12</v>
      </c>
      <c r="AK29" s="32">
        <v>82</v>
      </c>
      <c r="AL29" s="35">
        <f t="shared" si="29"/>
        <v>67.701453104359317</v>
      </c>
      <c r="AM29" s="36">
        <f t="shared" si="30"/>
        <v>41</v>
      </c>
      <c r="AN29" s="37">
        <v>0</v>
      </c>
      <c r="AO29" s="37"/>
      <c r="AP29" s="35"/>
      <c r="AQ29" s="35" t="e">
        <f t="shared" si="31"/>
        <v>#DIV/0!</v>
      </c>
      <c r="AR29" s="36" t="e">
        <f t="shared" si="32"/>
        <v>#DIV/0!</v>
      </c>
      <c r="AS29" s="37"/>
      <c r="AT29" s="37"/>
      <c r="AU29" s="36">
        <v>0</v>
      </c>
      <c r="AV29" s="36"/>
      <c r="AW29" s="36"/>
      <c r="AX29" s="36"/>
      <c r="AY29" s="32">
        <v>24365.5</v>
      </c>
      <c r="AZ29" s="36">
        <f t="shared" si="33"/>
        <v>12182.75</v>
      </c>
      <c r="BA29" s="32">
        <v>12182.8</v>
      </c>
      <c r="BB29" s="38"/>
      <c r="BC29" s="38"/>
      <c r="BD29" s="38"/>
      <c r="BE29" s="32">
        <v>0</v>
      </c>
      <c r="BF29" s="39">
        <f t="shared" si="34"/>
        <v>0</v>
      </c>
      <c r="BG29" s="32">
        <v>0</v>
      </c>
      <c r="BH29" s="36"/>
      <c r="BI29" s="36"/>
      <c r="BJ29" s="36"/>
      <c r="BK29" s="36"/>
      <c r="BL29" s="36"/>
      <c r="BM29" s="36"/>
      <c r="BN29" s="35">
        <f t="shared" si="6"/>
        <v>350</v>
      </c>
      <c r="BO29" s="35">
        <f t="shared" si="35"/>
        <v>142.44999999999999</v>
      </c>
      <c r="BP29" s="35">
        <f t="shared" si="7"/>
        <v>0</v>
      </c>
      <c r="BQ29" s="35">
        <f t="shared" si="36"/>
        <v>0</v>
      </c>
      <c r="BR29" s="36">
        <f t="shared" si="37"/>
        <v>0</v>
      </c>
      <c r="BS29" s="32">
        <v>350</v>
      </c>
      <c r="BT29" s="45">
        <v>142.44999999999999</v>
      </c>
      <c r="BU29" s="32">
        <v>0</v>
      </c>
      <c r="BV29" s="32">
        <v>0</v>
      </c>
      <c r="BW29" s="45">
        <v>0</v>
      </c>
      <c r="BX29" s="32">
        <v>0</v>
      </c>
      <c r="BY29" s="36"/>
      <c r="BZ29" s="36"/>
      <c r="CA29" s="36"/>
      <c r="CB29" s="32">
        <v>0</v>
      </c>
      <c r="CC29" s="45">
        <v>0</v>
      </c>
      <c r="CD29" s="32">
        <v>0</v>
      </c>
      <c r="CE29" s="36"/>
      <c r="CF29" s="36"/>
      <c r="CG29" s="36"/>
      <c r="CH29" s="32">
        <v>0</v>
      </c>
      <c r="CI29" s="45">
        <v>0</v>
      </c>
      <c r="CJ29" s="32">
        <v>0</v>
      </c>
      <c r="CK29" s="32">
        <v>0</v>
      </c>
      <c r="CL29" s="45">
        <v>0</v>
      </c>
      <c r="CM29" s="32">
        <v>0</v>
      </c>
      <c r="CN29" s="32">
        <v>1600</v>
      </c>
      <c r="CO29" s="45">
        <v>632.79999999999995</v>
      </c>
      <c r="CP29" s="32">
        <v>0</v>
      </c>
      <c r="CQ29" s="32">
        <v>1600</v>
      </c>
      <c r="CR29" s="45">
        <v>632.79999999999995</v>
      </c>
      <c r="CS29" s="32">
        <v>0</v>
      </c>
      <c r="CT29" s="32">
        <v>0</v>
      </c>
      <c r="CU29" s="45">
        <v>0</v>
      </c>
      <c r="CV29" s="32">
        <v>0</v>
      </c>
      <c r="CW29" s="32">
        <v>0</v>
      </c>
      <c r="CX29" s="45">
        <v>0</v>
      </c>
      <c r="CY29" s="32">
        <v>0</v>
      </c>
      <c r="CZ29" s="36"/>
      <c r="DA29" s="36"/>
      <c r="DB29" s="36"/>
      <c r="DC29" s="32">
        <v>0</v>
      </c>
      <c r="DD29" s="45">
        <v>0</v>
      </c>
      <c r="DE29" s="32">
        <v>0</v>
      </c>
      <c r="DF29" s="32">
        <v>0</v>
      </c>
      <c r="DG29" s="35">
        <f t="shared" si="8"/>
        <v>29893.9</v>
      </c>
      <c r="DH29" s="35">
        <f t="shared" si="9"/>
        <v>14212.36592</v>
      </c>
      <c r="DI29" s="35">
        <f t="shared" si="10"/>
        <v>14001.398999999999</v>
      </c>
      <c r="DJ29" s="36"/>
      <c r="DK29" s="36"/>
      <c r="DL29" s="36"/>
      <c r="DM29" s="32">
        <v>0</v>
      </c>
      <c r="DN29" s="32">
        <f t="shared" si="38"/>
        <v>0</v>
      </c>
      <c r="DO29" s="32">
        <v>0</v>
      </c>
      <c r="DP29" s="36"/>
      <c r="DQ29" s="36"/>
      <c r="DR29" s="36"/>
      <c r="DS29" s="36"/>
      <c r="DT29" s="36"/>
      <c r="DU29" s="36"/>
      <c r="DV29" s="36"/>
      <c r="DW29" s="36"/>
      <c r="DX29" s="36"/>
      <c r="DY29" s="32">
        <v>0</v>
      </c>
      <c r="DZ29" s="36">
        <f t="shared" si="39"/>
        <v>0</v>
      </c>
      <c r="EA29" s="32">
        <v>0</v>
      </c>
      <c r="EB29" s="36"/>
      <c r="EC29" s="35">
        <f t="shared" si="11"/>
        <v>0</v>
      </c>
      <c r="ED29" s="35">
        <f t="shared" si="11"/>
        <v>0</v>
      </c>
      <c r="EE29" s="35">
        <f t="shared" si="12"/>
        <v>0</v>
      </c>
      <c r="EH29" s="11"/>
      <c r="EJ29" s="11"/>
      <c r="EK29" s="11"/>
      <c r="EM29" s="11"/>
    </row>
    <row r="30" spans="1:143" s="12" customFormat="1" ht="20.25" customHeight="1">
      <c r="A30" s="15">
        <v>21</v>
      </c>
      <c r="B30" s="26" t="s">
        <v>70</v>
      </c>
      <c r="C30" s="32">
        <v>13609.6762</v>
      </c>
      <c r="D30" s="32">
        <v>2658.6777999999999</v>
      </c>
      <c r="E30" s="34">
        <f t="shared" si="13"/>
        <v>64858.240000000005</v>
      </c>
      <c r="F30" s="34">
        <f t="shared" si="14"/>
        <v>28754.499404000002</v>
      </c>
      <c r="G30" s="35">
        <f t="shared" si="0"/>
        <v>28121.092000000001</v>
      </c>
      <c r="H30" s="35">
        <f t="shared" si="15"/>
        <v>97.79718855438712</v>
      </c>
      <c r="I30" s="35">
        <f t="shared" si="16"/>
        <v>43.357778441104784</v>
      </c>
      <c r="J30" s="35">
        <f t="shared" si="1"/>
        <v>26334.84</v>
      </c>
      <c r="K30" s="35">
        <f t="shared" si="2"/>
        <v>9492.7994039999994</v>
      </c>
      <c r="L30" s="35">
        <f t="shared" si="3"/>
        <v>9169.2919999999995</v>
      </c>
      <c r="M30" s="35">
        <f t="shared" si="17"/>
        <v>96.592075843679126</v>
      </c>
      <c r="N30" s="35">
        <f t="shared" si="18"/>
        <v>34.818104078095786</v>
      </c>
      <c r="O30" s="35">
        <f t="shared" si="4"/>
        <v>8855.43</v>
      </c>
      <c r="P30" s="35">
        <f t="shared" si="19"/>
        <v>3310.1597340000003</v>
      </c>
      <c r="Q30" s="35">
        <f t="shared" si="5"/>
        <v>3343.7930000000001</v>
      </c>
      <c r="R30" s="35">
        <f t="shared" si="20"/>
        <v>101.01606172217427</v>
      </c>
      <c r="S30" s="36">
        <f t="shared" si="21"/>
        <v>37.759803871748751</v>
      </c>
      <c r="T30" s="32">
        <v>355.43</v>
      </c>
      <c r="U30" s="45">
        <f t="shared" si="22"/>
        <v>132.859734</v>
      </c>
      <c r="V30" s="32">
        <v>346.04300000000001</v>
      </c>
      <c r="W30" s="35">
        <f t="shared" si="23"/>
        <v>260.45739335892392</v>
      </c>
      <c r="X30" s="36">
        <f t="shared" si="24"/>
        <v>97.358973637565754</v>
      </c>
      <c r="Y30" s="32">
        <v>7500</v>
      </c>
      <c r="Z30" s="45">
        <v>2155.5</v>
      </c>
      <c r="AA30" s="32">
        <v>1899.8489999999999</v>
      </c>
      <c r="AB30" s="35">
        <f t="shared" si="25"/>
        <v>88.139596381350032</v>
      </c>
      <c r="AC30" s="36">
        <f t="shared" si="26"/>
        <v>25.331320000000002</v>
      </c>
      <c r="AD30" s="32">
        <v>8500</v>
      </c>
      <c r="AE30" s="45">
        <v>3177.3</v>
      </c>
      <c r="AF30" s="32">
        <v>2997.75</v>
      </c>
      <c r="AG30" s="35">
        <f t="shared" si="27"/>
        <v>94.348975545274286</v>
      </c>
      <c r="AH30" s="36">
        <f t="shared" si="28"/>
        <v>35.267647058823535</v>
      </c>
      <c r="AI30" s="32">
        <v>318</v>
      </c>
      <c r="AJ30" s="45">
        <v>192.58080000000001</v>
      </c>
      <c r="AK30" s="32">
        <v>160</v>
      </c>
      <c r="AL30" s="35">
        <f t="shared" si="29"/>
        <v>83.08201025232006</v>
      </c>
      <c r="AM30" s="36">
        <f t="shared" si="30"/>
        <v>50.314465408805034</v>
      </c>
      <c r="AN30" s="37">
        <v>0</v>
      </c>
      <c r="AO30" s="37"/>
      <c r="AP30" s="35"/>
      <c r="AQ30" s="35" t="e">
        <f t="shared" si="31"/>
        <v>#DIV/0!</v>
      </c>
      <c r="AR30" s="36" t="e">
        <f t="shared" si="32"/>
        <v>#DIV/0!</v>
      </c>
      <c r="AS30" s="37"/>
      <c r="AT30" s="37"/>
      <c r="AU30" s="36">
        <v>0</v>
      </c>
      <c r="AV30" s="36"/>
      <c r="AW30" s="36"/>
      <c r="AX30" s="36"/>
      <c r="AY30" s="32">
        <v>34789.4</v>
      </c>
      <c r="AZ30" s="36">
        <f t="shared" si="33"/>
        <v>17394.7</v>
      </c>
      <c r="BA30" s="32">
        <v>17394.7</v>
      </c>
      <c r="BB30" s="38"/>
      <c r="BC30" s="38"/>
      <c r="BD30" s="38"/>
      <c r="BE30" s="32">
        <v>3734</v>
      </c>
      <c r="BF30" s="39">
        <f t="shared" si="34"/>
        <v>1867</v>
      </c>
      <c r="BG30" s="32">
        <v>1557.1</v>
      </c>
      <c r="BH30" s="36"/>
      <c r="BI30" s="36"/>
      <c r="BJ30" s="36"/>
      <c r="BK30" s="36"/>
      <c r="BL30" s="36"/>
      <c r="BM30" s="36"/>
      <c r="BN30" s="35">
        <f t="shared" si="6"/>
        <v>1171.4100000000001</v>
      </c>
      <c r="BO30" s="35">
        <f t="shared" si="35"/>
        <v>476.76387000000005</v>
      </c>
      <c r="BP30" s="35">
        <f t="shared" si="7"/>
        <v>450</v>
      </c>
      <c r="BQ30" s="35">
        <f t="shared" si="36"/>
        <v>94.386346851324944</v>
      </c>
      <c r="BR30" s="36">
        <f t="shared" si="37"/>
        <v>38.415243168489255</v>
      </c>
      <c r="BS30" s="32">
        <v>1161.4100000000001</v>
      </c>
      <c r="BT30" s="45">
        <v>472.69387000000006</v>
      </c>
      <c r="BU30" s="32">
        <v>450</v>
      </c>
      <c r="BV30" s="32">
        <v>0</v>
      </c>
      <c r="BW30" s="45">
        <v>0</v>
      </c>
      <c r="BX30" s="32">
        <v>0</v>
      </c>
      <c r="BY30" s="36"/>
      <c r="BZ30" s="36"/>
      <c r="CA30" s="36"/>
      <c r="CB30" s="32">
        <v>10</v>
      </c>
      <c r="CC30" s="45">
        <v>4.07</v>
      </c>
      <c r="CD30" s="32">
        <v>0</v>
      </c>
      <c r="CE30" s="36"/>
      <c r="CF30" s="36"/>
      <c r="CG30" s="36"/>
      <c r="CH30" s="32">
        <v>0</v>
      </c>
      <c r="CI30" s="45">
        <v>0</v>
      </c>
      <c r="CJ30" s="32">
        <v>0</v>
      </c>
      <c r="CK30" s="32">
        <v>6940</v>
      </c>
      <c r="CL30" s="45">
        <v>2744.77</v>
      </c>
      <c r="CM30" s="32">
        <v>2715.4</v>
      </c>
      <c r="CN30" s="32">
        <v>1550</v>
      </c>
      <c r="CO30" s="45">
        <v>613.02499999999998</v>
      </c>
      <c r="CP30" s="32">
        <v>600.25</v>
      </c>
      <c r="CQ30" s="32">
        <v>1550</v>
      </c>
      <c r="CR30" s="45">
        <v>613.02499999999998</v>
      </c>
      <c r="CS30" s="32">
        <v>600.25</v>
      </c>
      <c r="CT30" s="32">
        <v>0</v>
      </c>
      <c r="CU30" s="45">
        <v>0</v>
      </c>
      <c r="CV30" s="32">
        <v>0</v>
      </c>
      <c r="CW30" s="32">
        <v>0</v>
      </c>
      <c r="CX30" s="45">
        <v>0</v>
      </c>
      <c r="CY30" s="32">
        <v>0</v>
      </c>
      <c r="CZ30" s="36"/>
      <c r="DA30" s="36"/>
      <c r="DB30" s="36"/>
      <c r="DC30" s="32">
        <v>0</v>
      </c>
      <c r="DD30" s="45">
        <v>0</v>
      </c>
      <c r="DE30" s="32">
        <v>0</v>
      </c>
      <c r="DF30" s="32">
        <v>0</v>
      </c>
      <c r="DG30" s="35">
        <f t="shared" si="8"/>
        <v>64858.240000000005</v>
      </c>
      <c r="DH30" s="35">
        <f t="shared" si="9"/>
        <v>28754.499404000002</v>
      </c>
      <c r="DI30" s="35">
        <f t="shared" si="10"/>
        <v>28121.092000000001</v>
      </c>
      <c r="DJ30" s="36"/>
      <c r="DK30" s="36"/>
      <c r="DL30" s="36"/>
      <c r="DM30" s="32">
        <v>0</v>
      </c>
      <c r="DN30" s="32">
        <f t="shared" si="38"/>
        <v>0</v>
      </c>
      <c r="DO30" s="32">
        <v>0</v>
      </c>
      <c r="DP30" s="36"/>
      <c r="DQ30" s="36"/>
      <c r="DR30" s="36"/>
      <c r="DS30" s="36"/>
      <c r="DT30" s="36"/>
      <c r="DU30" s="36"/>
      <c r="DV30" s="36"/>
      <c r="DW30" s="36"/>
      <c r="DX30" s="36"/>
      <c r="DY30" s="32">
        <v>0</v>
      </c>
      <c r="DZ30" s="36">
        <f t="shared" si="39"/>
        <v>0</v>
      </c>
      <c r="EA30" s="32">
        <v>0</v>
      </c>
      <c r="EB30" s="36"/>
      <c r="EC30" s="35">
        <f t="shared" si="11"/>
        <v>0</v>
      </c>
      <c r="ED30" s="35">
        <f t="shared" si="11"/>
        <v>0</v>
      </c>
      <c r="EE30" s="35">
        <f t="shared" si="12"/>
        <v>0</v>
      </c>
      <c r="EH30" s="11"/>
      <c r="EJ30" s="11"/>
      <c r="EK30" s="11"/>
      <c r="EM30" s="11"/>
    </row>
    <row r="31" spans="1:143" s="12" customFormat="1" ht="20.25" customHeight="1">
      <c r="A31" s="15">
        <v>22</v>
      </c>
      <c r="B31" s="26" t="s">
        <v>71</v>
      </c>
      <c r="C31" s="32">
        <v>867.31939999999997</v>
      </c>
      <c r="D31" s="32">
        <v>2950.6405</v>
      </c>
      <c r="E31" s="34">
        <f t="shared" si="13"/>
        <v>44320.1</v>
      </c>
      <c r="F31" s="34">
        <f t="shared" si="14"/>
        <v>20129.884279999998</v>
      </c>
      <c r="G31" s="35">
        <f t="shared" si="0"/>
        <v>20938.9673</v>
      </c>
      <c r="H31" s="35">
        <f t="shared" si="15"/>
        <v>104.0193128223984</v>
      </c>
      <c r="I31" s="35">
        <f t="shared" si="16"/>
        <v>47.244855720090882</v>
      </c>
      <c r="J31" s="35">
        <f t="shared" si="1"/>
        <v>13137.6</v>
      </c>
      <c r="K31" s="35">
        <f t="shared" si="2"/>
        <v>4538.6342800000002</v>
      </c>
      <c r="L31" s="35">
        <f t="shared" si="3"/>
        <v>5347.6673000000001</v>
      </c>
      <c r="M31" s="35">
        <f t="shared" si="17"/>
        <v>117.82547282042736</v>
      </c>
      <c r="N31" s="35">
        <f t="shared" si="18"/>
        <v>40.705054956765316</v>
      </c>
      <c r="O31" s="35">
        <f t="shared" si="4"/>
        <v>3705.6</v>
      </c>
      <c r="P31" s="35">
        <f t="shared" si="19"/>
        <v>1385.15328</v>
      </c>
      <c r="Q31" s="35">
        <f t="shared" si="5"/>
        <v>2992.9960000000001</v>
      </c>
      <c r="R31" s="35">
        <f t="shared" si="20"/>
        <v>216.07688067561733</v>
      </c>
      <c r="S31" s="36">
        <f t="shared" si="21"/>
        <v>80.769537996545765</v>
      </c>
      <c r="T31" s="32">
        <v>205.6</v>
      </c>
      <c r="U31" s="45">
        <f t="shared" si="22"/>
        <v>76.853280000000012</v>
      </c>
      <c r="V31" s="32">
        <v>93.013000000000005</v>
      </c>
      <c r="W31" s="35">
        <f t="shared" si="23"/>
        <v>121.02671479994088</v>
      </c>
      <c r="X31" s="36">
        <f t="shared" si="24"/>
        <v>45.239785992217904</v>
      </c>
      <c r="Y31" s="32">
        <v>5600</v>
      </c>
      <c r="Z31" s="45">
        <v>1609.44</v>
      </c>
      <c r="AA31" s="32">
        <v>1541.7612999999999</v>
      </c>
      <c r="AB31" s="35">
        <f t="shared" si="25"/>
        <v>95.794891390794305</v>
      </c>
      <c r="AC31" s="36">
        <f t="shared" si="26"/>
        <v>27.531451785714285</v>
      </c>
      <c r="AD31" s="32">
        <v>3500</v>
      </c>
      <c r="AE31" s="45">
        <v>1308.3</v>
      </c>
      <c r="AF31" s="32">
        <v>2899.9830000000002</v>
      </c>
      <c r="AG31" s="35">
        <f t="shared" si="27"/>
        <v>221.66039899105715</v>
      </c>
      <c r="AH31" s="36">
        <f t="shared" si="28"/>
        <v>82.856657142857145</v>
      </c>
      <c r="AI31" s="32">
        <v>100</v>
      </c>
      <c r="AJ31" s="45">
        <v>60.56</v>
      </c>
      <c r="AK31" s="32">
        <v>109.5</v>
      </c>
      <c r="AL31" s="35">
        <f t="shared" si="29"/>
        <v>180.81241743725232</v>
      </c>
      <c r="AM31" s="36">
        <f t="shared" si="30"/>
        <v>109.5</v>
      </c>
      <c r="AN31" s="37">
        <v>0</v>
      </c>
      <c r="AO31" s="37"/>
      <c r="AP31" s="35"/>
      <c r="AQ31" s="35" t="e">
        <f t="shared" si="31"/>
        <v>#DIV/0!</v>
      </c>
      <c r="AR31" s="36" t="e">
        <f t="shared" si="32"/>
        <v>#DIV/0!</v>
      </c>
      <c r="AS31" s="37"/>
      <c r="AT31" s="37"/>
      <c r="AU31" s="36">
        <v>0</v>
      </c>
      <c r="AV31" s="36"/>
      <c r="AW31" s="36"/>
      <c r="AX31" s="36"/>
      <c r="AY31" s="32">
        <v>31182.5</v>
      </c>
      <c r="AZ31" s="36">
        <f t="shared" si="33"/>
        <v>15591.25</v>
      </c>
      <c r="BA31" s="32">
        <v>15591.3</v>
      </c>
      <c r="BB31" s="38"/>
      <c r="BC31" s="38"/>
      <c r="BD31" s="38"/>
      <c r="BE31" s="32">
        <v>0</v>
      </c>
      <c r="BF31" s="39">
        <f t="shared" si="34"/>
        <v>0</v>
      </c>
      <c r="BG31" s="32">
        <v>0</v>
      </c>
      <c r="BH31" s="36"/>
      <c r="BI31" s="36"/>
      <c r="BJ31" s="36"/>
      <c r="BK31" s="36"/>
      <c r="BL31" s="36"/>
      <c r="BM31" s="36"/>
      <c r="BN31" s="35">
        <f t="shared" si="6"/>
        <v>650</v>
      </c>
      <c r="BO31" s="35">
        <f t="shared" si="35"/>
        <v>264.55</v>
      </c>
      <c r="BP31" s="35">
        <f t="shared" si="7"/>
        <v>195.6</v>
      </c>
      <c r="BQ31" s="35">
        <f t="shared" si="36"/>
        <v>73.936873936873937</v>
      </c>
      <c r="BR31" s="36">
        <f t="shared" si="37"/>
        <v>30.092307692307692</v>
      </c>
      <c r="BS31" s="32">
        <v>650</v>
      </c>
      <c r="BT31" s="45">
        <v>264.55</v>
      </c>
      <c r="BU31" s="32">
        <v>195.6</v>
      </c>
      <c r="BV31" s="32">
        <v>0</v>
      </c>
      <c r="BW31" s="45">
        <v>0</v>
      </c>
      <c r="BX31" s="32">
        <v>0</v>
      </c>
      <c r="BY31" s="36"/>
      <c r="BZ31" s="36"/>
      <c r="CA31" s="36"/>
      <c r="CB31" s="32">
        <v>0</v>
      </c>
      <c r="CC31" s="45">
        <v>0</v>
      </c>
      <c r="CD31" s="32">
        <v>0</v>
      </c>
      <c r="CE31" s="36"/>
      <c r="CF31" s="36"/>
      <c r="CG31" s="36"/>
      <c r="CH31" s="32">
        <v>0</v>
      </c>
      <c r="CI31" s="45">
        <v>0</v>
      </c>
      <c r="CJ31" s="32">
        <v>0</v>
      </c>
      <c r="CK31" s="32">
        <v>1600</v>
      </c>
      <c r="CL31" s="45">
        <v>632.79999999999995</v>
      </c>
      <c r="CM31" s="32">
        <v>299.39999999999998</v>
      </c>
      <c r="CN31" s="32">
        <v>1482</v>
      </c>
      <c r="CO31" s="45">
        <v>586.13099999999997</v>
      </c>
      <c r="CP31" s="32">
        <v>208.41</v>
      </c>
      <c r="CQ31" s="32">
        <v>1332</v>
      </c>
      <c r="CR31" s="45">
        <v>526.80599999999993</v>
      </c>
      <c r="CS31" s="32">
        <v>208.41059999999999</v>
      </c>
      <c r="CT31" s="32">
        <v>0</v>
      </c>
      <c r="CU31" s="45">
        <v>0</v>
      </c>
      <c r="CV31" s="32">
        <v>0</v>
      </c>
      <c r="CW31" s="32">
        <v>0</v>
      </c>
      <c r="CX31" s="45">
        <v>0</v>
      </c>
      <c r="CY31" s="32">
        <v>0</v>
      </c>
      <c r="CZ31" s="36"/>
      <c r="DA31" s="36"/>
      <c r="DB31" s="36"/>
      <c r="DC31" s="32">
        <v>0</v>
      </c>
      <c r="DD31" s="45">
        <v>0</v>
      </c>
      <c r="DE31" s="32">
        <v>0</v>
      </c>
      <c r="DF31" s="32">
        <v>0</v>
      </c>
      <c r="DG31" s="35">
        <f t="shared" si="8"/>
        <v>44320.1</v>
      </c>
      <c r="DH31" s="35">
        <f t="shared" si="9"/>
        <v>20129.884279999998</v>
      </c>
      <c r="DI31" s="35">
        <f t="shared" si="10"/>
        <v>20938.9673</v>
      </c>
      <c r="DJ31" s="36"/>
      <c r="DK31" s="36"/>
      <c r="DL31" s="36"/>
      <c r="DM31" s="32">
        <v>0</v>
      </c>
      <c r="DN31" s="32">
        <f t="shared" si="38"/>
        <v>0</v>
      </c>
      <c r="DO31" s="32">
        <v>0</v>
      </c>
      <c r="DP31" s="36"/>
      <c r="DQ31" s="36"/>
      <c r="DR31" s="36"/>
      <c r="DS31" s="36"/>
      <c r="DT31" s="36"/>
      <c r="DU31" s="36"/>
      <c r="DV31" s="36"/>
      <c r="DW31" s="36"/>
      <c r="DX31" s="36"/>
      <c r="DY31" s="32">
        <v>0</v>
      </c>
      <c r="DZ31" s="36">
        <f t="shared" si="39"/>
        <v>0</v>
      </c>
      <c r="EA31" s="32">
        <v>0</v>
      </c>
      <c r="EB31" s="36"/>
      <c r="EC31" s="35">
        <f t="shared" si="11"/>
        <v>0</v>
      </c>
      <c r="ED31" s="35">
        <f t="shared" si="11"/>
        <v>0</v>
      </c>
      <c r="EE31" s="35">
        <f t="shared" si="12"/>
        <v>0</v>
      </c>
      <c r="EH31" s="11"/>
      <c r="EJ31" s="11"/>
      <c r="EK31" s="11"/>
      <c r="EM31" s="11"/>
    </row>
    <row r="32" spans="1:143" s="12" customFormat="1" ht="20.25" customHeight="1">
      <c r="A32" s="15">
        <v>23</v>
      </c>
      <c r="B32" s="26" t="s">
        <v>72</v>
      </c>
      <c r="C32" s="32">
        <v>923.20399999999995</v>
      </c>
      <c r="D32" s="32">
        <v>138.67070000000001</v>
      </c>
      <c r="E32" s="34">
        <f t="shared" si="13"/>
        <v>41827.1</v>
      </c>
      <c r="F32" s="34">
        <f t="shared" si="14"/>
        <v>19725.955000000002</v>
      </c>
      <c r="G32" s="35">
        <f t="shared" si="0"/>
        <v>20175.260000000002</v>
      </c>
      <c r="H32" s="35">
        <f t="shared" si="15"/>
        <v>102.27773509571527</v>
      </c>
      <c r="I32" s="35">
        <f t="shared" si="16"/>
        <v>48.234900339731901</v>
      </c>
      <c r="J32" s="35">
        <f t="shared" si="1"/>
        <v>9493.2000000000007</v>
      </c>
      <c r="K32" s="35">
        <f t="shared" si="2"/>
        <v>3559.0050000000001</v>
      </c>
      <c r="L32" s="35">
        <f t="shared" si="3"/>
        <v>4008.26</v>
      </c>
      <c r="M32" s="35">
        <f t="shared" si="17"/>
        <v>112.62305054362105</v>
      </c>
      <c r="N32" s="35">
        <f t="shared" si="18"/>
        <v>42.222432899338472</v>
      </c>
      <c r="O32" s="35">
        <f t="shared" si="4"/>
        <v>4036.2</v>
      </c>
      <c r="P32" s="35">
        <f t="shared" si="19"/>
        <v>1508.7315599999999</v>
      </c>
      <c r="Q32" s="35">
        <f t="shared" si="5"/>
        <v>2010.3990000000001</v>
      </c>
      <c r="R32" s="35">
        <f t="shared" si="20"/>
        <v>133.2509409427347</v>
      </c>
      <c r="S32" s="36">
        <f t="shared" si="21"/>
        <v>49.809201724394235</v>
      </c>
      <c r="T32" s="32">
        <v>45</v>
      </c>
      <c r="U32" s="45">
        <f t="shared" si="22"/>
        <v>16.821000000000002</v>
      </c>
      <c r="V32" s="32">
        <v>45.113999999999997</v>
      </c>
      <c r="W32" s="35">
        <f t="shared" si="23"/>
        <v>268.20046370608168</v>
      </c>
      <c r="X32" s="36">
        <f t="shared" si="24"/>
        <v>100.25333333333333</v>
      </c>
      <c r="Y32" s="32">
        <v>1302.2</v>
      </c>
      <c r="Z32" s="45">
        <v>374.25227999999998</v>
      </c>
      <c r="AA32" s="32">
        <v>500.291</v>
      </c>
      <c r="AB32" s="35">
        <f t="shared" si="25"/>
        <v>133.6774755253328</v>
      </c>
      <c r="AC32" s="36">
        <f t="shared" si="26"/>
        <v>38.418906465980648</v>
      </c>
      <c r="AD32" s="32">
        <v>3991.2</v>
      </c>
      <c r="AE32" s="45">
        <v>1491.91056</v>
      </c>
      <c r="AF32" s="32">
        <v>1965.2850000000001</v>
      </c>
      <c r="AG32" s="35">
        <f t="shared" si="27"/>
        <v>131.7294114467559</v>
      </c>
      <c r="AH32" s="36">
        <f t="shared" si="28"/>
        <v>49.240453998797356</v>
      </c>
      <c r="AI32" s="32">
        <v>144.6</v>
      </c>
      <c r="AJ32" s="45">
        <v>87.569760000000002</v>
      </c>
      <c r="AK32" s="32">
        <v>64.8</v>
      </c>
      <c r="AL32" s="35">
        <f t="shared" si="29"/>
        <v>73.998147305645233</v>
      </c>
      <c r="AM32" s="36">
        <f t="shared" si="30"/>
        <v>44.813278008298759</v>
      </c>
      <c r="AN32" s="37">
        <v>0</v>
      </c>
      <c r="AO32" s="37"/>
      <c r="AP32" s="35"/>
      <c r="AQ32" s="35" t="e">
        <f t="shared" si="31"/>
        <v>#DIV/0!</v>
      </c>
      <c r="AR32" s="36" t="e">
        <f t="shared" si="32"/>
        <v>#DIV/0!</v>
      </c>
      <c r="AS32" s="37"/>
      <c r="AT32" s="37"/>
      <c r="AU32" s="36">
        <v>0</v>
      </c>
      <c r="AV32" s="36"/>
      <c r="AW32" s="36"/>
      <c r="AX32" s="36"/>
      <c r="AY32" s="32">
        <v>32333.9</v>
      </c>
      <c r="AZ32" s="36">
        <f t="shared" si="33"/>
        <v>16166.95</v>
      </c>
      <c r="BA32" s="32">
        <v>16167</v>
      </c>
      <c r="BB32" s="38"/>
      <c r="BC32" s="38"/>
      <c r="BD32" s="38"/>
      <c r="BE32" s="32">
        <v>0</v>
      </c>
      <c r="BF32" s="39">
        <f t="shared" si="34"/>
        <v>0</v>
      </c>
      <c r="BG32" s="32">
        <v>0</v>
      </c>
      <c r="BH32" s="36"/>
      <c r="BI32" s="36"/>
      <c r="BJ32" s="36"/>
      <c r="BK32" s="36"/>
      <c r="BL32" s="36"/>
      <c r="BM32" s="36"/>
      <c r="BN32" s="35">
        <f t="shared" si="6"/>
        <v>210.2</v>
      </c>
      <c r="BO32" s="35">
        <f t="shared" si="35"/>
        <v>85.551400000000001</v>
      </c>
      <c r="BP32" s="35">
        <f t="shared" si="7"/>
        <v>5</v>
      </c>
      <c r="BQ32" s="35">
        <f t="shared" si="36"/>
        <v>5.8444397169420963</v>
      </c>
      <c r="BR32" s="36">
        <f t="shared" si="37"/>
        <v>2.378686964795433</v>
      </c>
      <c r="BS32" s="32">
        <v>210.2</v>
      </c>
      <c r="BT32" s="45">
        <v>85.551400000000001</v>
      </c>
      <c r="BU32" s="32">
        <v>5</v>
      </c>
      <c r="BV32" s="32">
        <v>0</v>
      </c>
      <c r="BW32" s="45">
        <v>0</v>
      </c>
      <c r="BX32" s="32">
        <v>0</v>
      </c>
      <c r="BY32" s="36"/>
      <c r="BZ32" s="36"/>
      <c r="CA32" s="36"/>
      <c r="CB32" s="32">
        <v>0</v>
      </c>
      <c r="CC32" s="45">
        <v>0</v>
      </c>
      <c r="CD32" s="32">
        <v>0</v>
      </c>
      <c r="CE32" s="36"/>
      <c r="CF32" s="36"/>
      <c r="CG32" s="36"/>
      <c r="CH32" s="32">
        <v>0</v>
      </c>
      <c r="CI32" s="45">
        <v>0</v>
      </c>
      <c r="CJ32" s="32">
        <v>0</v>
      </c>
      <c r="CK32" s="32">
        <v>2300</v>
      </c>
      <c r="CL32" s="45">
        <v>909.65</v>
      </c>
      <c r="CM32" s="32">
        <v>731</v>
      </c>
      <c r="CN32" s="32">
        <v>1500</v>
      </c>
      <c r="CO32" s="45">
        <v>593.25</v>
      </c>
      <c r="CP32" s="32">
        <v>696.77</v>
      </c>
      <c r="CQ32" s="32">
        <v>1500</v>
      </c>
      <c r="CR32" s="45">
        <v>593.25</v>
      </c>
      <c r="CS32" s="32">
        <v>618.97</v>
      </c>
      <c r="CT32" s="32">
        <v>0</v>
      </c>
      <c r="CU32" s="45">
        <v>0</v>
      </c>
      <c r="CV32" s="32">
        <v>0</v>
      </c>
      <c r="CW32" s="32">
        <v>0</v>
      </c>
      <c r="CX32" s="45">
        <v>0</v>
      </c>
      <c r="CY32" s="32">
        <v>0</v>
      </c>
      <c r="CZ32" s="36"/>
      <c r="DA32" s="36"/>
      <c r="DB32" s="36"/>
      <c r="DC32" s="32">
        <v>0</v>
      </c>
      <c r="DD32" s="45">
        <v>0</v>
      </c>
      <c r="DE32" s="32">
        <v>0</v>
      </c>
      <c r="DF32" s="32">
        <v>0</v>
      </c>
      <c r="DG32" s="35">
        <f t="shared" si="8"/>
        <v>41827.1</v>
      </c>
      <c r="DH32" s="35">
        <f t="shared" si="9"/>
        <v>19725.955000000002</v>
      </c>
      <c r="DI32" s="35">
        <f t="shared" si="10"/>
        <v>20175.260000000002</v>
      </c>
      <c r="DJ32" s="36"/>
      <c r="DK32" s="36"/>
      <c r="DL32" s="36"/>
      <c r="DM32" s="32">
        <v>0</v>
      </c>
      <c r="DN32" s="32">
        <f t="shared" si="38"/>
        <v>0</v>
      </c>
      <c r="DO32" s="32">
        <v>0</v>
      </c>
      <c r="DP32" s="36"/>
      <c r="DQ32" s="36"/>
      <c r="DR32" s="36"/>
      <c r="DS32" s="36"/>
      <c r="DT32" s="36"/>
      <c r="DU32" s="36"/>
      <c r="DV32" s="36"/>
      <c r="DW32" s="36"/>
      <c r="DX32" s="36"/>
      <c r="DY32" s="32">
        <v>0</v>
      </c>
      <c r="DZ32" s="36">
        <f t="shared" si="39"/>
        <v>0</v>
      </c>
      <c r="EA32" s="32">
        <v>0</v>
      </c>
      <c r="EB32" s="36"/>
      <c r="EC32" s="35">
        <f t="shared" si="11"/>
        <v>0</v>
      </c>
      <c r="ED32" s="35">
        <f t="shared" si="11"/>
        <v>0</v>
      </c>
      <c r="EE32" s="35">
        <f t="shared" si="12"/>
        <v>0</v>
      </c>
      <c r="EH32" s="11"/>
      <c r="EJ32" s="11"/>
      <c r="EK32" s="11"/>
      <c r="EM32" s="11"/>
    </row>
    <row r="33" spans="1:143" s="12" customFormat="1" ht="20.25" customHeight="1">
      <c r="A33" s="15">
        <v>24</v>
      </c>
      <c r="B33" s="26" t="s">
        <v>73</v>
      </c>
      <c r="C33" s="32">
        <v>1217.056</v>
      </c>
      <c r="D33" s="32">
        <v>4290.8586999999998</v>
      </c>
      <c r="E33" s="34">
        <f t="shared" si="13"/>
        <v>23049.34</v>
      </c>
      <c r="F33" s="34">
        <f t="shared" si="14"/>
        <v>10390.459920000001</v>
      </c>
      <c r="G33" s="35">
        <f t="shared" si="0"/>
        <v>10604.287999999999</v>
      </c>
      <c r="H33" s="35">
        <f t="shared" si="15"/>
        <v>102.0579269988657</v>
      </c>
      <c r="I33" s="35">
        <f t="shared" si="16"/>
        <v>46.006905186873027</v>
      </c>
      <c r="J33" s="35">
        <f t="shared" si="1"/>
        <v>7389.64</v>
      </c>
      <c r="K33" s="35">
        <f t="shared" si="2"/>
        <v>2560.6099199999999</v>
      </c>
      <c r="L33" s="35">
        <f t="shared" si="3"/>
        <v>2774.3879999999999</v>
      </c>
      <c r="M33" s="35">
        <f t="shared" si="17"/>
        <v>108.3487171681347</v>
      </c>
      <c r="N33" s="35">
        <f t="shared" si="18"/>
        <v>37.544291738163153</v>
      </c>
      <c r="O33" s="35">
        <f t="shared" si="4"/>
        <v>3100</v>
      </c>
      <c r="P33" s="35">
        <f t="shared" si="19"/>
        <v>1158.7800000000002</v>
      </c>
      <c r="Q33" s="35">
        <f t="shared" si="5"/>
        <v>1662.8049999999998</v>
      </c>
      <c r="R33" s="35">
        <f t="shared" si="20"/>
        <v>143.49617701375581</v>
      </c>
      <c r="S33" s="36">
        <f t="shared" si="21"/>
        <v>53.638870967741923</v>
      </c>
      <c r="T33" s="32">
        <v>100</v>
      </c>
      <c r="U33" s="45">
        <f t="shared" si="22"/>
        <v>37.380000000000003</v>
      </c>
      <c r="V33" s="32">
        <v>40.984999999999999</v>
      </c>
      <c r="W33" s="35">
        <f t="shared" si="23"/>
        <v>109.6441947565543</v>
      </c>
      <c r="X33" s="36">
        <f t="shared" si="24"/>
        <v>40.984999999999999</v>
      </c>
      <c r="Y33" s="32">
        <v>2900</v>
      </c>
      <c r="Z33" s="45">
        <v>833.46</v>
      </c>
      <c r="AA33" s="32">
        <v>738.78300000000002</v>
      </c>
      <c r="AB33" s="35">
        <f t="shared" si="25"/>
        <v>88.6404866460298</v>
      </c>
      <c r="AC33" s="36">
        <f t="shared" si="26"/>
        <v>25.475275862068962</v>
      </c>
      <c r="AD33" s="32">
        <v>3000</v>
      </c>
      <c r="AE33" s="45">
        <v>1121.4000000000001</v>
      </c>
      <c r="AF33" s="32">
        <v>1621.82</v>
      </c>
      <c r="AG33" s="35">
        <f t="shared" si="27"/>
        <v>144.62457642232923</v>
      </c>
      <c r="AH33" s="36">
        <f t="shared" si="28"/>
        <v>54.06066666666667</v>
      </c>
      <c r="AI33" s="32">
        <v>48</v>
      </c>
      <c r="AJ33" s="45">
        <v>29.0688</v>
      </c>
      <c r="AK33" s="32">
        <v>39</v>
      </c>
      <c r="AL33" s="35">
        <f t="shared" si="29"/>
        <v>134.16446499339497</v>
      </c>
      <c r="AM33" s="36">
        <f t="shared" si="30"/>
        <v>81.25</v>
      </c>
      <c r="AN33" s="37">
        <v>0</v>
      </c>
      <c r="AO33" s="37"/>
      <c r="AP33" s="35"/>
      <c r="AQ33" s="35" t="e">
        <f t="shared" si="31"/>
        <v>#DIV/0!</v>
      </c>
      <c r="AR33" s="36" t="e">
        <f t="shared" si="32"/>
        <v>#DIV/0!</v>
      </c>
      <c r="AS33" s="37"/>
      <c r="AT33" s="37"/>
      <c r="AU33" s="36">
        <v>0</v>
      </c>
      <c r="AV33" s="36"/>
      <c r="AW33" s="36"/>
      <c r="AX33" s="36"/>
      <c r="AY33" s="32">
        <v>15659.7</v>
      </c>
      <c r="AZ33" s="36">
        <f t="shared" si="33"/>
        <v>7829.85</v>
      </c>
      <c r="BA33" s="32">
        <v>7829.9</v>
      </c>
      <c r="BB33" s="38"/>
      <c r="BC33" s="38"/>
      <c r="BD33" s="38"/>
      <c r="BE33" s="32">
        <v>0</v>
      </c>
      <c r="BF33" s="39">
        <f t="shared" si="34"/>
        <v>0</v>
      </c>
      <c r="BG33" s="32">
        <v>0</v>
      </c>
      <c r="BH33" s="36"/>
      <c r="BI33" s="36"/>
      <c r="BJ33" s="36"/>
      <c r="BK33" s="36"/>
      <c r="BL33" s="36"/>
      <c r="BM33" s="36"/>
      <c r="BN33" s="35">
        <f t="shared" si="6"/>
        <v>755</v>
      </c>
      <c r="BO33" s="35">
        <f t="shared" si="35"/>
        <v>307.28500000000003</v>
      </c>
      <c r="BP33" s="35">
        <f t="shared" si="7"/>
        <v>255.9</v>
      </c>
      <c r="BQ33" s="35">
        <f t="shared" si="36"/>
        <v>83.277738906877971</v>
      </c>
      <c r="BR33" s="36">
        <f t="shared" si="37"/>
        <v>33.894039735099341</v>
      </c>
      <c r="BS33" s="32">
        <v>755</v>
      </c>
      <c r="BT33" s="45">
        <v>307.28500000000003</v>
      </c>
      <c r="BU33" s="32">
        <v>255.9</v>
      </c>
      <c r="BV33" s="32">
        <v>0</v>
      </c>
      <c r="BW33" s="45">
        <v>0</v>
      </c>
      <c r="BX33" s="32">
        <v>0</v>
      </c>
      <c r="BY33" s="36"/>
      <c r="BZ33" s="36"/>
      <c r="CA33" s="36"/>
      <c r="CB33" s="32">
        <v>0</v>
      </c>
      <c r="CC33" s="45">
        <v>0</v>
      </c>
      <c r="CD33" s="32">
        <v>0</v>
      </c>
      <c r="CE33" s="36"/>
      <c r="CF33" s="36"/>
      <c r="CG33" s="36"/>
      <c r="CH33" s="32">
        <v>0</v>
      </c>
      <c r="CI33" s="45">
        <v>0</v>
      </c>
      <c r="CJ33" s="32">
        <v>0</v>
      </c>
      <c r="CK33" s="32">
        <v>0</v>
      </c>
      <c r="CL33" s="45">
        <v>0</v>
      </c>
      <c r="CM33" s="32">
        <v>0</v>
      </c>
      <c r="CN33" s="32">
        <v>586.64</v>
      </c>
      <c r="CO33" s="45">
        <v>232.01611999999997</v>
      </c>
      <c r="CP33" s="32">
        <v>77.900000000000006</v>
      </c>
      <c r="CQ33" s="32">
        <v>586.64</v>
      </c>
      <c r="CR33" s="45">
        <v>232.01611999999997</v>
      </c>
      <c r="CS33" s="32">
        <v>77.900000000000006</v>
      </c>
      <c r="CT33" s="32">
        <v>0</v>
      </c>
      <c r="CU33" s="45">
        <v>0</v>
      </c>
      <c r="CV33" s="32">
        <v>0</v>
      </c>
      <c r="CW33" s="32">
        <v>0</v>
      </c>
      <c r="CX33" s="45">
        <v>0</v>
      </c>
      <c r="CY33" s="32">
        <v>0</v>
      </c>
      <c r="CZ33" s="36"/>
      <c r="DA33" s="36"/>
      <c r="DB33" s="36"/>
      <c r="DC33" s="32">
        <v>0</v>
      </c>
      <c r="DD33" s="45">
        <v>0</v>
      </c>
      <c r="DE33" s="32">
        <v>0</v>
      </c>
      <c r="DF33" s="32">
        <v>0</v>
      </c>
      <c r="DG33" s="35">
        <f t="shared" si="8"/>
        <v>23049.34</v>
      </c>
      <c r="DH33" s="35">
        <f t="shared" si="9"/>
        <v>10390.459920000001</v>
      </c>
      <c r="DI33" s="35">
        <f t="shared" si="10"/>
        <v>10604.287999999999</v>
      </c>
      <c r="DJ33" s="36"/>
      <c r="DK33" s="36"/>
      <c r="DL33" s="36"/>
      <c r="DM33" s="32">
        <v>0</v>
      </c>
      <c r="DN33" s="32">
        <f t="shared" si="38"/>
        <v>0</v>
      </c>
      <c r="DO33" s="32">
        <v>0</v>
      </c>
      <c r="DP33" s="36"/>
      <c r="DQ33" s="36"/>
      <c r="DR33" s="36"/>
      <c r="DS33" s="36"/>
      <c r="DT33" s="36"/>
      <c r="DU33" s="36"/>
      <c r="DV33" s="36"/>
      <c r="DW33" s="36"/>
      <c r="DX33" s="36"/>
      <c r="DY33" s="32">
        <v>600</v>
      </c>
      <c r="DZ33" s="36">
        <f t="shared" si="39"/>
        <v>300</v>
      </c>
      <c r="EA33" s="32">
        <v>600</v>
      </c>
      <c r="EB33" s="36"/>
      <c r="EC33" s="35">
        <f t="shared" si="11"/>
        <v>600</v>
      </c>
      <c r="ED33" s="35">
        <f t="shared" si="11"/>
        <v>300</v>
      </c>
      <c r="EE33" s="35">
        <f t="shared" si="12"/>
        <v>600</v>
      </c>
      <c r="EH33" s="11"/>
      <c r="EJ33" s="11"/>
      <c r="EK33" s="11"/>
      <c r="EM33" s="11"/>
    </row>
    <row r="34" spans="1:143" s="12" customFormat="1" ht="20.25" customHeight="1">
      <c r="A34" s="15">
        <v>25</v>
      </c>
      <c r="B34" s="26" t="s">
        <v>74</v>
      </c>
      <c r="C34" s="32">
        <v>27190.238399999998</v>
      </c>
      <c r="D34" s="32">
        <v>9072.5591000000004</v>
      </c>
      <c r="E34" s="34">
        <f t="shared" si="13"/>
        <v>44752.45</v>
      </c>
      <c r="F34" s="34">
        <f t="shared" si="14"/>
        <v>20830.347399999999</v>
      </c>
      <c r="G34" s="35">
        <f t="shared" si="0"/>
        <v>21362.829999999998</v>
      </c>
      <c r="H34" s="35">
        <f t="shared" si="15"/>
        <v>102.55628285872946</v>
      </c>
      <c r="I34" s="35">
        <f t="shared" si="16"/>
        <v>47.735554142845807</v>
      </c>
      <c r="J34" s="35">
        <f t="shared" si="1"/>
        <v>11057.25</v>
      </c>
      <c r="K34" s="35">
        <f t="shared" si="2"/>
        <v>3982.7474000000002</v>
      </c>
      <c r="L34" s="35">
        <f t="shared" si="3"/>
        <v>4515.2299999999996</v>
      </c>
      <c r="M34" s="35">
        <f t="shared" si="17"/>
        <v>113.3697306537693</v>
      </c>
      <c r="N34" s="35">
        <f t="shared" si="18"/>
        <v>40.835017748536025</v>
      </c>
      <c r="O34" s="35">
        <f t="shared" si="4"/>
        <v>4500</v>
      </c>
      <c r="P34" s="35">
        <f t="shared" si="19"/>
        <v>1682.1000000000001</v>
      </c>
      <c r="Q34" s="35">
        <f t="shared" si="5"/>
        <v>3057.2979999999998</v>
      </c>
      <c r="R34" s="35">
        <f t="shared" si="20"/>
        <v>181.75483027168417</v>
      </c>
      <c r="S34" s="36">
        <f t="shared" si="21"/>
        <v>67.939955555555557</v>
      </c>
      <c r="T34" s="32">
        <v>341</v>
      </c>
      <c r="U34" s="45">
        <f t="shared" si="22"/>
        <v>127.46580000000002</v>
      </c>
      <c r="V34" s="32">
        <v>318.43700000000001</v>
      </c>
      <c r="W34" s="35">
        <f t="shared" si="23"/>
        <v>249.82152075301767</v>
      </c>
      <c r="X34" s="36">
        <f t="shared" si="24"/>
        <v>93.383284457478013</v>
      </c>
      <c r="Y34" s="32">
        <v>4100</v>
      </c>
      <c r="Z34" s="45">
        <v>1178.3399999999999</v>
      </c>
      <c r="AA34" s="32">
        <v>866.38199999999995</v>
      </c>
      <c r="AB34" s="35">
        <f t="shared" si="25"/>
        <v>73.525637761596812</v>
      </c>
      <c r="AC34" s="36">
        <f t="shared" si="26"/>
        <v>21.131268292682925</v>
      </c>
      <c r="AD34" s="32">
        <v>4159</v>
      </c>
      <c r="AE34" s="45">
        <v>1554.6342000000002</v>
      </c>
      <c r="AF34" s="32">
        <v>2738.8609999999999</v>
      </c>
      <c r="AG34" s="35">
        <f t="shared" si="27"/>
        <v>176.1739835647511</v>
      </c>
      <c r="AH34" s="36">
        <f t="shared" si="28"/>
        <v>65.853835056503968</v>
      </c>
      <c r="AI34" s="32">
        <v>695.25</v>
      </c>
      <c r="AJ34" s="45">
        <v>421.04340000000002</v>
      </c>
      <c r="AK34" s="32">
        <v>400.8</v>
      </c>
      <c r="AL34" s="35">
        <f t="shared" si="29"/>
        <v>95.192087086509375</v>
      </c>
      <c r="AM34" s="36">
        <f t="shared" si="30"/>
        <v>57.648327939590075</v>
      </c>
      <c r="AN34" s="37">
        <v>0</v>
      </c>
      <c r="AO34" s="37"/>
      <c r="AP34" s="35"/>
      <c r="AQ34" s="35" t="e">
        <f t="shared" si="31"/>
        <v>#DIV/0!</v>
      </c>
      <c r="AR34" s="36" t="e">
        <f t="shared" si="32"/>
        <v>#DIV/0!</v>
      </c>
      <c r="AS34" s="37"/>
      <c r="AT34" s="37"/>
      <c r="AU34" s="36">
        <v>0</v>
      </c>
      <c r="AV34" s="36"/>
      <c r="AW34" s="36"/>
      <c r="AX34" s="36"/>
      <c r="AY34" s="32">
        <v>33695.199999999997</v>
      </c>
      <c r="AZ34" s="36">
        <f t="shared" si="33"/>
        <v>16847.599999999999</v>
      </c>
      <c r="BA34" s="32">
        <v>16847.599999999999</v>
      </c>
      <c r="BB34" s="38"/>
      <c r="BC34" s="38"/>
      <c r="BD34" s="38"/>
      <c r="BE34" s="32">
        <v>0</v>
      </c>
      <c r="BF34" s="39">
        <f t="shared" si="34"/>
        <v>0</v>
      </c>
      <c r="BG34" s="32">
        <v>0</v>
      </c>
      <c r="BH34" s="36"/>
      <c r="BI34" s="36"/>
      <c r="BJ34" s="36"/>
      <c r="BK34" s="36"/>
      <c r="BL34" s="36"/>
      <c r="BM34" s="36"/>
      <c r="BN34" s="35">
        <f t="shared" si="6"/>
        <v>382</v>
      </c>
      <c r="BO34" s="35">
        <f t="shared" si="35"/>
        <v>155.47400000000002</v>
      </c>
      <c r="BP34" s="35">
        <f t="shared" si="7"/>
        <v>87</v>
      </c>
      <c r="BQ34" s="35">
        <f t="shared" si="36"/>
        <v>55.957909361050717</v>
      </c>
      <c r="BR34" s="36">
        <f t="shared" si="37"/>
        <v>22.774869109947645</v>
      </c>
      <c r="BS34" s="32">
        <v>382</v>
      </c>
      <c r="BT34" s="45">
        <v>155.47400000000002</v>
      </c>
      <c r="BU34" s="32">
        <v>87</v>
      </c>
      <c r="BV34" s="32">
        <v>0</v>
      </c>
      <c r="BW34" s="45">
        <v>0</v>
      </c>
      <c r="BX34" s="32">
        <v>0</v>
      </c>
      <c r="BY34" s="36"/>
      <c r="BZ34" s="36"/>
      <c r="CA34" s="36"/>
      <c r="CB34" s="32">
        <v>0</v>
      </c>
      <c r="CC34" s="45">
        <v>0</v>
      </c>
      <c r="CD34" s="32">
        <v>0</v>
      </c>
      <c r="CE34" s="36"/>
      <c r="CF34" s="36"/>
      <c r="CG34" s="36"/>
      <c r="CH34" s="32">
        <v>0</v>
      </c>
      <c r="CI34" s="45">
        <v>0</v>
      </c>
      <c r="CJ34" s="32">
        <v>0</v>
      </c>
      <c r="CK34" s="32">
        <v>0</v>
      </c>
      <c r="CL34" s="45">
        <v>0</v>
      </c>
      <c r="CM34" s="32">
        <v>0</v>
      </c>
      <c r="CN34" s="32">
        <v>900</v>
      </c>
      <c r="CO34" s="45">
        <v>355.95</v>
      </c>
      <c r="CP34" s="32">
        <v>101.85</v>
      </c>
      <c r="CQ34" s="32">
        <v>900</v>
      </c>
      <c r="CR34" s="45">
        <v>355.95</v>
      </c>
      <c r="CS34" s="32">
        <v>101.85</v>
      </c>
      <c r="CT34" s="32">
        <v>0</v>
      </c>
      <c r="CU34" s="45">
        <v>0</v>
      </c>
      <c r="CV34" s="32">
        <v>0</v>
      </c>
      <c r="CW34" s="32">
        <v>0</v>
      </c>
      <c r="CX34" s="45">
        <v>0</v>
      </c>
      <c r="CY34" s="32">
        <v>0</v>
      </c>
      <c r="CZ34" s="36"/>
      <c r="DA34" s="36"/>
      <c r="DB34" s="36"/>
      <c r="DC34" s="32">
        <v>480</v>
      </c>
      <c r="DD34" s="45">
        <v>189.84</v>
      </c>
      <c r="DE34" s="32">
        <v>1.9</v>
      </c>
      <c r="DF34" s="32">
        <v>0</v>
      </c>
      <c r="DG34" s="35">
        <f t="shared" si="8"/>
        <v>44752.45</v>
      </c>
      <c r="DH34" s="35">
        <f t="shared" si="9"/>
        <v>20830.347399999999</v>
      </c>
      <c r="DI34" s="35">
        <f t="shared" si="10"/>
        <v>21362.829999999998</v>
      </c>
      <c r="DJ34" s="36"/>
      <c r="DK34" s="36"/>
      <c r="DL34" s="36"/>
      <c r="DM34" s="32">
        <v>0</v>
      </c>
      <c r="DN34" s="32">
        <f t="shared" si="38"/>
        <v>0</v>
      </c>
      <c r="DO34" s="32">
        <v>0</v>
      </c>
      <c r="DP34" s="36"/>
      <c r="DQ34" s="36"/>
      <c r="DR34" s="36"/>
      <c r="DS34" s="36"/>
      <c r="DT34" s="36"/>
      <c r="DU34" s="36"/>
      <c r="DV34" s="36"/>
      <c r="DW34" s="36"/>
      <c r="DX34" s="36"/>
      <c r="DY34" s="32">
        <v>0</v>
      </c>
      <c r="DZ34" s="36">
        <f t="shared" si="39"/>
        <v>0</v>
      </c>
      <c r="EA34" s="32">
        <v>0</v>
      </c>
      <c r="EB34" s="36"/>
      <c r="EC34" s="35">
        <f t="shared" si="11"/>
        <v>0</v>
      </c>
      <c r="ED34" s="35">
        <f t="shared" si="11"/>
        <v>0</v>
      </c>
      <c r="EE34" s="35">
        <f t="shared" si="12"/>
        <v>0</v>
      </c>
      <c r="EH34" s="11"/>
      <c r="EJ34" s="11"/>
      <c r="EK34" s="11"/>
      <c r="EM34" s="11"/>
    </row>
    <row r="35" spans="1:143" s="12" customFormat="1" ht="20.25" customHeight="1">
      <c r="A35" s="15">
        <v>26</v>
      </c>
      <c r="B35" s="26" t="s">
        <v>75</v>
      </c>
      <c r="C35" s="32">
        <v>7.9</v>
      </c>
      <c r="D35" s="32">
        <v>365.50029999999998</v>
      </c>
      <c r="E35" s="34">
        <f t="shared" si="13"/>
        <v>33088</v>
      </c>
      <c r="F35" s="34">
        <f t="shared" si="14"/>
        <v>14713.26396</v>
      </c>
      <c r="G35" s="35">
        <f t="shared" si="0"/>
        <v>14370.595000000001</v>
      </c>
      <c r="H35" s="35">
        <f t="shared" si="15"/>
        <v>97.671020101783043</v>
      </c>
      <c r="I35" s="35">
        <f t="shared" si="16"/>
        <v>43.431440401353974</v>
      </c>
      <c r="J35" s="35">
        <f t="shared" si="1"/>
        <v>11492.2</v>
      </c>
      <c r="K35" s="35">
        <f t="shared" si="2"/>
        <v>3915.3639599999997</v>
      </c>
      <c r="L35" s="35">
        <f t="shared" si="3"/>
        <v>3582.6949999999997</v>
      </c>
      <c r="M35" s="35">
        <f t="shared" si="17"/>
        <v>91.5034984384951</v>
      </c>
      <c r="N35" s="35">
        <f t="shared" si="18"/>
        <v>31.175014357564258</v>
      </c>
      <c r="O35" s="35">
        <f t="shared" si="4"/>
        <v>3460.7</v>
      </c>
      <c r="P35" s="35">
        <f t="shared" si="19"/>
        <v>1293.6096600000001</v>
      </c>
      <c r="Q35" s="35">
        <f t="shared" si="5"/>
        <v>2102.8829999999998</v>
      </c>
      <c r="R35" s="35">
        <f t="shared" si="20"/>
        <v>162.55931483999584</v>
      </c>
      <c r="S35" s="36">
        <f t="shared" si="21"/>
        <v>60.764671887190445</v>
      </c>
      <c r="T35" s="32">
        <v>60.7</v>
      </c>
      <c r="U35" s="45">
        <f t="shared" si="22"/>
        <v>22.68966</v>
      </c>
      <c r="V35" s="32">
        <v>4.6829999999999998</v>
      </c>
      <c r="W35" s="35">
        <f t="shared" si="23"/>
        <v>20.63935731077504</v>
      </c>
      <c r="X35" s="36">
        <f t="shared" si="24"/>
        <v>7.7149917627677089</v>
      </c>
      <c r="Y35" s="32">
        <v>5257</v>
      </c>
      <c r="Z35" s="45">
        <v>1510.8617999999999</v>
      </c>
      <c r="AA35" s="32">
        <v>847.86199999999997</v>
      </c>
      <c r="AB35" s="35">
        <f t="shared" si="25"/>
        <v>56.117773313217668</v>
      </c>
      <c r="AC35" s="36">
        <f t="shared" si="26"/>
        <v>16.128248050218755</v>
      </c>
      <c r="AD35" s="32">
        <v>3400</v>
      </c>
      <c r="AE35" s="45">
        <v>1270.92</v>
      </c>
      <c r="AF35" s="32">
        <v>2098.1999999999998</v>
      </c>
      <c r="AG35" s="35">
        <f t="shared" si="27"/>
        <v>165.09300349353222</v>
      </c>
      <c r="AH35" s="36">
        <f t="shared" si="28"/>
        <v>61.711764705882345</v>
      </c>
      <c r="AI35" s="32">
        <v>60</v>
      </c>
      <c r="AJ35" s="45">
        <v>36.335999999999999</v>
      </c>
      <c r="AK35" s="32">
        <v>100</v>
      </c>
      <c r="AL35" s="35">
        <f t="shared" si="29"/>
        <v>275.20915896081021</v>
      </c>
      <c r="AM35" s="36">
        <f t="shared" si="30"/>
        <v>166.66666666666669</v>
      </c>
      <c r="AN35" s="37">
        <v>0</v>
      </c>
      <c r="AO35" s="37"/>
      <c r="AP35" s="35"/>
      <c r="AQ35" s="35" t="e">
        <f t="shared" si="31"/>
        <v>#DIV/0!</v>
      </c>
      <c r="AR35" s="36" t="e">
        <f t="shared" si="32"/>
        <v>#DIV/0!</v>
      </c>
      <c r="AS35" s="37"/>
      <c r="AT35" s="37"/>
      <c r="AU35" s="36">
        <v>0</v>
      </c>
      <c r="AV35" s="36"/>
      <c r="AW35" s="36"/>
      <c r="AX35" s="36"/>
      <c r="AY35" s="32">
        <v>21595.8</v>
      </c>
      <c r="AZ35" s="36">
        <f t="shared" si="33"/>
        <v>10797.9</v>
      </c>
      <c r="BA35" s="32">
        <v>10787.9</v>
      </c>
      <c r="BB35" s="38"/>
      <c r="BC35" s="38"/>
      <c r="BD35" s="38"/>
      <c r="BE35" s="32">
        <v>0</v>
      </c>
      <c r="BF35" s="39">
        <f t="shared" si="34"/>
        <v>0</v>
      </c>
      <c r="BG35" s="32">
        <v>0</v>
      </c>
      <c r="BH35" s="36"/>
      <c r="BI35" s="36"/>
      <c r="BJ35" s="36"/>
      <c r="BK35" s="36"/>
      <c r="BL35" s="36"/>
      <c r="BM35" s="36"/>
      <c r="BN35" s="35">
        <f t="shared" si="6"/>
        <v>84.5</v>
      </c>
      <c r="BO35" s="35">
        <f t="shared" si="35"/>
        <v>34.391500000000001</v>
      </c>
      <c r="BP35" s="35">
        <f t="shared" si="7"/>
        <v>31</v>
      </c>
      <c r="BQ35" s="35">
        <f t="shared" si="36"/>
        <v>90.138551677013211</v>
      </c>
      <c r="BR35" s="36">
        <f t="shared" si="37"/>
        <v>36.68639053254438</v>
      </c>
      <c r="BS35" s="32">
        <v>84.5</v>
      </c>
      <c r="BT35" s="45">
        <v>34.391500000000001</v>
      </c>
      <c r="BU35" s="32">
        <v>31</v>
      </c>
      <c r="BV35" s="32">
        <v>0</v>
      </c>
      <c r="BW35" s="45">
        <v>0</v>
      </c>
      <c r="BX35" s="32">
        <v>0</v>
      </c>
      <c r="BY35" s="36"/>
      <c r="BZ35" s="36"/>
      <c r="CA35" s="36"/>
      <c r="CB35" s="32">
        <v>0</v>
      </c>
      <c r="CC35" s="45">
        <v>0</v>
      </c>
      <c r="CD35" s="32">
        <v>0</v>
      </c>
      <c r="CE35" s="36"/>
      <c r="CF35" s="36"/>
      <c r="CG35" s="36"/>
      <c r="CH35" s="32">
        <v>0</v>
      </c>
      <c r="CI35" s="45">
        <v>0</v>
      </c>
      <c r="CJ35" s="32">
        <v>0</v>
      </c>
      <c r="CK35" s="32">
        <v>0</v>
      </c>
      <c r="CL35" s="45">
        <v>0</v>
      </c>
      <c r="CM35" s="32">
        <v>0</v>
      </c>
      <c r="CN35" s="32">
        <v>2630</v>
      </c>
      <c r="CO35" s="45">
        <v>1040.165</v>
      </c>
      <c r="CP35" s="32">
        <v>500.95</v>
      </c>
      <c r="CQ35" s="32">
        <v>990</v>
      </c>
      <c r="CR35" s="45">
        <v>391.54500000000002</v>
      </c>
      <c r="CS35" s="32">
        <v>69.75</v>
      </c>
      <c r="CT35" s="32">
        <v>0</v>
      </c>
      <c r="CU35" s="45">
        <v>0</v>
      </c>
      <c r="CV35" s="32">
        <v>0</v>
      </c>
      <c r="CW35" s="32">
        <v>0</v>
      </c>
      <c r="CX35" s="45">
        <v>0</v>
      </c>
      <c r="CY35" s="32">
        <v>0</v>
      </c>
      <c r="CZ35" s="36"/>
      <c r="DA35" s="36"/>
      <c r="DB35" s="36"/>
      <c r="DC35" s="32">
        <v>0</v>
      </c>
      <c r="DD35" s="45">
        <v>0</v>
      </c>
      <c r="DE35" s="32">
        <v>0</v>
      </c>
      <c r="DF35" s="32">
        <v>0</v>
      </c>
      <c r="DG35" s="35">
        <f t="shared" si="8"/>
        <v>33088</v>
      </c>
      <c r="DH35" s="35">
        <f t="shared" si="9"/>
        <v>14713.26396</v>
      </c>
      <c r="DI35" s="35">
        <f t="shared" si="10"/>
        <v>14370.595000000001</v>
      </c>
      <c r="DJ35" s="36"/>
      <c r="DK35" s="36"/>
      <c r="DL35" s="36"/>
      <c r="DM35" s="32">
        <v>0</v>
      </c>
      <c r="DN35" s="32">
        <f t="shared" si="38"/>
        <v>0</v>
      </c>
      <c r="DO35" s="32">
        <v>0</v>
      </c>
      <c r="DP35" s="36"/>
      <c r="DQ35" s="36"/>
      <c r="DR35" s="36"/>
      <c r="DS35" s="36"/>
      <c r="DT35" s="36"/>
      <c r="DU35" s="36"/>
      <c r="DV35" s="36"/>
      <c r="DW35" s="36"/>
      <c r="DX35" s="36"/>
      <c r="DY35" s="32">
        <v>0</v>
      </c>
      <c r="DZ35" s="36">
        <f t="shared" si="39"/>
        <v>0</v>
      </c>
      <c r="EA35" s="32">
        <v>0</v>
      </c>
      <c r="EB35" s="36"/>
      <c r="EC35" s="35">
        <f t="shared" si="11"/>
        <v>0</v>
      </c>
      <c r="ED35" s="35">
        <f t="shared" si="11"/>
        <v>0</v>
      </c>
      <c r="EE35" s="35">
        <f t="shared" si="12"/>
        <v>0</v>
      </c>
      <c r="EH35" s="11"/>
      <c r="EJ35" s="11"/>
      <c r="EK35" s="11"/>
      <c r="EM35" s="11"/>
    </row>
    <row r="36" spans="1:143" s="12" customFormat="1" ht="20.25" customHeight="1">
      <c r="A36" s="15">
        <v>27</v>
      </c>
      <c r="B36" s="26" t="s">
        <v>76</v>
      </c>
      <c r="C36" s="32">
        <v>28.692599999999999</v>
      </c>
      <c r="D36" s="32">
        <v>10354.787</v>
      </c>
      <c r="E36" s="34">
        <f t="shared" si="13"/>
        <v>49730.3</v>
      </c>
      <c r="F36" s="34">
        <f t="shared" si="14"/>
        <v>23018.130440000001</v>
      </c>
      <c r="G36" s="35">
        <f t="shared" si="0"/>
        <v>25694.055999999997</v>
      </c>
      <c r="H36" s="35">
        <f t="shared" si="15"/>
        <v>111.62529496900355</v>
      </c>
      <c r="I36" s="35">
        <f t="shared" si="16"/>
        <v>51.666802733946902</v>
      </c>
      <c r="J36" s="35">
        <f t="shared" si="1"/>
        <v>13400.8</v>
      </c>
      <c r="K36" s="35">
        <f t="shared" si="2"/>
        <v>4853.3804400000008</v>
      </c>
      <c r="L36" s="35">
        <f t="shared" si="3"/>
        <v>7529.2560000000003</v>
      </c>
      <c r="M36" s="35">
        <f t="shared" si="17"/>
        <v>155.13426349078867</v>
      </c>
      <c r="N36" s="35">
        <f t="shared" si="18"/>
        <v>56.185123276222313</v>
      </c>
      <c r="O36" s="35">
        <f t="shared" si="4"/>
        <v>6262.8</v>
      </c>
      <c r="P36" s="35">
        <f t="shared" si="19"/>
        <v>2341.0346400000003</v>
      </c>
      <c r="Q36" s="35">
        <f t="shared" si="5"/>
        <v>4241.6769999999997</v>
      </c>
      <c r="R36" s="35">
        <f t="shared" si="20"/>
        <v>181.18813483255417</v>
      </c>
      <c r="S36" s="36">
        <f t="shared" si="21"/>
        <v>67.72812480040875</v>
      </c>
      <c r="T36" s="32">
        <v>262.8</v>
      </c>
      <c r="U36" s="45">
        <f t="shared" si="22"/>
        <v>98.234640000000013</v>
      </c>
      <c r="V36" s="32">
        <v>81.477000000000004</v>
      </c>
      <c r="W36" s="35">
        <f t="shared" si="23"/>
        <v>82.94121096183585</v>
      </c>
      <c r="X36" s="36">
        <f t="shared" si="24"/>
        <v>31.003424657534246</v>
      </c>
      <c r="Y36" s="32">
        <v>3600</v>
      </c>
      <c r="Z36" s="45">
        <v>1034.6400000000001</v>
      </c>
      <c r="AA36" s="32">
        <v>1535.1289999999999</v>
      </c>
      <c r="AB36" s="35">
        <f t="shared" si="25"/>
        <v>148.37325059924223</v>
      </c>
      <c r="AC36" s="36">
        <f t="shared" si="26"/>
        <v>42.642472222222224</v>
      </c>
      <c r="AD36" s="32">
        <v>6000</v>
      </c>
      <c r="AE36" s="45">
        <v>2242.8000000000002</v>
      </c>
      <c r="AF36" s="32">
        <v>4160.2</v>
      </c>
      <c r="AG36" s="35">
        <f t="shared" si="27"/>
        <v>185.49135009809166</v>
      </c>
      <c r="AH36" s="36">
        <f t="shared" si="28"/>
        <v>69.336666666666673</v>
      </c>
      <c r="AI36" s="32">
        <v>318</v>
      </c>
      <c r="AJ36" s="45">
        <v>192.58080000000001</v>
      </c>
      <c r="AK36" s="32">
        <v>283.49</v>
      </c>
      <c r="AL36" s="35">
        <f t="shared" si="29"/>
        <v>147.20574429018885</v>
      </c>
      <c r="AM36" s="36">
        <f t="shared" si="30"/>
        <v>89.147798742138363</v>
      </c>
      <c r="AN36" s="37">
        <v>0</v>
      </c>
      <c r="AO36" s="37"/>
      <c r="AP36" s="35"/>
      <c r="AQ36" s="35" t="e">
        <f t="shared" si="31"/>
        <v>#DIV/0!</v>
      </c>
      <c r="AR36" s="36" t="e">
        <f t="shared" si="32"/>
        <v>#DIV/0!</v>
      </c>
      <c r="AS36" s="37"/>
      <c r="AT36" s="37"/>
      <c r="AU36" s="36">
        <v>0</v>
      </c>
      <c r="AV36" s="36"/>
      <c r="AW36" s="36"/>
      <c r="AX36" s="36"/>
      <c r="AY36" s="32">
        <v>36329.5</v>
      </c>
      <c r="AZ36" s="36">
        <f t="shared" si="33"/>
        <v>18164.75</v>
      </c>
      <c r="BA36" s="32">
        <v>18164.8</v>
      </c>
      <c r="BB36" s="38"/>
      <c r="BC36" s="38"/>
      <c r="BD36" s="38"/>
      <c r="BE36" s="32">
        <v>0</v>
      </c>
      <c r="BF36" s="39">
        <f t="shared" si="34"/>
        <v>0</v>
      </c>
      <c r="BG36" s="32">
        <v>0</v>
      </c>
      <c r="BH36" s="36"/>
      <c r="BI36" s="36"/>
      <c r="BJ36" s="36"/>
      <c r="BK36" s="36"/>
      <c r="BL36" s="36"/>
      <c r="BM36" s="36"/>
      <c r="BN36" s="35">
        <f t="shared" si="6"/>
        <v>1010</v>
      </c>
      <c r="BO36" s="35">
        <f t="shared" si="35"/>
        <v>411.07</v>
      </c>
      <c r="BP36" s="35">
        <f t="shared" si="7"/>
        <v>539.66000000000008</v>
      </c>
      <c r="BQ36" s="35">
        <f t="shared" si="36"/>
        <v>131.28177682633131</v>
      </c>
      <c r="BR36" s="36">
        <f t="shared" si="37"/>
        <v>53.431683168316837</v>
      </c>
      <c r="BS36" s="32">
        <v>900</v>
      </c>
      <c r="BT36" s="45">
        <v>366.3</v>
      </c>
      <c r="BU36" s="32">
        <v>341.1</v>
      </c>
      <c r="BV36" s="32">
        <v>0</v>
      </c>
      <c r="BW36" s="45">
        <v>0</v>
      </c>
      <c r="BX36" s="32">
        <v>0</v>
      </c>
      <c r="BY36" s="36"/>
      <c r="BZ36" s="36"/>
      <c r="CA36" s="36"/>
      <c r="CB36" s="32">
        <v>110</v>
      </c>
      <c r="CC36" s="45">
        <v>44.77</v>
      </c>
      <c r="CD36" s="32">
        <v>198.56</v>
      </c>
      <c r="CE36" s="36"/>
      <c r="CF36" s="36"/>
      <c r="CG36" s="36"/>
      <c r="CH36" s="32">
        <v>0</v>
      </c>
      <c r="CI36" s="45">
        <v>0</v>
      </c>
      <c r="CJ36" s="32">
        <v>0</v>
      </c>
      <c r="CK36" s="32">
        <v>0</v>
      </c>
      <c r="CL36" s="45">
        <v>0</v>
      </c>
      <c r="CM36" s="32">
        <v>0</v>
      </c>
      <c r="CN36" s="32">
        <v>2200</v>
      </c>
      <c r="CO36" s="45">
        <v>870.1</v>
      </c>
      <c r="CP36" s="32">
        <v>929.3</v>
      </c>
      <c r="CQ36" s="32">
        <v>2000</v>
      </c>
      <c r="CR36" s="45">
        <v>791</v>
      </c>
      <c r="CS36" s="32">
        <v>699.3</v>
      </c>
      <c r="CT36" s="32">
        <v>0</v>
      </c>
      <c r="CU36" s="45">
        <v>0</v>
      </c>
      <c r="CV36" s="32">
        <v>0</v>
      </c>
      <c r="CW36" s="32">
        <v>10</v>
      </c>
      <c r="CX36" s="45">
        <v>3.9550000000000001</v>
      </c>
      <c r="CY36" s="32">
        <v>0</v>
      </c>
      <c r="CZ36" s="36"/>
      <c r="DA36" s="36"/>
      <c r="DB36" s="36"/>
      <c r="DC36" s="32">
        <v>0</v>
      </c>
      <c r="DD36" s="45">
        <v>0</v>
      </c>
      <c r="DE36" s="32">
        <v>0</v>
      </c>
      <c r="DF36" s="32">
        <v>0</v>
      </c>
      <c r="DG36" s="35">
        <f t="shared" si="8"/>
        <v>49730.3</v>
      </c>
      <c r="DH36" s="35">
        <f t="shared" si="9"/>
        <v>23018.130440000001</v>
      </c>
      <c r="DI36" s="35">
        <f t="shared" si="10"/>
        <v>25694.055999999997</v>
      </c>
      <c r="DJ36" s="36"/>
      <c r="DK36" s="36"/>
      <c r="DL36" s="36"/>
      <c r="DM36" s="32">
        <v>0</v>
      </c>
      <c r="DN36" s="32">
        <f t="shared" si="38"/>
        <v>0</v>
      </c>
      <c r="DO36" s="32">
        <v>0</v>
      </c>
      <c r="DP36" s="36"/>
      <c r="DQ36" s="36"/>
      <c r="DR36" s="36"/>
      <c r="DS36" s="36"/>
      <c r="DT36" s="36"/>
      <c r="DU36" s="36"/>
      <c r="DV36" s="36"/>
      <c r="DW36" s="36"/>
      <c r="DX36" s="36"/>
      <c r="DY36" s="32">
        <v>2600</v>
      </c>
      <c r="DZ36" s="36">
        <f t="shared" si="39"/>
        <v>1300</v>
      </c>
      <c r="EA36" s="32">
        <v>2600</v>
      </c>
      <c r="EB36" s="36"/>
      <c r="EC36" s="35">
        <f t="shared" si="11"/>
        <v>2600</v>
      </c>
      <c r="ED36" s="35">
        <f t="shared" si="11"/>
        <v>1300</v>
      </c>
      <c r="EE36" s="35">
        <f t="shared" si="12"/>
        <v>2600</v>
      </c>
      <c r="EH36" s="11"/>
      <c r="EJ36" s="11"/>
      <c r="EK36" s="11"/>
      <c r="EM36" s="11"/>
    </row>
    <row r="37" spans="1:143" s="12" customFormat="1" ht="20.25" customHeight="1">
      <c r="A37" s="15">
        <v>28</v>
      </c>
      <c r="B37" s="26" t="s">
        <v>77</v>
      </c>
      <c r="C37" s="32">
        <v>22100.409800000001</v>
      </c>
      <c r="D37" s="32">
        <v>14112.947</v>
      </c>
      <c r="E37" s="34">
        <f t="shared" si="13"/>
        <v>76562</v>
      </c>
      <c r="F37" s="34">
        <f t="shared" si="14"/>
        <v>34509.622749999995</v>
      </c>
      <c r="G37" s="35">
        <f t="shared" si="0"/>
        <v>35352.976999999999</v>
      </c>
      <c r="H37" s="35">
        <f t="shared" si="15"/>
        <v>102.44382344052138</v>
      </c>
      <c r="I37" s="35">
        <f t="shared" si="16"/>
        <v>46.175618453018465</v>
      </c>
      <c r="J37" s="35">
        <f t="shared" si="1"/>
        <v>31955.5</v>
      </c>
      <c r="K37" s="35">
        <f t="shared" si="2"/>
        <v>12206.372749999999</v>
      </c>
      <c r="L37" s="35">
        <f t="shared" si="3"/>
        <v>13049.677</v>
      </c>
      <c r="M37" s="35">
        <f t="shared" si="17"/>
        <v>106.90872110226195</v>
      </c>
      <c r="N37" s="35">
        <f t="shared" si="18"/>
        <v>40.837029619314357</v>
      </c>
      <c r="O37" s="35">
        <f t="shared" si="4"/>
        <v>18592</v>
      </c>
      <c r="P37" s="35">
        <f t="shared" si="19"/>
        <v>6949.6895999999997</v>
      </c>
      <c r="Q37" s="35">
        <f t="shared" si="5"/>
        <v>7724.4180000000006</v>
      </c>
      <c r="R37" s="35">
        <f t="shared" si="20"/>
        <v>111.1476690987753</v>
      </c>
      <c r="S37" s="36">
        <f t="shared" si="21"/>
        <v>41.546998709122207</v>
      </c>
      <c r="T37" s="32">
        <v>3092</v>
      </c>
      <c r="U37" s="45">
        <f t="shared" si="22"/>
        <v>1155.7896000000001</v>
      </c>
      <c r="V37" s="32">
        <v>701.05</v>
      </c>
      <c r="W37" s="35">
        <f t="shared" si="23"/>
        <v>60.655503389198159</v>
      </c>
      <c r="X37" s="36">
        <f t="shared" si="24"/>
        <v>22.673027166882274</v>
      </c>
      <c r="Y37" s="32">
        <v>2705</v>
      </c>
      <c r="Z37" s="45">
        <v>777.41700000000003</v>
      </c>
      <c r="AA37" s="32">
        <v>1356.259</v>
      </c>
      <c r="AB37" s="35">
        <f t="shared" si="25"/>
        <v>174.45708030567891</v>
      </c>
      <c r="AC37" s="36">
        <f t="shared" si="26"/>
        <v>50.138964879852125</v>
      </c>
      <c r="AD37" s="32">
        <v>15500</v>
      </c>
      <c r="AE37" s="45">
        <v>5793.9</v>
      </c>
      <c r="AF37" s="32">
        <v>7023.3680000000004</v>
      </c>
      <c r="AG37" s="35">
        <f t="shared" si="27"/>
        <v>121.22004176806642</v>
      </c>
      <c r="AH37" s="36">
        <f t="shared" si="28"/>
        <v>45.312051612903225</v>
      </c>
      <c r="AI37" s="32">
        <v>1249</v>
      </c>
      <c r="AJ37" s="45">
        <v>756.39440000000002</v>
      </c>
      <c r="AK37" s="32">
        <v>665</v>
      </c>
      <c r="AL37" s="35">
        <f t="shared" si="29"/>
        <v>87.917097218065066</v>
      </c>
      <c r="AM37" s="36">
        <f t="shared" si="30"/>
        <v>53.242594075260207</v>
      </c>
      <c r="AN37" s="37">
        <v>0</v>
      </c>
      <c r="AO37" s="37"/>
      <c r="AP37" s="35"/>
      <c r="AQ37" s="35" t="e">
        <f t="shared" si="31"/>
        <v>#DIV/0!</v>
      </c>
      <c r="AR37" s="36" t="e">
        <f t="shared" si="32"/>
        <v>#DIV/0!</v>
      </c>
      <c r="AS37" s="37"/>
      <c r="AT37" s="37"/>
      <c r="AU37" s="36">
        <v>0</v>
      </c>
      <c r="AV37" s="36"/>
      <c r="AW37" s="36"/>
      <c r="AX37" s="36"/>
      <c r="AY37" s="32">
        <v>44606.5</v>
      </c>
      <c r="AZ37" s="36">
        <f t="shared" si="33"/>
        <v>22303.25</v>
      </c>
      <c r="BA37" s="32">
        <v>22303.3</v>
      </c>
      <c r="BB37" s="38"/>
      <c r="BC37" s="38"/>
      <c r="BD37" s="38"/>
      <c r="BE37" s="32">
        <v>0</v>
      </c>
      <c r="BF37" s="39">
        <f t="shared" si="34"/>
        <v>0</v>
      </c>
      <c r="BG37" s="32">
        <v>0</v>
      </c>
      <c r="BH37" s="36"/>
      <c r="BI37" s="36"/>
      <c r="BJ37" s="36"/>
      <c r="BK37" s="36"/>
      <c r="BL37" s="36"/>
      <c r="BM37" s="36"/>
      <c r="BN37" s="35">
        <f t="shared" si="6"/>
        <v>123</v>
      </c>
      <c r="BO37" s="35">
        <f t="shared" si="35"/>
        <v>50.061</v>
      </c>
      <c r="BP37" s="35">
        <f t="shared" si="7"/>
        <v>34</v>
      </c>
      <c r="BQ37" s="35">
        <f t="shared" si="36"/>
        <v>67.917141087872793</v>
      </c>
      <c r="BR37" s="36">
        <f t="shared" si="37"/>
        <v>27.64227642276423</v>
      </c>
      <c r="BS37" s="32">
        <v>123</v>
      </c>
      <c r="BT37" s="45">
        <v>50.061</v>
      </c>
      <c r="BU37" s="32">
        <v>34</v>
      </c>
      <c r="BV37" s="32">
        <v>0</v>
      </c>
      <c r="BW37" s="45">
        <v>0</v>
      </c>
      <c r="BX37" s="32">
        <v>0</v>
      </c>
      <c r="BY37" s="36"/>
      <c r="BZ37" s="36"/>
      <c r="CA37" s="36"/>
      <c r="CB37" s="32">
        <v>0</v>
      </c>
      <c r="CC37" s="45">
        <v>0</v>
      </c>
      <c r="CD37" s="32">
        <v>0</v>
      </c>
      <c r="CE37" s="36"/>
      <c r="CF37" s="36"/>
      <c r="CG37" s="36"/>
      <c r="CH37" s="32">
        <v>0</v>
      </c>
      <c r="CI37" s="45">
        <v>0</v>
      </c>
      <c r="CJ37" s="32">
        <v>0</v>
      </c>
      <c r="CK37" s="32">
        <v>0</v>
      </c>
      <c r="CL37" s="45">
        <v>0</v>
      </c>
      <c r="CM37" s="32">
        <v>0</v>
      </c>
      <c r="CN37" s="32">
        <v>9286.5</v>
      </c>
      <c r="CO37" s="45">
        <v>3672.8107499999996</v>
      </c>
      <c r="CP37" s="32">
        <v>3270</v>
      </c>
      <c r="CQ37" s="32">
        <v>2786.5</v>
      </c>
      <c r="CR37" s="45">
        <v>1102.0607499999999</v>
      </c>
      <c r="CS37" s="32">
        <v>320</v>
      </c>
      <c r="CT37" s="32">
        <v>0</v>
      </c>
      <c r="CU37" s="45">
        <v>0</v>
      </c>
      <c r="CV37" s="32">
        <v>0</v>
      </c>
      <c r="CW37" s="32">
        <v>0</v>
      </c>
      <c r="CX37" s="45">
        <v>0</v>
      </c>
      <c r="CY37" s="32">
        <v>0</v>
      </c>
      <c r="CZ37" s="36"/>
      <c r="DA37" s="36"/>
      <c r="DB37" s="36"/>
      <c r="DC37" s="32">
        <v>0</v>
      </c>
      <c r="DD37" s="45">
        <v>0</v>
      </c>
      <c r="DE37" s="32">
        <v>0</v>
      </c>
      <c r="DF37" s="32">
        <v>0</v>
      </c>
      <c r="DG37" s="35">
        <f t="shared" si="8"/>
        <v>76562</v>
      </c>
      <c r="DH37" s="35">
        <f t="shared" si="9"/>
        <v>34509.622749999995</v>
      </c>
      <c r="DI37" s="35">
        <f t="shared" si="10"/>
        <v>35352.976999999999</v>
      </c>
      <c r="DJ37" s="36"/>
      <c r="DK37" s="36"/>
      <c r="DL37" s="36"/>
      <c r="DM37" s="32">
        <v>0</v>
      </c>
      <c r="DN37" s="32">
        <f t="shared" si="38"/>
        <v>0</v>
      </c>
      <c r="DO37" s="32">
        <v>0</v>
      </c>
      <c r="DP37" s="36"/>
      <c r="DQ37" s="36"/>
      <c r="DR37" s="36"/>
      <c r="DS37" s="36"/>
      <c r="DT37" s="36"/>
      <c r="DU37" s="36"/>
      <c r="DV37" s="36"/>
      <c r="DW37" s="36"/>
      <c r="DX37" s="36"/>
      <c r="DY37" s="32">
        <v>0</v>
      </c>
      <c r="DZ37" s="36">
        <f t="shared" si="39"/>
        <v>0</v>
      </c>
      <c r="EA37" s="32">
        <v>0</v>
      </c>
      <c r="EB37" s="36"/>
      <c r="EC37" s="35">
        <f t="shared" si="11"/>
        <v>0</v>
      </c>
      <c r="ED37" s="35">
        <f t="shared" si="11"/>
        <v>0</v>
      </c>
      <c r="EE37" s="35">
        <f t="shared" si="12"/>
        <v>0</v>
      </c>
      <c r="EH37" s="11"/>
      <c r="EJ37" s="11"/>
      <c r="EK37" s="11"/>
      <c r="EM37" s="11"/>
    </row>
    <row r="38" spans="1:143" s="12" customFormat="1" ht="20.25" customHeight="1">
      <c r="A38" s="15">
        <v>29</v>
      </c>
      <c r="B38" s="26" t="s">
        <v>78</v>
      </c>
      <c r="C38" s="32">
        <v>5171.6647999999996</v>
      </c>
      <c r="D38" s="32">
        <v>244.45599999999999</v>
      </c>
      <c r="E38" s="34">
        <f t="shared" si="13"/>
        <v>50940</v>
      </c>
      <c r="F38" s="34">
        <f t="shared" si="14"/>
        <v>23601.95262</v>
      </c>
      <c r="G38" s="35">
        <f t="shared" si="0"/>
        <v>22982.189000000002</v>
      </c>
      <c r="H38" s="35">
        <f t="shared" si="15"/>
        <v>97.374100228153083</v>
      </c>
      <c r="I38" s="35">
        <f t="shared" si="16"/>
        <v>45.116193561052221</v>
      </c>
      <c r="J38" s="35">
        <f t="shared" si="1"/>
        <v>14013.9</v>
      </c>
      <c r="K38" s="35">
        <f t="shared" si="2"/>
        <v>5138.9026199999998</v>
      </c>
      <c r="L38" s="35">
        <f t="shared" si="3"/>
        <v>4519.0889999999999</v>
      </c>
      <c r="M38" s="35">
        <f t="shared" si="17"/>
        <v>87.93879421673104</v>
      </c>
      <c r="N38" s="35">
        <f t="shared" si="18"/>
        <v>32.247190289640997</v>
      </c>
      <c r="O38" s="35">
        <f t="shared" si="4"/>
        <v>6188.9</v>
      </c>
      <c r="P38" s="35">
        <f t="shared" si="19"/>
        <v>2313.4108200000001</v>
      </c>
      <c r="Q38" s="35">
        <f t="shared" si="5"/>
        <v>2199.3330000000001</v>
      </c>
      <c r="R38" s="35">
        <f t="shared" si="20"/>
        <v>95.068847304863908</v>
      </c>
      <c r="S38" s="36">
        <f t="shared" si="21"/>
        <v>35.536735122558134</v>
      </c>
      <c r="T38" s="32">
        <v>188.9</v>
      </c>
      <c r="U38" s="45">
        <f t="shared" si="22"/>
        <v>70.610820000000004</v>
      </c>
      <c r="V38" s="32">
        <v>15.797000000000001</v>
      </c>
      <c r="W38" s="35">
        <f t="shared" si="23"/>
        <v>22.371925435790153</v>
      </c>
      <c r="X38" s="36">
        <f t="shared" si="24"/>
        <v>8.3626257278983598</v>
      </c>
      <c r="Y38" s="32">
        <v>2700</v>
      </c>
      <c r="Z38" s="45">
        <v>775.98</v>
      </c>
      <c r="AA38" s="32">
        <v>859.72699999999998</v>
      </c>
      <c r="AB38" s="35">
        <f t="shared" si="25"/>
        <v>110.79241733034355</v>
      </c>
      <c r="AC38" s="36">
        <f t="shared" si="26"/>
        <v>31.841740740740736</v>
      </c>
      <c r="AD38" s="32">
        <v>6000</v>
      </c>
      <c r="AE38" s="45">
        <v>2242.8000000000002</v>
      </c>
      <c r="AF38" s="32">
        <v>2183.5360000000001</v>
      </c>
      <c r="AG38" s="35">
        <f t="shared" si="27"/>
        <v>97.357588728375248</v>
      </c>
      <c r="AH38" s="36">
        <f t="shared" si="28"/>
        <v>36.392266666666664</v>
      </c>
      <c r="AI38" s="32">
        <v>63</v>
      </c>
      <c r="AJ38" s="45">
        <v>38.152799999999999</v>
      </c>
      <c r="AK38" s="32">
        <v>98.5</v>
      </c>
      <c r="AL38" s="35">
        <f t="shared" si="29"/>
        <v>258.17240150133148</v>
      </c>
      <c r="AM38" s="36">
        <f t="shared" si="30"/>
        <v>156.34920634920636</v>
      </c>
      <c r="AN38" s="37">
        <v>0</v>
      </c>
      <c r="AO38" s="37"/>
      <c r="AP38" s="35"/>
      <c r="AQ38" s="35" t="e">
        <f t="shared" si="31"/>
        <v>#DIV/0!</v>
      </c>
      <c r="AR38" s="36" t="e">
        <f t="shared" si="32"/>
        <v>#DIV/0!</v>
      </c>
      <c r="AS38" s="37"/>
      <c r="AT38" s="37"/>
      <c r="AU38" s="36">
        <v>0</v>
      </c>
      <c r="AV38" s="36"/>
      <c r="AW38" s="36"/>
      <c r="AX38" s="36"/>
      <c r="AY38" s="32">
        <v>36926.1</v>
      </c>
      <c r="AZ38" s="36">
        <f t="shared" si="33"/>
        <v>18463.05</v>
      </c>
      <c r="BA38" s="32">
        <v>18463.099999999999</v>
      </c>
      <c r="BB38" s="38"/>
      <c r="BC38" s="38"/>
      <c r="BD38" s="38"/>
      <c r="BE38" s="32">
        <v>0</v>
      </c>
      <c r="BF38" s="39">
        <f t="shared" si="34"/>
        <v>0</v>
      </c>
      <c r="BG38" s="32">
        <v>0</v>
      </c>
      <c r="BH38" s="36"/>
      <c r="BI38" s="36"/>
      <c r="BJ38" s="36"/>
      <c r="BK38" s="36"/>
      <c r="BL38" s="36"/>
      <c r="BM38" s="36"/>
      <c r="BN38" s="35">
        <f t="shared" si="6"/>
        <v>812</v>
      </c>
      <c r="BO38" s="35">
        <f t="shared" si="35"/>
        <v>330.48399999999998</v>
      </c>
      <c r="BP38" s="35">
        <f t="shared" si="7"/>
        <v>181.70099999999999</v>
      </c>
      <c r="BQ38" s="35">
        <f t="shared" si="36"/>
        <v>54.9802713595817</v>
      </c>
      <c r="BR38" s="36">
        <f t="shared" si="37"/>
        <v>22.376970443349752</v>
      </c>
      <c r="BS38" s="32">
        <v>779</v>
      </c>
      <c r="BT38" s="45">
        <v>317.053</v>
      </c>
      <c r="BU38" s="32">
        <v>181.70099999999999</v>
      </c>
      <c r="BV38" s="32">
        <v>0</v>
      </c>
      <c r="BW38" s="45">
        <v>0</v>
      </c>
      <c r="BX38" s="32">
        <v>0</v>
      </c>
      <c r="BY38" s="36"/>
      <c r="BZ38" s="36"/>
      <c r="CA38" s="36"/>
      <c r="CB38" s="32">
        <v>33</v>
      </c>
      <c r="CC38" s="45">
        <v>13.431000000000001</v>
      </c>
      <c r="CD38" s="32">
        <v>0</v>
      </c>
      <c r="CE38" s="36"/>
      <c r="CF38" s="36"/>
      <c r="CG38" s="36"/>
      <c r="CH38" s="32">
        <v>0</v>
      </c>
      <c r="CI38" s="45">
        <v>0</v>
      </c>
      <c r="CJ38" s="32">
        <v>0</v>
      </c>
      <c r="CK38" s="32">
        <v>0</v>
      </c>
      <c r="CL38" s="45">
        <v>0</v>
      </c>
      <c r="CM38" s="32">
        <v>0</v>
      </c>
      <c r="CN38" s="32">
        <v>4250</v>
      </c>
      <c r="CO38" s="45">
        <v>1680.875</v>
      </c>
      <c r="CP38" s="32">
        <v>586.41</v>
      </c>
      <c r="CQ38" s="32">
        <v>2250</v>
      </c>
      <c r="CR38" s="45">
        <v>889.875</v>
      </c>
      <c r="CS38" s="32">
        <v>290.41000000000003</v>
      </c>
      <c r="CT38" s="32">
        <v>0</v>
      </c>
      <c r="CU38" s="45">
        <v>0</v>
      </c>
      <c r="CV38" s="32">
        <v>593.41800000000001</v>
      </c>
      <c r="CW38" s="32">
        <v>0</v>
      </c>
      <c r="CX38" s="45">
        <v>0</v>
      </c>
      <c r="CY38" s="32">
        <v>0</v>
      </c>
      <c r="CZ38" s="36"/>
      <c r="DA38" s="36"/>
      <c r="DB38" s="36"/>
      <c r="DC38" s="32">
        <v>0</v>
      </c>
      <c r="DD38" s="45">
        <v>0</v>
      </c>
      <c r="DE38" s="32">
        <v>0</v>
      </c>
      <c r="DF38" s="32">
        <v>0</v>
      </c>
      <c r="DG38" s="35">
        <f t="shared" si="8"/>
        <v>50940</v>
      </c>
      <c r="DH38" s="35">
        <f t="shared" si="9"/>
        <v>23601.95262</v>
      </c>
      <c r="DI38" s="35">
        <f t="shared" si="10"/>
        <v>22982.189000000002</v>
      </c>
      <c r="DJ38" s="36"/>
      <c r="DK38" s="36"/>
      <c r="DL38" s="36"/>
      <c r="DM38" s="32">
        <v>0</v>
      </c>
      <c r="DN38" s="32">
        <f t="shared" si="38"/>
        <v>0</v>
      </c>
      <c r="DO38" s="32">
        <v>0</v>
      </c>
      <c r="DP38" s="36"/>
      <c r="DQ38" s="36"/>
      <c r="DR38" s="36"/>
      <c r="DS38" s="36"/>
      <c r="DT38" s="36"/>
      <c r="DU38" s="36"/>
      <c r="DV38" s="36"/>
      <c r="DW38" s="36"/>
      <c r="DX38" s="36"/>
      <c r="DY38" s="32">
        <v>420</v>
      </c>
      <c r="DZ38" s="36">
        <f t="shared" si="39"/>
        <v>210</v>
      </c>
      <c r="EA38" s="32">
        <v>0</v>
      </c>
      <c r="EB38" s="36"/>
      <c r="EC38" s="35">
        <f t="shared" si="11"/>
        <v>420</v>
      </c>
      <c r="ED38" s="35">
        <f t="shared" si="11"/>
        <v>210</v>
      </c>
      <c r="EE38" s="35">
        <f t="shared" si="12"/>
        <v>0</v>
      </c>
      <c r="EH38" s="11"/>
      <c r="EJ38" s="11"/>
      <c r="EK38" s="11"/>
      <c r="EM38" s="11"/>
    </row>
    <row r="39" spans="1:143" s="12" customFormat="1" ht="20.25" customHeight="1">
      <c r="A39" s="15">
        <v>30</v>
      </c>
      <c r="B39" s="26" t="s">
        <v>79</v>
      </c>
      <c r="C39" s="32">
        <v>6779.0511999999999</v>
      </c>
      <c r="D39" s="32">
        <v>15931.013800000001</v>
      </c>
      <c r="E39" s="34">
        <f t="shared" si="13"/>
        <v>35191.200000000004</v>
      </c>
      <c r="F39" s="34">
        <f t="shared" si="14"/>
        <v>16553.611199999999</v>
      </c>
      <c r="G39" s="35">
        <f t="shared" si="0"/>
        <v>17208.337</v>
      </c>
      <c r="H39" s="35">
        <f t="shared" si="15"/>
        <v>103.95518411112616</v>
      </c>
      <c r="I39" s="35">
        <f t="shared" si="16"/>
        <v>48.899545909204569</v>
      </c>
      <c r="J39" s="35">
        <f t="shared" si="1"/>
        <v>8608.1999999999989</v>
      </c>
      <c r="K39" s="35">
        <f t="shared" si="2"/>
        <v>3262.1111999999998</v>
      </c>
      <c r="L39" s="35">
        <f t="shared" si="3"/>
        <v>3916.8370000000004</v>
      </c>
      <c r="M39" s="35">
        <f t="shared" si="17"/>
        <v>120.07061561849885</v>
      </c>
      <c r="N39" s="35">
        <f t="shared" si="18"/>
        <v>45.501231384029197</v>
      </c>
      <c r="O39" s="35">
        <f t="shared" si="4"/>
        <v>4400</v>
      </c>
      <c r="P39" s="35">
        <f t="shared" si="19"/>
        <v>1644.72</v>
      </c>
      <c r="Q39" s="35">
        <f t="shared" si="5"/>
        <v>1829.566</v>
      </c>
      <c r="R39" s="35">
        <f t="shared" si="20"/>
        <v>111.23875188481931</v>
      </c>
      <c r="S39" s="36">
        <f t="shared" si="21"/>
        <v>41.581045454545453</v>
      </c>
      <c r="T39" s="32">
        <v>800</v>
      </c>
      <c r="U39" s="45">
        <f t="shared" si="22"/>
        <v>299.04000000000002</v>
      </c>
      <c r="V39" s="32">
        <v>239.39099999999999</v>
      </c>
      <c r="W39" s="35">
        <f t="shared" si="23"/>
        <v>80.053170144462271</v>
      </c>
      <c r="X39" s="36">
        <f t="shared" si="24"/>
        <v>29.923874999999999</v>
      </c>
      <c r="Y39" s="32">
        <v>1900</v>
      </c>
      <c r="Z39" s="45">
        <v>546.05999999999995</v>
      </c>
      <c r="AA39" s="32">
        <v>860.43100000000004</v>
      </c>
      <c r="AB39" s="35">
        <f t="shared" si="25"/>
        <v>157.57077976779109</v>
      </c>
      <c r="AC39" s="36">
        <f t="shared" si="26"/>
        <v>45.285842105263157</v>
      </c>
      <c r="AD39" s="32">
        <v>3600</v>
      </c>
      <c r="AE39" s="45">
        <v>1345.68</v>
      </c>
      <c r="AF39" s="32">
        <v>1590.175</v>
      </c>
      <c r="AG39" s="35">
        <f t="shared" si="27"/>
        <v>118.16888116045419</v>
      </c>
      <c r="AH39" s="36">
        <f t="shared" si="28"/>
        <v>44.171527777777776</v>
      </c>
      <c r="AI39" s="32">
        <v>745</v>
      </c>
      <c r="AJ39" s="45">
        <v>451.17200000000003</v>
      </c>
      <c r="AK39" s="32">
        <v>595</v>
      </c>
      <c r="AL39" s="35">
        <f t="shared" si="29"/>
        <v>131.87875134095199</v>
      </c>
      <c r="AM39" s="36">
        <f t="shared" si="30"/>
        <v>79.865771812080538</v>
      </c>
      <c r="AN39" s="37">
        <v>0</v>
      </c>
      <c r="AO39" s="37"/>
      <c r="AP39" s="35"/>
      <c r="AQ39" s="35" t="e">
        <f t="shared" si="31"/>
        <v>#DIV/0!</v>
      </c>
      <c r="AR39" s="36" t="e">
        <f t="shared" si="32"/>
        <v>#DIV/0!</v>
      </c>
      <c r="AS39" s="37"/>
      <c r="AT39" s="37"/>
      <c r="AU39" s="36">
        <v>0</v>
      </c>
      <c r="AV39" s="36"/>
      <c r="AW39" s="36"/>
      <c r="AX39" s="36"/>
      <c r="AY39" s="32">
        <v>26583</v>
      </c>
      <c r="AZ39" s="36">
        <f t="shared" si="33"/>
        <v>13291.5</v>
      </c>
      <c r="BA39" s="32">
        <v>13291.5</v>
      </c>
      <c r="BB39" s="38"/>
      <c r="BC39" s="38"/>
      <c r="BD39" s="38"/>
      <c r="BE39" s="32">
        <v>0</v>
      </c>
      <c r="BF39" s="39">
        <f t="shared" si="34"/>
        <v>0</v>
      </c>
      <c r="BG39" s="32">
        <v>0</v>
      </c>
      <c r="BH39" s="36"/>
      <c r="BI39" s="36"/>
      <c r="BJ39" s="36"/>
      <c r="BK39" s="36"/>
      <c r="BL39" s="36"/>
      <c r="BM39" s="36"/>
      <c r="BN39" s="35">
        <f t="shared" si="6"/>
        <v>166.4</v>
      </c>
      <c r="BO39" s="35">
        <f t="shared" si="35"/>
        <v>67.724800000000016</v>
      </c>
      <c r="BP39" s="35">
        <f t="shared" si="7"/>
        <v>0</v>
      </c>
      <c r="BQ39" s="35">
        <f t="shared" si="36"/>
        <v>0</v>
      </c>
      <c r="BR39" s="36">
        <f t="shared" si="37"/>
        <v>0</v>
      </c>
      <c r="BS39" s="32">
        <v>166.4</v>
      </c>
      <c r="BT39" s="45">
        <v>67.724800000000016</v>
      </c>
      <c r="BU39" s="32">
        <v>0</v>
      </c>
      <c r="BV39" s="32">
        <v>0</v>
      </c>
      <c r="BW39" s="45">
        <v>0</v>
      </c>
      <c r="BX39" s="32">
        <v>0</v>
      </c>
      <c r="BY39" s="36"/>
      <c r="BZ39" s="36"/>
      <c r="CA39" s="36"/>
      <c r="CB39" s="32">
        <v>0</v>
      </c>
      <c r="CC39" s="45">
        <v>0</v>
      </c>
      <c r="CD39" s="32">
        <v>0</v>
      </c>
      <c r="CE39" s="36"/>
      <c r="CF39" s="36"/>
      <c r="CG39" s="36"/>
      <c r="CH39" s="32">
        <v>0</v>
      </c>
      <c r="CI39" s="45">
        <v>0</v>
      </c>
      <c r="CJ39" s="32">
        <v>0</v>
      </c>
      <c r="CK39" s="32">
        <v>0</v>
      </c>
      <c r="CL39" s="45">
        <v>0</v>
      </c>
      <c r="CM39" s="32">
        <v>0</v>
      </c>
      <c r="CN39" s="32">
        <v>1320</v>
      </c>
      <c r="CO39" s="45">
        <v>522.05999999999995</v>
      </c>
      <c r="CP39" s="32">
        <v>618.5</v>
      </c>
      <c r="CQ39" s="32">
        <v>1320</v>
      </c>
      <c r="CR39" s="45">
        <v>522.05999999999995</v>
      </c>
      <c r="CS39" s="32">
        <v>618.5</v>
      </c>
      <c r="CT39" s="32">
        <v>0</v>
      </c>
      <c r="CU39" s="45">
        <v>0</v>
      </c>
      <c r="CV39" s="32">
        <v>0</v>
      </c>
      <c r="CW39" s="32">
        <v>0</v>
      </c>
      <c r="CX39" s="45">
        <v>0</v>
      </c>
      <c r="CY39" s="32">
        <v>0</v>
      </c>
      <c r="CZ39" s="36"/>
      <c r="DA39" s="36"/>
      <c r="DB39" s="36"/>
      <c r="DC39" s="32">
        <v>76.8</v>
      </c>
      <c r="DD39" s="45">
        <v>30.374399999999998</v>
      </c>
      <c r="DE39" s="32">
        <v>13.34</v>
      </c>
      <c r="DF39" s="32">
        <v>0</v>
      </c>
      <c r="DG39" s="35">
        <f t="shared" si="8"/>
        <v>35191.200000000004</v>
      </c>
      <c r="DH39" s="35">
        <f t="shared" si="9"/>
        <v>16553.611199999999</v>
      </c>
      <c r="DI39" s="35">
        <f t="shared" si="10"/>
        <v>17208.337</v>
      </c>
      <c r="DJ39" s="36"/>
      <c r="DK39" s="36"/>
      <c r="DL39" s="36"/>
      <c r="DM39" s="32">
        <v>0</v>
      </c>
      <c r="DN39" s="32">
        <f t="shared" si="38"/>
        <v>0</v>
      </c>
      <c r="DO39" s="32">
        <v>0</v>
      </c>
      <c r="DP39" s="36"/>
      <c r="DQ39" s="36"/>
      <c r="DR39" s="36"/>
      <c r="DS39" s="36"/>
      <c r="DT39" s="36"/>
      <c r="DU39" s="36"/>
      <c r="DV39" s="36"/>
      <c r="DW39" s="36"/>
      <c r="DX39" s="36"/>
      <c r="DY39" s="32">
        <v>0</v>
      </c>
      <c r="DZ39" s="36">
        <f t="shared" si="39"/>
        <v>0</v>
      </c>
      <c r="EA39" s="32">
        <v>0</v>
      </c>
      <c r="EB39" s="36"/>
      <c r="EC39" s="35">
        <f t="shared" si="11"/>
        <v>0</v>
      </c>
      <c r="ED39" s="35">
        <f t="shared" si="11"/>
        <v>0</v>
      </c>
      <c r="EE39" s="35">
        <f t="shared" si="12"/>
        <v>0</v>
      </c>
      <c r="EH39" s="11"/>
      <c r="EJ39" s="11"/>
      <c r="EK39" s="11"/>
      <c r="EM39" s="11"/>
    </row>
    <row r="40" spans="1:143" s="12" customFormat="1" ht="20.25" customHeight="1">
      <c r="A40" s="15">
        <v>31</v>
      </c>
      <c r="B40" s="26" t="s">
        <v>80</v>
      </c>
      <c r="C40" s="32">
        <v>1063.8</v>
      </c>
      <c r="D40" s="32">
        <v>8999.1108999999997</v>
      </c>
      <c r="E40" s="34">
        <f t="shared" si="13"/>
        <v>75754.899999999994</v>
      </c>
      <c r="F40" s="34">
        <f t="shared" si="14"/>
        <v>34285.796220000004</v>
      </c>
      <c r="G40" s="35">
        <f t="shared" si="0"/>
        <v>34173.744899999998</v>
      </c>
      <c r="H40" s="35">
        <f t="shared" si="15"/>
        <v>99.673184431007485</v>
      </c>
      <c r="I40" s="35">
        <f t="shared" si="16"/>
        <v>45.110936586280225</v>
      </c>
      <c r="J40" s="35">
        <f t="shared" si="1"/>
        <v>28079.800000000003</v>
      </c>
      <c r="K40" s="35">
        <f t="shared" si="2"/>
        <v>10448.246219999999</v>
      </c>
      <c r="L40" s="35">
        <f t="shared" si="3"/>
        <v>10336.144899999999</v>
      </c>
      <c r="M40" s="35">
        <f t="shared" si="17"/>
        <v>98.927080032001783</v>
      </c>
      <c r="N40" s="35">
        <f t="shared" si="18"/>
        <v>36.80989501349724</v>
      </c>
      <c r="O40" s="35">
        <f t="shared" si="4"/>
        <v>6720.4</v>
      </c>
      <c r="P40" s="35">
        <f t="shared" si="19"/>
        <v>2512.0855200000001</v>
      </c>
      <c r="Q40" s="35">
        <f t="shared" si="5"/>
        <v>3708.1226000000001</v>
      </c>
      <c r="R40" s="35">
        <f t="shared" si="20"/>
        <v>147.61132017511889</v>
      </c>
      <c r="S40" s="36">
        <f t="shared" si="21"/>
        <v>55.177111481459441</v>
      </c>
      <c r="T40" s="32">
        <v>20.399999999999999</v>
      </c>
      <c r="U40" s="45">
        <f t="shared" si="22"/>
        <v>7.6255199999999999</v>
      </c>
      <c r="V40" s="32">
        <v>4.2729999999999997</v>
      </c>
      <c r="W40" s="35">
        <f t="shared" si="23"/>
        <v>56.035522823361546</v>
      </c>
      <c r="X40" s="36">
        <f t="shared" si="24"/>
        <v>20.946078431372548</v>
      </c>
      <c r="Y40" s="32">
        <v>6500</v>
      </c>
      <c r="Z40" s="45">
        <v>1868.1</v>
      </c>
      <c r="AA40" s="32">
        <v>1500.636</v>
      </c>
      <c r="AB40" s="35">
        <f t="shared" si="25"/>
        <v>80.32953268026337</v>
      </c>
      <c r="AC40" s="36">
        <f t="shared" si="26"/>
        <v>23.086707692307691</v>
      </c>
      <c r="AD40" s="32">
        <v>6700</v>
      </c>
      <c r="AE40" s="45">
        <v>2504.46</v>
      </c>
      <c r="AF40" s="32">
        <v>3703.8496</v>
      </c>
      <c r="AG40" s="35">
        <f t="shared" si="27"/>
        <v>147.89014797601078</v>
      </c>
      <c r="AH40" s="36">
        <f t="shared" si="28"/>
        <v>55.281337313432829</v>
      </c>
      <c r="AI40" s="32">
        <v>680</v>
      </c>
      <c r="AJ40" s="45">
        <v>411.80799999999999</v>
      </c>
      <c r="AK40" s="32">
        <v>269.8</v>
      </c>
      <c r="AL40" s="35">
        <f t="shared" si="29"/>
        <v>65.515968606729359</v>
      </c>
      <c r="AM40" s="36">
        <f t="shared" si="30"/>
        <v>39.676470588235297</v>
      </c>
      <c r="AN40" s="37">
        <v>0</v>
      </c>
      <c r="AO40" s="37"/>
      <c r="AP40" s="35"/>
      <c r="AQ40" s="35" t="e">
        <f t="shared" si="31"/>
        <v>#DIV/0!</v>
      </c>
      <c r="AR40" s="36" t="e">
        <f t="shared" si="32"/>
        <v>#DIV/0!</v>
      </c>
      <c r="AS40" s="37"/>
      <c r="AT40" s="37"/>
      <c r="AU40" s="36">
        <v>0</v>
      </c>
      <c r="AV40" s="36"/>
      <c r="AW40" s="36"/>
      <c r="AX40" s="36"/>
      <c r="AY40" s="32">
        <v>47675.1</v>
      </c>
      <c r="AZ40" s="36">
        <f t="shared" si="33"/>
        <v>23837.55</v>
      </c>
      <c r="BA40" s="32">
        <v>23837.599999999999</v>
      </c>
      <c r="BB40" s="38"/>
      <c r="BC40" s="38"/>
      <c r="BD40" s="38"/>
      <c r="BE40" s="32">
        <v>0</v>
      </c>
      <c r="BF40" s="39">
        <f t="shared" si="34"/>
        <v>0</v>
      </c>
      <c r="BG40" s="32">
        <v>0</v>
      </c>
      <c r="BH40" s="36"/>
      <c r="BI40" s="36"/>
      <c r="BJ40" s="36"/>
      <c r="BK40" s="36"/>
      <c r="BL40" s="36"/>
      <c r="BM40" s="36"/>
      <c r="BN40" s="35">
        <f t="shared" si="6"/>
        <v>4200</v>
      </c>
      <c r="BO40" s="35">
        <f t="shared" si="35"/>
        <v>1709.4</v>
      </c>
      <c r="BP40" s="35">
        <f t="shared" si="7"/>
        <v>1674.605</v>
      </c>
      <c r="BQ40" s="35">
        <f t="shared" si="36"/>
        <v>97.964490464490467</v>
      </c>
      <c r="BR40" s="36">
        <f t="shared" si="37"/>
        <v>39.871547619047618</v>
      </c>
      <c r="BS40" s="32">
        <v>4200</v>
      </c>
      <c r="BT40" s="45">
        <v>1709.4</v>
      </c>
      <c r="BU40" s="32">
        <v>1674.605</v>
      </c>
      <c r="BV40" s="32">
        <v>0</v>
      </c>
      <c r="BW40" s="45">
        <v>0</v>
      </c>
      <c r="BX40" s="32">
        <v>0</v>
      </c>
      <c r="BY40" s="36"/>
      <c r="BZ40" s="36"/>
      <c r="CA40" s="36"/>
      <c r="CB40" s="32">
        <v>0</v>
      </c>
      <c r="CC40" s="45">
        <v>0</v>
      </c>
      <c r="CD40" s="32">
        <v>0</v>
      </c>
      <c r="CE40" s="36"/>
      <c r="CF40" s="36"/>
      <c r="CG40" s="36"/>
      <c r="CH40" s="32">
        <v>0</v>
      </c>
      <c r="CI40" s="45">
        <v>0</v>
      </c>
      <c r="CJ40" s="32">
        <v>0</v>
      </c>
      <c r="CK40" s="32">
        <v>0</v>
      </c>
      <c r="CL40" s="45">
        <v>0</v>
      </c>
      <c r="CM40" s="32">
        <v>0</v>
      </c>
      <c r="CN40" s="32">
        <v>5401.4</v>
      </c>
      <c r="CO40" s="45">
        <v>2136.2536999999998</v>
      </c>
      <c r="CP40" s="32">
        <v>2112.3000000000002</v>
      </c>
      <c r="CQ40" s="32">
        <v>2201.4</v>
      </c>
      <c r="CR40" s="45">
        <v>870.65369999999996</v>
      </c>
      <c r="CS40" s="32">
        <v>644.6</v>
      </c>
      <c r="CT40" s="32">
        <v>0</v>
      </c>
      <c r="CU40" s="45">
        <v>0</v>
      </c>
      <c r="CV40" s="32">
        <v>0</v>
      </c>
      <c r="CW40" s="32">
        <v>0</v>
      </c>
      <c r="CX40" s="45">
        <v>0</v>
      </c>
      <c r="CY40" s="32">
        <v>0</v>
      </c>
      <c r="CZ40" s="36"/>
      <c r="DA40" s="36"/>
      <c r="DB40" s="36"/>
      <c r="DC40" s="32">
        <v>4578</v>
      </c>
      <c r="DD40" s="45">
        <v>1810.5989999999999</v>
      </c>
      <c r="DE40" s="32">
        <v>1070.6813</v>
      </c>
      <c r="DF40" s="32">
        <v>0</v>
      </c>
      <c r="DG40" s="35">
        <f t="shared" si="8"/>
        <v>75754.899999999994</v>
      </c>
      <c r="DH40" s="35">
        <f t="shared" si="9"/>
        <v>34285.796220000004</v>
      </c>
      <c r="DI40" s="35">
        <f t="shared" si="10"/>
        <v>34173.744899999998</v>
      </c>
      <c r="DJ40" s="36"/>
      <c r="DK40" s="36"/>
      <c r="DL40" s="36"/>
      <c r="DM40" s="32">
        <v>0</v>
      </c>
      <c r="DN40" s="32">
        <f t="shared" si="38"/>
        <v>0</v>
      </c>
      <c r="DO40" s="32">
        <v>0</v>
      </c>
      <c r="DP40" s="36"/>
      <c r="DQ40" s="36"/>
      <c r="DR40" s="36"/>
      <c r="DS40" s="36"/>
      <c r="DT40" s="36"/>
      <c r="DU40" s="36"/>
      <c r="DV40" s="36"/>
      <c r="DW40" s="36"/>
      <c r="DX40" s="36"/>
      <c r="DY40" s="32">
        <v>7140</v>
      </c>
      <c r="DZ40" s="36">
        <f t="shared" si="39"/>
        <v>3570</v>
      </c>
      <c r="EA40" s="32">
        <v>0</v>
      </c>
      <c r="EB40" s="36"/>
      <c r="EC40" s="35">
        <f t="shared" si="11"/>
        <v>7140</v>
      </c>
      <c r="ED40" s="35">
        <f t="shared" si="11"/>
        <v>3570</v>
      </c>
      <c r="EE40" s="35">
        <f t="shared" si="12"/>
        <v>0</v>
      </c>
      <c r="EH40" s="11"/>
      <c r="EJ40" s="11"/>
      <c r="EK40" s="11"/>
      <c r="EM40" s="11"/>
    </row>
    <row r="41" spans="1:143" s="12" customFormat="1" ht="20.25" customHeight="1">
      <c r="A41" s="15">
        <v>32</v>
      </c>
      <c r="B41" s="26" t="s">
        <v>81</v>
      </c>
      <c r="C41" s="32">
        <v>14959.193300000001</v>
      </c>
      <c r="D41" s="32">
        <v>8070.857</v>
      </c>
      <c r="E41" s="34">
        <f t="shared" si="13"/>
        <v>60285</v>
      </c>
      <c r="F41" s="34">
        <f t="shared" si="14"/>
        <v>27382.299620000002</v>
      </c>
      <c r="G41" s="35">
        <f t="shared" si="0"/>
        <v>25944.8465</v>
      </c>
      <c r="H41" s="35">
        <f t="shared" si="15"/>
        <v>94.750429511223061</v>
      </c>
      <c r="I41" s="35">
        <f t="shared" si="16"/>
        <v>43.036985153852534</v>
      </c>
      <c r="J41" s="35">
        <f t="shared" si="1"/>
        <v>19897.7</v>
      </c>
      <c r="K41" s="35">
        <f t="shared" si="2"/>
        <v>7188.6496199999992</v>
      </c>
      <c r="L41" s="35">
        <f t="shared" si="3"/>
        <v>5751.1465000000007</v>
      </c>
      <c r="M41" s="35">
        <f t="shared" si="17"/>
        <v>80.003155029275192</v>
      </c>
      <c r="N41" s="35">
        <f t="shared" si="18"/>
        <v>28.903574282454759</v>
      </c>
      <c r="O41" s="35">
        <f t="shared" si="4"/>
        <v>10270</v>
      </c>
      <c r="P41" s="35">
        <f t="shared" si="19"/>
        <v>3838.9259999999999</v>
      </c>
      <c r="Q41" s="35">
        <f t="shared" si="5"/>
        <v>2896.3820000000001</v>
      </c>
      <c r="R41" s="35">
        <f t="shared" si="20"/>
        <v>75.447716366504594</v>
      </c>
      <c r="S41" s="36">
        <f t="shared" si="21"/>
        <v>28.202356377799415</v>
      </c>
      <c r="T41" s="32">
        <v>470</v>
      </c>
      <c r="U41" s="45">
        <f t="shared" si="22"/>
        <v>175.68600000000001</v>
      </c>
      <c r="V41" s="32">
        <v>67.956999999999994</v>
      </c>
      <c r="W41" s="35">
        <f t="shared" si="23"/>
        <v>38.680942135400656</v>
      </c>
      <c r="X41" s="36">
        <f t="shared" si="24"/>
        <v>14.458936170212763</v>
      </c>
      <c r="Y41" s="32">
        <v>5260</v>
      </c>
      <c r="Z41" s="45">
        <v>1511.7239999999999</v>
      </c>
      <c r="AA41" s="32">
        <v>1475.1824999999999</v>
      </c>
      <c r="AB41" s="35">
        <f t="shared" si="25"/>
        <v>97.582792890765774</v>
      </c>
      <c r="AC41" s="36">
        <f t="shared" si="26"/>
        <v>28.045294676806083</v>
      </c>
      <c r="AD41" s="32">
        <v>9800</v>
      </c>
      <c r="AE41" s="45">
        <v>3663.24</v>
      </c>
      <c r="AF41" s="32">
        <v>2828.4250000000002</v>
      </c>
      <c r="AG41" s="35">
        <f t="shared" si="27"/>
        <v>77.211020844935092</v>
      </c>
      <c r="AH41" s="36">
        <f t="shared" si="28"/>
        <v>28.861479591836737</v>
      </c>
      <c r="AI41" s="32">
        <v>460.2</v>
      </c>
      <c r="AJ41" s="45">
        <v>278.69712000000004</v>
      </c>
      <c r="AK41" s="32">
        <v>294.58</v>
      </c>
      <c r="AL41" s="35">
        <f t="shared" si="29"/>
        <v>105.69897528901623</v>
      </c>
      <c r="AM41" s="36">
        <f t="shared" si="30"/>
        <v>64.011299435028249</v>
      </c>
      <c r="AN41" s="37">
        <v>0</v>
      </c>
      <c r="AO41" s="37"/>
      <c r="AP41" s="35"/>
      <c r="AQ41" s="35" t="e">
        <f t="shared" si="31"/>
        <v>#DIV/0!</v>
      </c>
      <c r="AR41" s="36" t="e">
        <f t="shared" si="32"/>
        <v>#DIV/0!</v>
      </c>
      <c r="AS41" s="37"/>
      <c r="AT41" s="37"/>
      <c r="AU41" s="36">
        <v>0</v>
      </c>
      <c r="AV41" s="36"/>
      <c r="AW41" s="36"/>
      <c r="AX41" s="36"/>
      <c r="AY41" s="32">
        <v>40387.300000000003</v>
      </c>
      <c r="AZ41" s="36">
        <f t="shared" si="33"/>
        <v>20193.650000000001</v>
      </c>
      <c r="BA41" s="32">
        <v>20193.7</v>
      </c>
      <c r="BB41" s="38"/>
      <c r="BC41" s="38"/>
      <c r="BD41" s="38"/>
      <c r="BE41" s="32">
        <v>0</v>
      </c>
      <c r="BF41" s="39">
        <f t="shared" si="34"/>
        <v>0</v>
      </c>
      <c r="BG41" s="32">
        <v>0</v>
      </c>
      <c r="BH41" s="36"/>
      <c r="BI41" s="36"/>
      <c r="BJ41" s="36"/>
      <c r="BK41" s="36"/>
      <c r="BL41" s="36"/>
      <c r="BM41" s="36"/>
      <c r="BN41" s="35">
        <f t="shared" si="6"/>
        <v>1207.5</v>
      </c>
      <c r="BO41" s="35">
        <f t="shared" si="35"/>
        <v>491.45249999999999</v>
      </c>
      <c r="BP41" s="35">
        <f t="shared" si="7"/>
        <v>486.3</v>
      </c>
      <c r="BQ41" s="35">
        <f t="shared" si="36"/>
        <v>98.951577212446779</v>
      </c>
      <c r="BR41" s="36">
        <f t="shared" si="37"/>
        <v>40.273291925465834</v>
      </c>
      <c r="BS41" s="32">
        <v>907.5</v>
      </c>
      <c r="BT41" s="45">
        <v>369.35250000000002</v>
      </c>
      <c r="BU41" s="32">
        <v>472.5</v>
      </c>
      <c r="BV41" s="32">
        <v>0</v>
      </c>
      <c r="BW41" s="45">
        <v>0</v>
      </c>
      <c r="BX41" s="32">
        <v>0</v>
      </c>
      <c r="BY41" s="36"/>
      <c r="BZ41" s="36"/>
      <c r="CA41" s="36"/>
      <c r="CB41" s="32">
        <v>300</v>
      </c>
      <c r="CC41" s="45">
        <v>122.1</v>
      </c>
      <c r="CD41" s="32">
        <v>13.8</v>
      </c>
      <c r="CE41" s="36"/>
      <c r="CF41" s="36"/>
      <c r="CG41" s="36"/>
      <c r="CH41" s="32">
        <v>0</v>
      </c>
      <c r="CI41" s="45">
        <v>0</v>
      </c>
      <c r="CJ41" s="32">
        <v>0</v>
      </c>
      <c r="CK41" s="32">
        <v>900</v>
      </c>
      <c r="CL41" s="45">
        <v>355.95</v>
      </c>
      <c r="CM41" s="32">
        <v>179.2</v>
      </c>
      <c r="CN41" s="32">
        <v>1800</v>
      </c>
      <c r="CO41" s="45">
        <v>711.9</v>
      </c>
      <c r="CP41" s="32">
        <v>406</v>
      </c>
      <c r="CQ41" s="32">
        <v>1800</v>
      </c>
      <c r="CR41" s="45">
        <v>711.9</v>
      </c>
      <c r="CS41" s="32">
        <v>406</v>
      </c>
      <c r="CT41" s="32">
        <v>0</v>
      </c>
      <c r="CU41" s="45">
        <v>0</v>
      </c>
      <c r="CV41" s="32">
        <v>13.502000000000001</v>
      </c>
      <c r="CW41" s="32">
        <v>0</v>
      </c>
      <c r="CX41" s="45">
        <v>0</v>
      </c>
      <c r="CY41" s="32">
        <v>0</v>
      </c>
      <c r="CZ41" s="36"/>
      <c r="DA41" s="36"/>
      <c r="DB41" s="36"/>
      <c r="DC41" s="32">
        <v>0</v>
      </c>
      <c r="DD41" s="45">
        <v>0</v>
      </c>
      <c r="DE41" s="32">
        <v>0</v>
      </c>
      <c r="DF41" s="32">
        <v>0</v>
      </c>
      <c r="DG41" s="35">
        <f t="shared" si="8"/>
        <v>60285</v>
      </c>
      <c r="DH41" s="35">
        <f t="shared" si="9"/>
        <v>27382.299620000002</v>
      </c>
      <c r="DI41" s="35">
        <f t="shared" si="10"/>
        <v>25944.8465</v>
      </c>
      <c r="DJ41" s="36"/>
      <c r="DK41" s="36"/>
      <c r="DL41" s="36"/>
      <c r="DM41" s="32">
        <v>0</v>
      </c>
      <c r="DN41" s="32">
        <f t="shared" si="38"/>
        <v>0</v>
      </c>
      <c r="DO41" s="32">
        <v>0</v>
      </c>
      <c r="DP41" s="36"/>
      <c r="DQ41" s="36"/>
      <c r="DR41" s="36"/>
      <c r="DS41" s="36"/>
      <c r="DT41" s="36"/>
      <c r="DU41" s="36"/>
      <c r="DV41" s="36"/>
      <c r="DW41" s="36"/>
      <c r="DX41" s="36"/>
      <c r="DY41" s="32">
        <v>0</v>
      </c>
      <c r="DZ41" s="36">
        <f t="shared" si="39"/>
        <v>0</v>
      </c>
      <c r="EA41" s="32">
        <v>0</v>
      </c>
      <c r="EB41" s="36"/>
      <c r="EC41" s="35">
        <f t="shared" si="11"/>
        <v>0</v>
      </c>
      <c r="ED41" s="35">
        <f t="shared" si="11"/>
        <v>0</v>
      </c>
      <c r="EE41" s="35">
        <f t="shared" si="12"/>
        <v>0</v>
      </c>
      <c r="EH41" s="11"/>
      <c r="EJ41" s="11"/>
      <c r="EK41" s="11"/>
      <c r="EM41" s="11"/>
    </row>
    <row r="42" spans="1:143" s="12" customFormat="1" ht="20.25" customHeight="1">
      <c r="A42" s="15">
        <v>33</v>
      </c>
      <c r="B42" s="26" t="s">
        <v>82</v>
      </c>
      <c r="C42" s="32">
        <v>16731.229800000001</v>
      </c>
      <c r="D42" s="32">
        <v>14427.558999999999</v>
      </c>
      <c r="E42" s="34">
        <f t="shared" si="13"/>
        <v>51216.800000000003</v>
      </c>
      <c r="F42" s="34">
        <f t="shared" si="14"/>
        <v>24286.254800000002</v>
      </c>
      <c r="G42" s="35">
        <f t="shared" ref="G42:G73" si="40">DI42+EE42-EA42</f>
        <v>25613.222000000002</v>
      </c>
      <c r="H42" s="35">
        <f t="shared" si="15"/>
        <v>105.46386098197405</v>
      </c>
      <c r="I42" s="35">
        <f t="shared" si="16"/>
        <v>50.009414879492667</v>
      </c>
      <c r="J42" s="35">
        <f t="shared" ref="J42:J73" si="41">T42+Y42+AD42+AI42+AN42+AS42+BK42+BS42+BV42+BY42+CB42+CE42+CK42+CN42+CT42+CW42+DC42</f>
        <v>9658</v>
      </c>
      <c r="K42" s="35">
        <f t="shared" ref="K42:K73" si="42">U42+Z42+AE42+AJ42+AO42+AT42+BL42+BT42+BW42+BZ42+CC42+CF42+CL42+CO42+CU42+CX42+DD42</f>
        <v>3506.8548000000005</v>
      </c>
      <c r="L42" s="35">
        <f t="shared" ref="L42:L73" si="43">V42+AA42+AF42+AK42+AP42+AU42+BM42+BU42+BX42+CA42+CD42+CG42+CM42+CP42+CV42+CY42+DE42</f>
        <v>4833.8220000000001</v>
      </c>
      <c r="M42" s="35">
        <f t="shared" si="17"/>
        <v>137.83923987956385</v>
      </c>
      <c r="N42" s="35">
        <f t="shared" si="18"/>
        <v>50.049927521225925</v>
      </c>
      <c r="O42" s="35">
        <f t="shared" ref="O42:O73" si="44">T42+AD42</f>
        <v>4500</v>
      </c>
      <c r="P42" s="35">
        <f t="shared" si="19"/>
        <v>1682.1000000000001</v>
      </c>
      <c r="Q42" s="35">
        <f t="shared" ref="Q42:Q73" si="45">V42+AF42</f>
        <v>3224.8939999999998</v>
      </c>
      <c r="R42" s="35">
        <f t="shared" si="20"/>
        <v>191.718328280126</v>
      </c>
      <c r="S42" s="36">
        <f t="shared" si="21"/>
        <v>71.664311111111104</v>
      </c>
      <c r="T42" s="32">
        <v>300</v>
      </c>
      <c r="U42" s="45">
        <f t="shared" si="22"/>
        <v>112.14000000000001</v>
      </c>
      <c r="V42" s="32">
        <v>65.495000000000005</v>
      </c>
      <c r="W42" s="35">
        <f t="shared" si="23"/>
        <v>58.404672730515429</v>
      </c>
      <c r="X42" s="36">
        <f t="shared" si="24"/>
        <v>21.831666666666667</v>
      </c>
      <c r="Y42" s="32">
        <v>2800</v>
      </c>
      <c r="Z42" s="45">
        <v>804.72</v>
      </c>
      <c r="AA42" s="32">
        <v>818.24800000000005</v>
      </c>
      <c r="AB42" s="35">
        <f t="shared" si="25"/>
        <v>101.68108161845113</v>
      </c>
      <c r="AC42" s="36">
        <f t="shared" si="26"/>
        <v>29.223142857142857</v>
      </c>
      <c r="AD42" s="32">
        <v>4200</v>
      </c>
      <c r="AE42" s="45">
        <v>1569.96</v>
      </c>
      <c r="AF42" s="32">
        <v>3159.3989999999999</v>
      </c>
      <c r="AG42" s="35">
        <f t="shared" si="27"/>
        <v>201.24073224795532</v>
      </c>
      <c r="AH42" s="36">
        <f t="shared" si="28"/>
        <v>75.223785714285711</v>
      </c>
      <c r="AI42" s="32">
        <v>408</v>
      </c>
      <c r="AJ42" s="45">
        <v>247.0848</v>
      </c>
      <c r="AK42" s="32">
        <v>324</v>
      </c>
      <c r="AL42" s="35">
        <f t="shared" si="29"/>
        <v>131.12906985779779</v>
      </c>
      <c r="AM42" s="36">
        <f t="shared" si="30"/>
        <v>79.411764705882348</v>
      </c>
      <c r="AN42" s="37">
        <v>0</v>
      </c>
      <c r="AO42" s="37"/>
      <c r="AP42" s="35"/>
      <c r="AQ42" s="35" t="e">
        <f t="shared" si="31"/>
        <v>#DIV/0!</v>
      </c>
      <c r="AR42" s="36" t="e">
        <f t="shared" si="32"/>
        <v>#DIV/0!</v>
      </c>
      <c r="AS42" s="37"/>
      <c r="AT42" s="37"/>
      <c r="AU42" s="36">
        <v>0</v>
      </c>
      <c r="AV42" s="36"/>
      <c r="AW42" s="36"/>
      <c r="AX42" s="36"/>
      <c r="AY42" s="32">
        <v>41558.800000000003</v>
      </c>
      <c r="AZ42" s="36">
        <f t="shared" si="33"/>
        <v>20779.400000000001</v>
      </c>
      <c r="BA42" s="32">
        <v>20779.400000000001</v>
      </c>
      <c r="BB42" s="38"/>
      <c r="BC42" s="38"/>
      <c r="BD42" s="38"/>
      <c r="BE42" s="32">
        <v>0</v>
      </c>
      <c r="BF42" s="39">
        <f t="shared" si="34"/>
        <v>0</v>
      </c>
      <c r="BG42" s="32">
        <v>0</v>
      </c>
      <c r="BH42" s="36"/>
      <c r="BI42" s="36"/>
      <c r="BJ42" s="36"/>
      <c r="BK42" s="36"/>
      <c r="BL42" s="36"/>
      <c r="BM42" s="36"/>
      <c r="BN42" s="35">
        <f t="shared" ref="BN42:BN73" si="46">BS42+BV42+BY42+CB42</f>
        <v>150</v>
      </c>
      <c r="BO42" s="35">
        <f t="shared" si="35"/>
        <v>61.050000000000004</v>
      </c>
      <c r="BP42" s="35">
        <f t="shared" ref="BP42:BP73" si="47">BU42+BX42+CA42+CD42</f>
        <v>117.6</v>
      </c>
      <c r="BQ42" s="35">
        <f t="shared" si="36"/>
        <v>192.62899262899259</v>
      </c>
      <c r="BR42" s="36">
        <f t="shared" si="37"/>
        <v>78.399999999999991</v>
      </c>
      <c r="BS42" s="32">
        <v>60</v>
      </c>
      <c r="BT42" s="45">
        <v>24.42</v>
      </c>
      <c r="BU42" s="32">
        <v>12.6</v>
      </c>
      <c r="BV42" s="32">
        <v>0</v>
      </c>
      <c r="BW42" s="45">
        <v>0</v>
      </c>
      <c r="BX42" s="32">
        <v>0</v>
      </c>
      <c r="BY42" s="36"/>
      <c r="BZ42" s="36"/>
      <c r="CA42" s="36"/>
      <c r="CB42" s="32">
        <v>90</v>
      </c>
      <c r="CC42" s="45">
        <v>36.630000000000003</v>
      </c>
      <c r="CD42" s="32">
        <v>105</v>
      </c>
      <c r="CE42" s="36"/>
      <c r="CF42" s="36"/>
      <c r="CG42" s="36"/>
      <c r="CH42" s="32">
        <v>0</v>
      </c>
      <c r="CI42" s="45">
        <v>0</v>
      </c>
      <c r="CJ42" s="32">
        <v>0</v>
      </c>
      <c r="CK42" s="32">
        <v>0</v>
      </c>
      <c r="CL42" s="45">
        <v>0</v>
      </c>
      <c r="CM42" s="32">
        <v>0</v>
      </c>
      <c r="CN42" s="32">
        <v>1800</v>
      </c>
      <c r="CO42" s="45">
        <v>711.9</v>
      </c>
      <c r="CP42" s="32">
        <v>349.08</v>
      </c>
      <c r="CQ42" s="32">
        <v>1800</v>
      </c>
      <c r="CR42" s="45">
        <v>711.9</v>
      </c>
      <c r="CS42" s="32">
        <v>339.08</v>
      </c>
      <c r="CT42" s="32">
        <v>0</v>
      </c>
      <c r="CU42" s="45">
        <v>0</v>
      </c>
      <c r="CV42" s="32">
        <v>0</v>
      </c>
      <c r="CW42" s="32">
        <v>0</v>
      </c>
      <c r="CX42" s="45">
        <v>0</v>
      </c>
      <c r="CY42" s="32">
        <v>0</v>
      </c>
      <c r="CZ42" s="36"/>
      <c r="DA42" s="36"/>
      <c r="DB42" s="36"/>
      <c r="DC42" s="32">
        <v>0</v>
      </c>
      <c r="DD42" s="45">
        <v>0</v>
      </c>
      <c r="DE42" s="32">
        <v>0</v>
      </c>
      <c r="DF42" s="32">
        <v>0</v>
      </c>
      <c r="DG42" s="35">
        <f t="shared" ref="DG42:DG73" si="48">T42+Y42+AD42+AI42+AN42+AS42+AV42+AY42+BB42+BE42+BH42+BK42+BS42+BV42+BY42+CB42+CE42+CH42+CK42+CN42+CT42+CW42+CZ42+DC42</f>
        <v>51216.800000000003</v>
      </c>
      <c r="DH42" s="35">
        <f t="shared" ref="DH42:DH73" si="49">U42+Z42+AE42+AJ42+AO42+AT42+AW42+AZ42+BC42+BF42+BI42+BL42+BT42+BW42+BZ42+CC42+CF42+CI42+CL42+CO42+CU42+CX42+DA42+DD42</f>
        <v>24286.254800000002</v>
      </c>
      <c r="DI42" s="35">
        <f t="shared" ref="DI42:DI73" si="50">V42+AA42+AF42+AK42+AP42+AU42+AX42+BA42+BD42+BG42+BJ42+BM42+BU42+BX42+CA42+CD42+CG42+CJ42+CM42+CP42+CV42+CY42+DB42+DE42+DF42</f>
        <v>25613.222000000002</v>
      </c>
      <c r="DJ42" s="36"/>
      <c r="DK42" s="36"/>
      <c r="DL42" s="36"/>
      <c r="DM42" s="32">
        <v>0</v>
      </c>
      <c r="DN42" s="32">
        <f t="shared" si="38"/>
        <v>0</v>
      </c>
      <c r="DO42" s="32">
        <v>0</v>
      </c>
      <c r="DP42" s="36"/>
      <c r="DQ42" s="36"/>
      <c r="DR42" s="36"/>
      <c r="DS42" s="36"/>
      <c r="DT42" s="36"/>
      <c r="DU42" s="36"/>
      <c r="DV42" s="36"/>
      <c r="DW42" s="36"/>
      <c r="DX42" s="36"/>
      <c r="DY42" s="32">
        <v>0</v>
      </c>
      <c r="DZ42" s="36">
        <f t="shared" si="39"/>
        <v>0</v>
      </c>
      <c r="EA42" s="32">
        <v>0</v>
      </c>
      <c r="EB42" s="36"/>
      <c r="EC42" s="35">
        <f t="shared" ref="EC42:ED73" si="51">DJ42+DM42+DP42+DS42+DV42+DY42</f>
        <v>0</v>
      </c>
      <c r="ED42" s="35">
        <f t="shared" si="51"/>
        <v>0</v>
      </c>
      <c r="EE42" s="35">
        <f t="shared" si="12"/>
        <v>0</v>
      </c>
      <c r="EH42" s="11"/>
      <c r="EJ42" s="11"/>
      <c r="EK42" s="11"/>
      <c r="EM42" s="11"/>
    </row>
    <row r="43" spans="1:143" s="12" customFormat="1" ht="20.25" customHeight="1">
      <c r="A43" s="15">
        <v>34</v>
      </c>
      <c r="B43" s="26" t="s">
        <v>83</v>
      </c>
      <c r="C43" s="32">
        <v>16273.136200000001</v>
      </c>
      <c r="D43" s="32">
        <v>7485.7461999999996</v>
      </c>
      <c r="E43" s="34">
        <f t="shared" si="13"/>
        <v>16682</v>
      </c>
      <c r="F43" s="34">
        <f t="shared" si="14"/>
        <v>7667.7974999999997</v>
      </c>
      <c r="G43" s="35">
        <f t="shared" si="40"/>
        <v>7448.0329999999994</v>
      </c>
      <c r="H43" s="35">
        <f t="shared" si="15"/>
        <v>97.133929267172221</v>
      </c>
      <c r="I43" s="35">
        <f t="shared" si="16"/>
        <v>44.647122647164608</v>
      </c>
      <c r="J43" s="35">
        <f t="shared" si="41"/>
        <v>4934.3</v>
      </c>
      <c r="K43" s="35">
        <f t="shared" si="42"/>
        <v>1793.9475000000002</v>
      </c>
      <c r="L43" s="35">
        <f t="shared" si="43"/>
        <v>1574.1329999999998</v>
      </c>
      <c r="M43" s="35">
        <f t="shared" si="17"/>
        <v>87.746882224814243</v>
      </c>
      <c r="N43" s="35">
        <f t="shared" si="18"/>
        <v>31.901850313114316</v>
      </c>
      <c r="O43" s="35">
        <f t="shared" si="44"/>
        <v>1421.5</v>
      </c>
      <c r="P43" s="35">
        <f t="shared" si="19"/>
        <v>531.35670000000005</v>
      </c>
      <c r="Q43" s="35">
        <f t="shared" si="45"/>
        <v>664.9129999999999</v>
      </c>
      <c r="R43" s="35">
        <f t="shared" si="20"/>
        <v>125.13496112874832</v>
      </c>
      <c r="S43" s="36">
        <f t="shared" si="21"/>
        <v>46.775448469926125</v>
      </c>
      <c r="T43" s="32">
        <v>31.5</v>
      </c>
      <c r="U43" s="45">
        <f t="shared" si="22"/>
        <v>11.774700000000001</v>
      </c>
      <c r="V43" s="32">
        <v>45.853000000000002</v>
      </c>
      <c r="W43" s="35">
        <f t="shared" si="23"/>
        <v>389.41968797506513</v>
      </c>
      <c r="X43" s="36">
        <f t="shared" si="24"/>
        <v>145.56507936507936</v>
      </c>
      <c r="Y43" s="32">
        <v>1405</v>
      </c>
      <c r="Z43" s="45">
        <v>403.79700000000003</v>
      </c>
      <c r="AA43" s="32">
        <v>430.7</v>
      </c>
      <c r="AB43" s="35">
        <f t="shared" si="25"/>
        <v>106.66250616027359</v>
      </c>
      <c r="AC43" s="36">
        <f t="shared" si="26"/>
        <v>30.654804270462634</v>
      </c>
      <c r="AD43" s="32">
        <v>1390</v>
      </c>
      <c r="AE43" s="45">
        <v>519.58199999999999</v>
      </c>
      <c r="AF43" s="32">
        <v>619.05999999999995</v>
      </c>
      <c r="AG43" s="35">
        <f t="shared" si="27"/>
        <v>119.14577487287859</v>
      </c>
      <c r="AH43" s="36">
        <f t="shared" si="28"/>
        <v>44.536690647482011</v>
      </c>
      <c r="AI43" s="32">
        <v>22</v>
      </c>
      <c r="AJ43" s="45">
        <v>13.3232</v>
      </c>
      <c r="AK43" s="32">
        <v>26.7</v>
      </c>
      <c r="AL43" s="35">
        <f t="shared" si="29"/>
        <v>200.4023057523718</v>
      </c>
      <c r="AM43" s="36">
        <f t="shared" si="30"/>
        <v>121.36363636363636</v>
      </c>
      <c r="AN43" s="37">
        <v>0</v>
      </c>
      <c r="AO43" s="37"/>
      <c r="AP43" s="35"/>
      <c r="AQ43" s="35" t="e">
        <f t="shared" si="31"/>
        <v>#DIV/0!</v>
      </c>
      <c r="AR43" s="36" t="e">
        <f t="shared" si="32"/>
        <v>#DIV/0!</v>
      </c>
      <c r="AS43" s="37"/>
      <c r="AT43" s="37"/>
      <c r="AU43" s="36">
        <v>0</v>
      </c>
      <c r="AV43" s="36"/>
      <c r="AW43" s="36"/>
      <c r="AX43" s="36"/>
      <c r="AY43" s="32">
        <v>11747.7</v>
      </c>
      <c r="AZ43" s="36">
        <f t="shared" si="33"/>
        <v>5873.85</v>
      </c>
      <c r="BA43" s="32">
        <v>5873.9</v>
      </c>
      <c r="BB43" s="38"/>
      <c r="BC43" s="38"/>
      <c r="BD43" s="38"/>
      <c r="BE43" s="32">
        <v>0</v>
      </c>
      <c r="BF43" s="39">
        <f t="shared" si="34"/>
        <v>0</v>
      </c>
      <c r="BG43" s="32">
        <v>0</v>
      </c>
      <c r="BH43" s="36"/>
      <c r="BI43" s="36"/>
      <c r="BJ43" s="36"/>
      <c r="BK43" s="36"/>
      <c r="BL43" s="36"/>
      <c r="BM43" s="36"/>
      <c r="BN43" s="35">
        <f t="shared" si="46"/>
        <v>1785.8</v>
      </c>
      <c r="BO43" s="35">
        <f t="shared" si="35"/>
        <v>726.82060000000013</v>
      </c>
      <c r="BP43" s="35">
        <f t="shared" si="47"/>
        <v>352.28</v>
      </c>
      <c r="BQ43" s="35">
        <f t="shared" si="36"/>
        <v>48.468631736634862</v>
      </c>
      <c r="BR43" s="36">
        <f t="shared" si="37"/>
        <v>19.72673311681039</v>
      </c>
      <c r="BS43" s="32">
        <v>1785.8</v>
      </c>
      <c r="BT43" s="45">
        <v>726.82060000000013</v>
      </c>
      <c r="BU43" s="32">
        <v>352.28</v>
      </c>
      <c r="BV43" s="32">
        <v>0</v>
      </c>
      <c r="BW43" s="45">
        <v>0</v>
      </c>
      <c r="BX43" s="32">
        <v>0</v>
      </c>
      <c r="BY43" s="36"/>
      <c r="BZ43" s="36"/>
      <c r="CA43" s="36"/>
      <c r="CB43" s="32">
        <v>0</v>
      </c>
      <c r="CC43" s="45">
        <v>0</v>
      </c>
      <c r="CD43" s="32">
        <v>0</v>
      </c>
      <c r="CE43" s="36"/>
      <c r="CF43" s="36"/>
      <c r="CG43" s="36"/>
      <c r="CH43" s="32">
        <v>0</v>
      </c>
      <c r="CI43" s="45">
        <v>0</v>
      </c>
      <c r="CJ43" s="32">
        <v>0</v>
      </c>
      <c r="CK43" s="32">
        <v>0</v>
      </c>
      <c r="CL43" s="45">
        <v>0</v>
      </c>
      <c r="CM43" s="32">
        <v>0</v>
      </c>
      <c r="CN43" s="32">
        <v>300</v>
      </c>
      <c r="CO43" s="45">
        <v>118.65</v>
      </c>
      <c r="CP43" s="32">
        <v>99.54</v>
      </c>
      <c r="CQ43" s="32">
        <v>300</v>
      </c>
      <c r="CR43" s="45">
        <v>118.65</v>
      </c>
      <c r="CS43" s="32">
        <v>99.54</v>
      </c>
      <c r="CT43" s="32">
        <v>0</v>
      </c>
      <c r="CU43" s="45">
        <v>0</v>
      </c>
      <c r="CV43" s="32">
        <v>0</v>
      </c>
      <c r="CW43" s="32">
        <v>0</v>
      </c>
      <c r="CX43" s="45">
        <v>0</v>
      </c>
      <c r="CY43" s="32">
        <v>0</v>
      </c>
      <c r="CZ43" s="36"/>
      <c r="DA43" s="36"/>
      <c r="DB43" s="36"/>
      <c r="DC43" s="32">
        <v>0</v>
      </c>
      <c r="DD43" s="45">
        <v>0</v>
      </c>
      <c r="DE43" s="32">
        <v>0</v>
      </c>
      <c r="DF43" s="32">
        <v>0</v>
      </c>
      <c r="DG43" s="35">
        <f t="shared" si="48"/>
        <v>16682</v>
      </c>
      <c r="DH43" s="35">
        <f t="shared" si="49"/>
        <v>7667.7974999999997</v>
      </c>
      <c r="DI43" s="35">
        <f t="shared" si="50"/>
        <v>7448.0329999999994</v>
      </c>
      <c r="DJ43" s="36"/>
      <c r="DK43" s="36"/>
      <c r="DL43" s="36"/>
      <c r="DM43" s="32">
        <v>0</v>
      </c>
      <c r="DN43" s="32">
        <f t="shared" si="38"/>
        <v>0</v>
      </c>
      <c r="DO43" s="32">
        <v>0</v>
      </c>
      <c r="DP43" s="36"/>
      <c r="DQ43" s="36"/>
      <c r="DR43" s="36"/>
      <c r="DS43" s="36"/>
      <c r="DT43" s="36"/>
      <c r="DU43" s="36"/>
      <c r="DV43" s="36"/>
      <c r="DW43" s="36"/>
      <c r="DX43" s="36"/>
      <c r="DY43" s="32">
        <v>0</v>
      </c>
      <c r="DZ43" s="36">
        <f t="shared" si="39"/>
        <v>0</v>
      </c>
      <c r="EA43" s="32">
        <v>0</v>
      </c>
      <c r="EB43" s="36"/>
      <c r="EC43" s="35">
        <f t="shared" si="51"/>
        <v>0</v>
      </c>
      <c r="ED43" s="35">
        <f t="shared" si="51"/>
        <v>0</v>
      </c>
      <c r="EE43" s="35">
        <f t="shared" si="12"/>
        <v>0</v>
      </c>
      <c r="EH43" s="11"/>
      <c r="EJ43" s="11"/>
      <c r="EK43" s="11"/>
      <c r="EM43" s="11"/>
    </row>
    <row r="44" spans="1:143" s="12" customFormat="1" ht="20.25" customHeight="1">
      <c r="A44" s="15">
        <v>35</v>
      </c>
      <c r="B44" s="26" t="s">
        <v>84</v>
      </c>
      <c r="C44" s="32">
        <v>3004.46</v>
      </c>
      <c r="D44" s="32">
        <v>10751.9774</v>
      </c>
      <c r="E44" s="34">
        <f t="shared" si="13"/>
        <v>67194.299999999988</v>
      </c>
      <c r="F44" s="34">
        <f t="shared" si="14"/>
        <v>30398.284920000002</v>
      </c>
      <c r="G44" s="35">
        <f t="shared" si="40"/>
        <v>37445.332399999999</v>
      </c>
      <c r="H44" s="35">
        <f t="shared" si="15"/>
        <v>123.18238511990364</v>
      </c>
      <c r="I44" s="35">
        <f t="shared" si="16"/>
        <v>55.726947672644869</v>
      </c>
      <c r="J44" s="35">
        <f t="shared" si="41"/>
        <v>24294.1</v>
      </c>
      <c r="K44" s="35">
        <f t="shared" si="42"/>
        <v>8948.1849199999997</v>
      </c>
      <c r="L44" s="35">
        <f t="shared" si="43"/>
        <v>15995.232399999999</v>
      </c>
      <c r="M44" s="35">
        <f t="shared" si="17"/>
        <v>178.75393214381626</v>
      </c>
      <c r="N44" s="35">
        <f t="shared" si="18"/>
        <v>65.839987486673721</v>
      </c>
      <c r="O44" s="35">
        <f t="shared" si="44"/>
        <v>10210.299999999999</v>
      </c>
      <c r="P44" s="35">
        <f t="shared" si="19"/>
        <v>3816.6101400000007</v>
      </c>
      <c r="Q44" s="35">
        <f t="shared" si="45"/>
        <v>6222.3890000000001</v>
      </c>
      <c r="R44" s="35">
        <f t="shared" si="20"/>
        <v>163.03444081925537</v>
      </c>
      <c r="S44" s="36">
        <f t="shared" si="21"/>
        <v>60.942273978237672</v>
      </c>
      <c r="T44" s="32">
        <v>2220.3000000000002</v>
      </c>
      <c r="U44" s="45">
        <f t="shared" si="22"/>
        <v>829.94814000000019</v>
      </c>
      <c r="V44" s="32">
        <v>2199.36</v>
      </c>
      <c r="W44" s="35">
        <f t="shared" si="23"/>
        <v>264.99969022160826</v>
      </c>
      <c r="X44" s="36">
        <f t="shared" si="24"/>
        <v>99.056884204837175</v>
      </c>
      <c r="Y44" s="32">
        <v>5270</v>
      </c>
      <c r="Z44" s="45">
        <v>1514.598</v>
      </c>
      <c r="AA44" s="32">
        <v>4000.7134000000001</v>
      </c>
      <c r="AB44" s="35">
        <f t="shared" si="25"/>
        <v>264.1435813331326</v>
      </c>
      <c r="AC44" s="36">
        <f t="shared" si="26"/>
        <v>75.914865275142319</v>
      </c>
      <c r="AD44" s="32">
        <v>7990</v>
      </c>
      <c r="AE44" s="45">
        <v>2986.6620000000003</v>
      </c>
      <c r="AF44" s="32">
        <v>4023.029</v>
      </c>
      <c r="AG44" s="35">
        <f t="shared" si="27"/>
        <v>134.69984216493194</v>
      </c>
      <c r="AH44" s="36">
        <f t="shared" si="28"/>
        <v>50.350801001251568</v>
      </c>
      <c r="AI44" s="32">
        <v>596.29999999999995</v>
      </c>
      <c r="AJ44" s="45">
        <v>361.11927999999995</v>
      </c>
      <c r="AK44" s="32">
        <v>599.1</v>
      </c>
      <c r="AL44" s="35">
        <f t="shared" si="29"/>
        <v>165.90086245187464</v>
      </c>
      <c r="AM44" s="36">
        <f t="shared" si="30"/>
        <v>100.46956230085529</v>
      </c>
      <c r="AN44" s="37">
        <v>0</v>
      </c>
      <c r="AO44" s="37"/>
      <c r="AP44" s="35"/>
      <c r="AQ44" s="35" t="e">
        <f t="shared" si="31"/>
        <v>#DIV/0!</v>
      </c>
      <c r="AR44" s="36" t="e">
        <f t="shared" si="32"/>
        <v>#DIV/0!</v>
      </c>
      <c r="AS44" s="37"/>
      <c r="AT44" s="37"/>
      <c r="AU44" s="36">
        <v>0</v>
      </c>
      <c r="AV44" s="36"/>
      <c r="AW44" s="36"/>
      <c r="AX44" s="36"/>
      <c r="AY44" s="32">
        <v>42900.2</v>
      </c>
      <c r="AZ44" s="36">
        <f t="shared" si="33"/>
        <v>21450.1</v>
      </c>
      <c r="BA44" s="32">
        <v>21450.1</v>
      </c>
      <c r="BB44" s="38"/>
      <c r="BC44" s="38"/>
      <c r="BD44" s="38"/>
      <c r="BE44" s="32">
        <v>0</v>
      </c>
      <c r="BF44" s="39">
        <f t="shared" si="34"/>
        <v>0</v>
      </c>
      <c r="BG44" s="32">
        <v>0</v>
      </c>
      <c r="BH44" s="36"/>
      <c r="BI44" s="36"/>
      <c r="BJ44" s="36"/>
      <c r="BK44" s="36"/>
      <c r="BL44" s="36"/>
      <c r="BM44" s="36"/>
      <c r="BN44" s="35">
        <f t="shared" si="46"/>
        <v>507.5</v>
      </c>
      <c r="BO44" s="35">
        <f t="shared" si="35"/>
        <v>206.55250000000001</v>
      </c>
      <c r="BP44" s="35">
        <f t="shared" si="47"/>
        <v>508.5</v>
      </c>
      <c r="BQ44" s="35">
        <f t="shared" si="36"/>
        <v>246.1843841154186</v>
      </c>
      <c r="BR44" s="36">
        <f t="shared" si="37"/>
        <v>100.19704433497536</v>
      </c>
      <c r="BS44" s="32">
        <v>507.5</v>
      </c>
      <c r="BT44" s="45">
        <v>206.55250000000001</v>
      </c>
      <c r="BU44" s="32">
        <v>508.5</v>
      </c>
      <c r="BV44" s="32">
        <v>0</v>
      </c>
      <c r="BW44" s="45">
        <v>0</v>
      </c>
      <c r="BX44" s="32">
        <v>0</v>
      </c>
      <c r="BY44" s="36"/>
      <c r="BZ44" s="36"/>
      <c r="CA44" s="36"/>
      <c r="CB44" s="32">
        <v>0</v>
      </c>
      <c r="CC44" s="45">
        <v>0</v>
      </c>
      <c r="CD44" s="32">
        <v>0</v>
      </c>
      <c r="CE44" s="36"/>
      <c r="CF44" s="36"/>
      <c r="CG44" s="36"/>
      <c r="CH44" s="32">
        <v>0</v>
      </c>
      <c r="CI44" s="45">
        <v>0</v>
      </c>
      <c r="CJ44" s="32">
        <v>0</v>
      </c>
      <c r="CK44" s="32">
        <v>0</v>
      </c>
      <c r="CL44" s="45">
        <v>0</v>
      </c>
      <c r="CM44" s="32">
        <v>0</v>
      </c>
      <c r="CN44" s="32">
        <v>7100</v>
      </c>
      <c r="CO44" s="45">
        <v>2808.05</v>
      </c>
      <c r="CP44" s="32">
        <v>4478.8999999999996</v>
      </c>
      <c r="CQ44" s="32">
        <v>2500</v>
      </c>
      <c r="CR44" s="45">
        <v>988.75</v>
      </c>
      <c r="CS44" s="32">
        <v>1835.9</v>
      </c>
      <c r="CT44" s="32">
        <v>0</v>
      </c>
      <c r="CU44" s="45">
        <v>0</v>
      </c>
      <c r="CV44" s="32">
        <v>5.63</v>
      </c>
      <c r="CW44" s="32">
        <v>0</v>
      </c>
      <c r="CX44" s="45">
        <v>0</v>
      </c>
      <c r="CY44" s="32">
        <v>0</v>
      </c>
      <c r="CZ44" s="36"/>
      <c r="DA44" s="36"/>
      <c r="DB44" s="36"/>
      <c r="DC44" s="32">
        <v>610</v>
      </c>
      <c r="DD44" s="45">
        <v>241.255</v>
      </c>
      <c r="DE44" s="32">
        <v>180</v>
      </c>
      <c r="DF44" s="32">
        <v>0</v>
      </c>
      <c r="DG44" s="35">
        <f t="shared" si="48"/>
        <v>67194.299999999988</v>
      </c>
      <c r="DH44" s="35">
        <f t="shared" si="49"/>
        <v>30398.284920000002</v>
      </c>
      <c r="DI44" s="35">
        <f t="shared" si="50"/>
        <v>37445.332399999999</v>
      </c>
      <c r="DJ44" s="36"/>
      <c r="DK44" s="36"/>
      <c r="DL44" s="36"/>
      <c r="DM44" s="32">
        <v>0</v>
      </c>
      <c r="DN44" s="32">
        <f t="shared" si="38"/>
        <v>0</v>
      </c>
      <c r="DO44" s="32">
        <v>0</v>
      </c>
      <c r="DP44" s="36"/>
      <c r="DQ44" s="36"/>
      <c r="DR44" s="36"/>
      <c r="DS44" s="36"/>
      <c r="DT44" s="36"/>
      <c r="DU44" s="36"/>
      <c r="DV44" s="36"/>
      <c r="DW44" s="36"/>
      <c r="DX44" s="36"/>
      <c r="DY44" s="32">
        <v>0</v>
      </c>
      <c r="DZ44" s="36">
        <f t="shared" si="39"/>
        <v>0</v>
      </c>
      <c r="EA44" s="32">
        <v>0</v>
      </c>
      <c r="EB44" s="36"/>
      <c r="EC44" s="35">
        <f t="shared" si="51"/>
        <v>0</v>
      </c>
      <c r="ED44" s="35">
        <f t="shared" si="51"/>
        <v>0</v>
      </c>
      <c r="EE44" s="35">
        <f t="shared" si="12"/>
        <v>0</v>
      </c>
      <c r="EH44" s="11"/>
      <c r="EJ44" s="11"/>
      <c r="EK44" s="11"/>
      <c r="EM44" s="11"/>
    </row>
    <row r="45" spans="1:143" s="12" customFormat="1" ht="20.25" customHeight="1">
      <c r="A45" s="15">
        <v>36</v>
      </c>
      <c r="B45" s="26" t="s">
        <v>85</v>
      </c>
      <c r="C45" s="32">
        <v>3046.6873999999998</v>
      </c>
      <c r="D45" s="32">
        <v>1778.5344</v>
      </c>
      <c r="E45" s="34">
        <f t="shared" si="13"/>
        <v>33575</v>
      </c>
      <c r="F45" s="34">
        <f t="shared" si="14"/>
        <v>15621.930500000002</v>
      </c>
      <c r="G45" s="35">
        <f t="shared" si="40"/>
        <v>15649.383599999999</v>
      </c>
      <c r="H45" s="35">
        <f t="shared" si="15"/>
        <v>100.17573436266404</v>
      </c>
      <c r="I45" s="35">
        <f t="shared" si="16"/>
        <v>46.610226656738639</v>
      </c>
      <c r="J45" s="35">
        <f t="shared" si="41"/>
        <v>8629.7999999999993</v>
      </c>
      <c r="K45" s="35">
        <f t="shared" si="42"/>
        <v>3149.3305</v>
      </c>
      <c r="L45" s="35">
        <f t="shared" si="43"/>
        <v>3176.7836000000002</v>
      </c>
      <c r="M45" s="35">
        <f t="shared" si="17"/>
        <v>100.87171225757348</v>
      </c>
      <c r="N45" s="35">
        <f t="shared" si="18"/>
        <v>36.811787063431375</v>
      </c>
      <c r="O45" s="35">
        <f t="shared" si="44"/>
        <v>2300</v>
      </c>
      <c r="P45" s="35">
        <f t="shared" si="19"/>
        <v>859.74</v>
      </c>
      <c r="Q45" s="35">
        <f t="shared" si="45"/>
        <v>1156.25</v>
      </c>
      <c r="R45" s="35">
        <f t="shared" si="20"/>
        <v>134.48833368227605</v>
      </c>
      <c r="S45" s="36">
        <f t="shared" si="21"/>
        <v>50.271739130434781</v>
      </c>
      <c r="T45" s="32">
        <v>100</v>
      </c>
      <c r="U45" s="45">
        <f t="shared" si="22"/>
        <v>37.380000000000003</v>
      </c>
      <c r="V45" s="32">
        <v>50.034999999999997</v>
      </c>
      <c r="W45" s="35">
        <f t="shared" si="23"/>
        <v>133.85500267522738</v>
      </c>
      <c r="X45" s="36">
        <f t="shared" si="24"/>
        <v>50.034999999999997</v>
      </c>
      <c r="Y45" s="32">
        <v>2550</v>
      </c>
      <c r="Z45" s="45">
        <v>732.87</v>
      </c>
      <c r="AA45" s="32">
        <v>680.10199999999998</v>
      </c>
      <c r="AB45" s="35">
        <f t="shared" si="25"/>
        <v>92.799814428206901</v>
      </c>
      <c r="AC45" s="36">
        <f t="shared" si="26"/>
        <v>26.670666666666666</v>
      </c>
      <c r="AD45" s="32">
        <v>2200</v>
      </c>
      <c r="AE45" s="45">
        <v>822.36</v>
      </c>
      <c r="AF45" s="32">
        <v>1106.2149999999999</v>
      </c>
      <c r="AG45" s="35">
        <f t="shared" si="27"/>
        <v>134.51712145532369</v>
      </c>
      <c r="AH45" s="36">
        <f t="shared" si="28"/>
        <v>50.282499999999999</v>
      </c>
      <c r="AI45" s="32">
        <v>281</v>
      </c>
      <c r="AJ45" s="45">
        <v>170.17360000000002</v>
      </c>
      <c r="AK45" s="32">
        <v>177</v>
      </c>
      <c r="AL45" s="35">
        <f t="shared" si="29"/>
        <v>104.01143303074036</v>
      </c>
      <c r="AM45" s="36">
        <f t="shared" si="30"/>
        <v>62.989323843416365</v>
      </c>
      <c r="AN45" s="37">
        <v>0</v>
      </c>
      <c r="AO45" s="37"/>
      <c r="AP45" s="35"/>
      <c r="AQ45" s="35" t="e">
        <f t="shared" si="31"/>
        <v>#DIV/0!</v>
      </c>
      <c r="AR45" s="36" t="e">
        <f t="shared" si="32"/>
        <v>#DIV/0!</v>
      </c>
      <c r="AS45" s="37"/>
      <c r="AT45" s="37"/>
      <c r="AU45" s="36">
        <v>0</v>
      </c>
      <c r="AV45" s="36"/>
      <c r="AW45" s="36"/>
      <c r="AX45" s="36"/>
      <c r="AY45" s="32">
        <v>24945.200000000001</v>
      </c>
      <c r="AZ45" s="36">
        <f t="shared" si="33"/>
        <v>12472.600000000002</v>
      </c>
      <c r="BA45" s="32">
        <v>12472.6</v>
      </c>
      <c r="BB45" s="38"/>
      <c r="BC45" s="38"/>
      <c r="BD45" s="38"/>
      <c r="BE45" s="32">
        <v>0</v>
      </c>
      <c r="BF45" s="39">
        <f t="shared" si="34"/>
        <v>0</v>
      </c>
      <c r="BG45" s="32">
        <v>0</v>
      </c>
      <c r="BH45" s="36"/>
      <c r="BI45" s="36"/>
      <c r="BJ45" s="36"/>
      <c r="BK45" s="36"/>
      <c r="BL45" s="36"/>
      <c r="BM45" s="36"/>
      <c r="BN45" s="35">
        <f t="shared" si="46"/>
        <v>241</v>
      </c>
      <c r="BO45" s="35">
        <f t="shared" si="35"/>
        <v>98.087000000000018</v>
      </c>
      <c r="BP45" s="35">
        <f t="shared" si="47"/>
        <v>98.147999999999996</v>
      </c>
      <c r="BQ45" s="35">
        <f t="shared" si="36"/>
        <v>100.06218968874568</v>
      </c>
      <c r="BR45" s="36">
        <f t="shared" si="37"/>
        <v>40.725311203319507</v>
      </c>
      <c r="BS45" s="32">
        <v>241</v>
      </c>
      <c r="BT45" s="45">
        <v>98.087000000000018</v>
      </c>
      <c r="BU45" s="32">
        <v>98.147999999999996</v>
      </c>
      <c r="BV45" s="32">
        <v>0</v>
      </c>
      <c r="BW45" s="45">
        <v>0</v>
      </c>
      <c r="BX45" s="32">
        <v>0</v>
      </c>
      <c r="BY45" s="36"/>
      <c r="BZ45" s="36"/>
      <c r="CA45" s="36"/>
      <c r="CB45" s="32">
        <v>0</v>
      </c>
      <c r="CC45" s="45">
        <v>0</v>
      </c>
      <c r="CD45" s="32">
        <v>0</v>
      </c>
      <c r="CE45" s="36"/>
      <c r="CF45" s="36"/>
      <c r="CG45" s="36"/>
      <c r="CH45" s="32">
        <v>0</v>
      </c>
      <c r="CI45" s="45">
        <v>0</v>
      </c>
      <c r="CJ45" s="32">
        <v>0</v>
      </c>
      <c r="CK45" s="32">
        <v>0</v>
      </c>
      <c r="CL45" s="45">
        <v>0</v>
      </c>
      <c r="CM45" s="32">
        <v>0</v>
      </c>
      <c r="CN45" s="32">
        <v>3257.8</v>
      </c>
      <c r="CO45" s="45">
        <v>1288.4599000000001</v>
      </c>
      <c r="CP45" s="32">
        <v>992.15</v>
      </c>
      <c r="CQ45" s="32">
        <v>1557.8</v>
      </c>
      <c r="CR45" s="45">
        <v>616.10989999999993</v>
      </c>
      <c r="CS45" s="32">
        <v>190.5</v>
      </c>
      <c r="CT45" s="32">
        <v>0</v>
      </c>
      <c r="CU45" s="45">
        <v>0</v>
      </c>
      <c r="CV45" s="32">
        <v>0</v>
      </c>
      <c r="CW45" s="32">
        <v>0</v>
      </c>
      <c r="CX45" s="45">
        <v>0</v>
      </c>
      <c r="CY45" s="32">
        <v>73.133600000000001</v>
      </c>
      <c r="CZ45" s="36"/>
      <c r="DA45" s="36"/>
      <c r="DB45" s="36"/>
      <c r="DC45" s="32">
        <v>0</v>
      </c>
      <c r="DD45" s="45">
        <v>0</v>
      </c>
      <c r="DE45" s="32">
        <v>0</v>
      </c>
      <c r="DF45" s="32">
        <v>0</v>
      </c>
      <c r="DG45" s="35">
        <f t="shared" si="48"/>
        <v>33575</v>
      </c>
      <c r="DH45" s="35">
        <f t="shared" si="49"/>
        <v>15621.930500000002</v>
      </c>
      <c r="DI45" s="35">
        <f t="shared" si="50"/>
        <v>15649.383599999999</v>
      </c>
      <c r="DJ45" s="36"/>
      <c r="DK45" s="36"/>
      <c r="DL45" s="36"/>
      <c r="DM45" s="32">
        <v>0</v>
      </c>
      <c r="DN45" s="32">
        <f t="shared" si="38"/>
        <v>0</v>
      </c>
      <c r="DO45" s="32">
        <v>0</v>
      </c>
      <c r="DP45" s="36"/>
      <c r="DQ45" s="36"/>
      <c r="DR45" s="36"/>
      <c r="DS45" s="36"/>
      <c r="DT45" s="36"/>
      <c r="DU45" s="36"/>
      <c r="DV45" s="36"/>
      <c r="DW45" s="36"/>
      <c r="DX45" s="36"/>
      <c r="DY45" s="32">
        <v>0</v>
      </c>
      <c r="DZ45" s="36">
        <f t="shared" si="39"/>
        <v>0</v>
      </c>
      <c r="EA45" s="32">
        <v>0</v>
      </c>
      <c r="EB45" s="36"/>
      <c r="EC45" s="35">
        <f t="shared" si="51"/>
        <v>0</v>
      </c>
      <c r="ED45" s="35">
        <f t="shared" si="51"/>
        <v>0</v>
      </c>
      <c r="EE45" s="35">
        <f t="shared" si="12"/>
        <v>0</v>
      </c>
      <c r="EH45" s="11"/>
      <c r="EJ45" s="11"/>
      <c r="EK45" s="11"/>
      <c r="EM45" s="11"/>
    </row>
    <row r="46" spans="1:143" s="12" customFormat="1" ht="20.25" customHeight="1">
      <c r="A46" s="15">
        <v>37</v>
      </c>
      <c r="B46" s="26" t="s">
        <v>86</v>
      </c>
      <c r="C46" s="32">
        <v>7410.5744999999997</v>
      </c>
      <c r="D46" s="32">
        <v>3931.8809000000001</v>
      </c>
      <c r="E46" s="34">
        <f t="shared" si="13"/>
        <v>21831.9</v>
      </c>
      <c r="F46" s="34">
        <f t="shared" si="14"/>
        <v>9641.0506299999997</v>
      </c>
      <c r="G46" s="35">
        <f t="shared" si="40"/>
        <v>9441.598</v>
      </c>
      <c r="H46" s="35">
        <f t="shared" si="15"/>
        <v>97.93121478504257</v>
      </c>
      <c r="I46" s="35">
        <f t="shared" si="16"/>
        <v>43.246799408205419</v>
      </c>
      <c r="J46" s="35">
        <f t="shared" si="41"/>
        <v>7614.2</v>
      </c>
      <c r="K46" s="35">
        <f t="shared" si="42"/>
        <v>2532.2006299999994</v>
      </c>
      <c r="L46" s="35">
        <f t="shared" si="43"/>
        <v>2332.6980000000003</v>
      </c>
      <c r="M46" s="35">
        <f t="shared" si="17"/>
        <v>92.121373494800878</v>
      </c>
      <c r="N46" s="35">
        <f t="shared" si="18"/>
        <v>30.636153502666076</v>
      </c>
      <c r="O46" s="35">
        <f t="shared" si="44"/>
        <v>2610</v>
      </c>
      <c r="P46" s="35">
        <f t="shared" si="19"/>
        <v>975.61799999999994</v>
      </c>
      <c r="Q46" s="35">
        <f t="shared" si="45"/>
        <v>1393.6680000000001</v>
      </c>
      <c r="R46" s="35">
        <f t="shared" si="20"/>
        <v>142.84976291950335</v>
      </c>
      <c r="S46" s="36">
        <f t="shared" si="21"/>
        <v>53.397241379310344</v>
      </c>
      <c r="T46" s="32">
        <v>229</v>
      </c>
      <c r="U46" s="45">
        <f t="shared" si="22"/>
        <v>85.600200000000001</v>
      </c>
      <c r="V46" s="32">
        <v>2.2679999999999998</v>
      </c>
      <c r="W46" s="35">
        <f t="shared" si="23"/>
        <v>2.6495265197978504</v>
      </c>
      <c r="X46" s="36">
        <f t="shared" si="24"/>
        <v>0.99039301310043659</v>
      </c>
      <c r="Y46" s="32">
        <v>4007.1</v>
      </c>
      <c r="Z46" s="45">
        <v>1151.6405399999999</v>
      </c>
      <c r="AA46" s="32">
        <v>425.4</v>
      </c>
      <c r="AB46" s="35">
        <f t="shared" si="25"/>
        <v>36.938609333777016</v>
      </c>
      <c r="AC46" s="36">
        <f t="shared" si="26"/>
        <v>10.616156322527512</v>
      </c>
      <c r="AD46" s="32">
        <v>2381</v>
      </c>
      <c r="AE46" s="45">
        <v>890.01779999999997</v>
      </c>
      <c r="AF46" s="32">
        <v>1391.4</v>
      </c>
      <c r="AG46" s="35">
        <f t="shared" si="27"/>
        <v>156.33395197264593</v>
      </c>
      <c r="AH46" s="36">
        <f t="shared" si="28"/>
        <v>58.437631247375052</v>
      </c>
      <c r="AI46" s="32">
        <v>50.4</v>
      </c>
      <c r="AJ46" s="45">
        <v>30.52224</v>
      </c>
      <c r="AK46" s="32">
        <v>118.2</v>
      </c>
      <c r="AL46" s="35">
        <f t="shared" si="29"/>
        <v>387.25860225199722</v>
      </c>
      <c r="AM46" s="36">
        <f t="shared" si="30"/>
        <v>234.52380952380955</v>
      </c>
      <c r="AN46" s="37">
        <v>0</v>
      </c>
      <c r="AO46" s="37"/>
      <c r="AP46" s="35"/>
      <c r="AQ46" s="35" t="e">
        <f t="shared" si="31"/>
        <v>#DIV/0!</v>
      </c>
      <c r="AR46" s="36" t="e">
        <f t="shared" si="32"/>
        <v>#DIV/0!</v>
      </c>
      <c r="AS46" s="37"/>
      <c r="AT46" s="37"/>
      <c r="AU46" s="36">
        <v>0</v>
      </c>
      <c r="AV46" s="36"/>
      <c r="AW46" s="36"/>
      <c r="AX46" s="36"/>
      <c r="AY46" s="32">
        <v>14217.7</v>
      </c>
      <c r="AZ46" s="36">
        <f t="shared" si="33"/>
        <v>7108.85</v>
      </c>
      <c r="BA46" s="32">
        <v>7108.9</v>
      </c>
      <c r="BB46" s="38"/>
      <c r="BC46" s="38"/>
      <c r="BD46" s="38"/>
      <c r="BE46" s="32">
        <v>0</v>
      </c>
      <c r="BF46" s="39">
        <f t="shared" si="34"/>
        <v>0</v>
      </c>
      <c r="BG46" s="32">
        <v>0</v>
      </c>
      <c r="BH46" s="36"/>
      <c r="BI46" s="36"/>
      <c r="BJ46" s="36"/>
      <c r="BK46" s="36"/>
      <c r="BL46" s="36"/>
      <c r="BM46" s="36"/>
      <c r="BN46" s="35">
        <f t="shared" si="46"/>
        <v>0</v>
      </c>
      <c r="BO46" s="35">
        <f t="shared" si="35"/>
        <v>0</v>
      </c>
      <c r="BP46" s="35">
        <f t="shared" si="47"/>
        <v>0</v>
      </c>
      <c r="BQ46" s="35" t="e">
        <f t="shared" si="36"/>
        <v>#DIV/0!</v>
      </c>
      <c r="BR46" s="36" t="e">
        <f t="shared" si="37"/>
        <v>#DIV/0!</v>
      </c>
      <c r="BS46" s="32">
        <v>0</v>
      </c>
      <c r="BT46" s="45">
        <v>0</v>
      </c>
      <c r="BU46" s="32">
        <v>0</v>
      </c>
      <c r="BV46" s="32">
        <v>0</v>
      </c>
      <c r="BW46" s="45">
        <v>0</v>
      </c>
      <c r="BX46" s="32">
        <v>0</v>
      </c>
      <c r="BY46" s="36"/>
      <c r="BZ46" s="36"/>
      <c r="CA46" s="36"/>
      <c r="CB46" s="32">
        <v>0</v>
      </c>
      <c r="CC46" s="45">
        <v>0</v>
      </c>
      <c r="CD46" s="32">
        <v>0</v>
      </c>
      <c r="CE46" s="36"/>
      <c r="CF46" s="36"/>
      <c r="CG46" s="36"/>
      <c r="CH46" s="32">
        <v>0</v>
      </c>
      <c r="CI46" s="45">
        <v>0</v>
      </c>
      <c r="CJ46" s="32">
        <v>0</v>
      </c>
      <c r="CK46" s="32">
        <v>0</v>
      </c>
      <c r="CL46" s="45">
        <v>0</v>
      </c>
      <c r="CM46" s="32">
        <v>0</v>
      </c>
      <c r="CN46" s="32">
        <v>946.7</v>
      </c>
      <c r="CO46" s="45">
        <v>374.41985</v>
      </c>
      <c r="CP46" s="32">
        <v>182.4</v>
      </c>
      <c r="CQ46" s="32">
        <v>946.7</v>
      </c>
      <c r="CR46" s="45">
        <v>374.41985</v>
      </c>
      <c r="CS46" s="32">
        <v>182.4</v>
      </c>
      <c r="CT46" s="32">
        <v>0</v>
      </c>
      <c r="CU46" s="45">
        <v>0</v>
      </c>
      <c r="CV46" s="32">
        <v>0</v>
      </c>
      <c r="CW46" s="32">
        <v>0</v>
      </c>
      <c r="CX46" s="45">
        <v>0</v>
      </c>
      <c r="CY46" s="32">
        <v>213.03</v>
      </c>
      <c r="CZ46" s="36"/>
      <c r="DA46" s="36"/>
      <c r="DB46" s="36"/>
      <c r="DC46" s="32">
        <v>0</v>
      </c>
      <c r="DD46" s="45">
        <v>0</v>
      </c>
      <c r="DE46" s="32">
        <v>0</v>
      </c>
      <c r="DF46" s="32">
        <v>0</v>
      </c>
      <c r="DG46" s="35">
        <f t="shared" si="48"/>
        <v>21831.9</v>
      </c>
      <c r="DH46" s="35">
        <f t="shared" si="49"/>
        <v>9641.0506299999997</v>
      </c>
      <c r="DI46" s="35">
        <f t="shared" si="50"/>
        <v>9441.598</v>
      </c>
      <c r="DJ46" s="36"/>
      <c r="DK46" s="36"/>
      <c r="DL46" s="36"/>
      <c r="DM46" s="32">
        <v>0</v>
      </c>
      <c r="DN46" s="32">
        <f t="shared" si="38"/>
        <v>0</v>
      </c>
      <c r="DO46" s="32">
        <v>0</v>
      </c>
      <c r="DP46" s="36"/>
      <c r="DQ46" s="36"/>
      <c r="DR46" s="36"/>
      <c r="DS46" s="36"/>
      <c r="DT46" s="36"/>
      <c r="DU46" s="36"/>
      <c r="DV46" s="36"/>
      <c r="DW46" s="36"/>
      <c r="DX46" s="36"/>
      <c r="DY46" s="32">
        <v>0</v>
      </c>
      <c r="DZ46" s="36">
        <f t="shared" si="39"/>
        <v>0</v>
      </c>
      <c r="EA46" s="32">
        <v>0</v>
      </c>
      <c r="EB46" s="36"/>
      <c r="EC46" s="35">
        <f t="shared" si="51"/>
        <v>0</v>
      </c>
      <c r="ED46" s="35">
        <f t="shared" si="51"/>
        <v>0</v>
      </c>
      <c r="EE46" s="35">
        <f t="shared" si="12"/>
        <v>0</v>
      </c>
      <c r="EH46" s="11"/>
      <c r="EJ46" s="11"/>
      <c r="EK46" s="11"/>
      <c r="EM46" s="11"/>
    </row>
    <row r="47" spans="1:143" s="12" customFormat="1" ht="20.25" customHeight="1">
      <c r="A47" s="15">
        <v>38</v>
      </c>
      <c r="B47" s="26" t="s">
        <v>87</v>
      </c>
      <c r="C47" s="32">
        <v>1965.2695000000001</v>
      </c>
      <c r="D47" s="32">
        <v>1030.5139999999999</v>
      </c>
      <c r="E47" s="34">
        <f t="shared" si="13"/>
        <v>32288.6</v>
      </c>
      <c r="F47" s="34">
        <f t="shared" si="14"/>
        <v>14700.708560000001</v>
      </c>
      <c r="G47" s="35">
        <f t="shared" si="40"/>
        <v>14203.047</v>
      </c>
      <c r="H47" s="35">
        <f t="shared" si="15"/>
        <v>96.614710386449559</v>
      </c>
      <c r="I47" s="35">
        <f t="shared" si="16"/>
        <v>43.987806842043327</v>
      </c>
      <c r="J47" s="35">
        <f t="shared" si="41"/>
        <v>9828.1</v>
      </c>
      <c r="K47" s="35">
        <f t="shared" si="42"/>
        <v>3470.45856</v>
      </c>
      <c r="L47" s="35">
        <f t="shared" si="43"/>
        <v>2972.7469999999998</v>
      </c>
      <c r="M47" s="35">
        <f t="shared" si="17"/>
        <v>85.658622588480057</v>
      </c>
      <c r="N47" s="35">
        <f t="shared" si="18"/>
        <v>30.247423204892094</v>
      </c>
      <c r="O47" s="35">
        <f t="shared" si="44"/>
        <v>4031</v>
      </c>
      <c r="P47" s="35">
        <f t="shared" si="19"/>
        <v>1506.7878000000001</v>
      </c>
      <c r="Q47" s="35">
        <f t="shared" si="45"/>
        <v>1199.921</v>
      </c>
      <c r="R47" s="35">
        <f t="shared" si="20"/>
        <v>79.634371873730331</v>
      </c>
      <c r="S47" s="36">
        <f t="shared" si="21"/>
        <v>29.7673282064004</v>
      </c>
      <c r="T47" s="32">
        <v>431</v>
      </c>
      <c r="U47" s="45">
        <f t="shared" si="22"/>
        <v>161.1078</v>
      </c>
      <c r="V47" s="32">
        <v>162.345</v>
      </c>
      <c r="W47" s="35">
        <f t="shared" si="23"/>
        <v>100.76793302372697</v>
      </c>
      <c r="X47" s="36">
        <f t="shared" si="24"/>
        <v>37.667053364269144</v>
      </c>
      <c r="Y47" s="32">
        <v>3500</v>
      </c>
      <c r="Z47" s="45">
        <v>1005.9</v>
      </c>
      <c r="AA47" s="32">
        <v>884.38199999999995</v>
      </c>
      <c r="AB47" s="35">
        <f t="shared" si="25"/>
        <v>87.919475096928124</v>
      </c>
      <c r="AC47" s="36">
        <f t="shared" si="26"/>
        <v>25.268057142857142</v>
      </c>
      <c r="AD47" s="32">
        <v>3600</v>
      </c>
      <c r="AE47" s="45">
        <v>1345.68</v>
      </c>
      <c r="AF47" s="32">
        <v>1037.576</v>
      </c>
      <c r="AG47" s="35">
        <f t="shared" si="27"/>
        <v>77.104214969383506</v>
      </c>
      <c r="AH47" s="36">
        <f t="shared" si="28"/>
        <v>28.821555555555555</v>
      </c>
      <c r="AI47" s="32">
        <v>214.6</v>
      </c>
      <c r="AJ47" s="45">
        <v>129.96176</v>
      </c>
      <c r="AK47" s="32">
        <v>175</v>
      </c>
      <c r="AL47" s="35">
        <f t="shared" si="29"/>
        <v>134.65499389974406</v>
      </c>
      <c r="AM47" s="36">
        <f t="shared" si="30"/>
        <v>81.547064305684998</v>
      </c>
      <c r="AN47" s="37">
        <v>0</v>
      </c>
      <c r="AO47" s="37"/>
      <c r="AP47" s="35"/>
      <c r="AQ47" s="35" t="e">
        <f t="shared" si="31"/>
        <v>#DIV/0!</v>
      </c>
      <c r="AR47" s="36" t="e">
        <f t="shared" si="32"/>
        <v>#DIV/0!</v>
      </c>
      <c r="AS47" s="37"/>
      <c r="AT47" s="37"/>
      <c r="AU47" s="36">
        <v>0</v>
      </c>
      <c r="AV47" s="36"/>
      <c r="AW47" s="36"/>
      <c r="AX47" s="36"/>
      <c r="AY47" s="32">
        <v>22460.5</v>
      </c>
      <c r="AZ47" s="36">
        <f t="shared" si="33"/>
        <v>11230.25</v>
      </c>
      <c r="BA47" s="32">
        <v>11230.3</v>
      </c>
      <c r="BB47" s="38"/>
      <c r="BC47" s="38"/>
      <c r="BD47" s="38"/>
      <c r="BE47" s="32">
        <v>0</v>
      </c>
      <c r="BF47" s="39">
        <f t="shared" si="34"/>
        <v>0</v>
      </c>
      <c r="BG47" s="32">
        <v>0</v>
      </c>
      <c r="BH47" s="36"/>
      <c r="BI47" s="36"/>
      <c r="BJ47" s="36"/>
      <c r="BK47" s="36"/>
      <c r="BL47" s="36"/>
      <c r="BM47" s="36"/>
      <c r="BN47" s="35">
        <f t="shared" si="46"/>
        <v>363.5</v>
      </c>
      <c r="BO47" s="35">
        <f t="shared" si="35"/>
        <v>147.94450000000001</v>
      </c>
      <c r="BP47" s="35">
        <f t="shared" si="47"/>
        <v>92</v>
      </c>
      <c r="BQ47" s="35">
        <f t="shared" si="36"/>
        <v>62.185481717806333</v>
      </c>
      <c r="BR47" s="36">
        <f t="shared" si="37"/>
        <v>25.309491059147181</v>
      </c>
      <c r="BS47" s="32">
        <v>179.5</v>
      </c>
      <c r="BT47" s="45">
        <v>73.0565</v>
      </c>
      <c r="BU47" s="32">
        <v>0</v>
      </c>
      <c r="BV47" s="32">
        <v>0</v>
      </c>
      <c r="BW47" s="45">
        <v>0</v>
      </c>
      <c r="BX47" s="32">
        <v>0</v>
      </c>
      <c r="BY47" s="36"/>
      <c r="BZ47" s="36"/>
      <c r="CA47" s="36"/>
      <c r="CB47" s="32">
        <v>184</v>
      </c>
      <c r="CC47" s="45">
        <v>74.888000000000005</v>
      </c>
      <c r="CD47" s="32">
        <v>92</v>
      </c>
      <c r="CE47" s="36"/>
      <c r="CF47" s="36"/>
      <c r="CG47" s="36"/>
      <c r="CH47" s="32">
        <v>0</v>
      </c>
      <c r="CI47" s="45">
        <v>0</v>
      </c>
      <c r="CJ47" s="32">
        <v>0</v>
      </c>
      <c r="CK47" s="32">
        <v>0</v>
      </c>
      <c r="CL47" s="45">
        <v>0</v>
      </c>
      <c r="CM47" s="32">
        <v>0</v>
      </c>
      <c r="CN47" s="32">
        <v>1669</v>
      </c>
      <c r="CO47" s="45">
        <v>660.08950000000004</v>
      </c>
      <c r="CP47" s="32">
        <v>221.44</v>
      </c>
      <c r="CQ47" s="32">
        <v>1654</v>
      </c>
      <c r="CR47" s="45">
        <v>654.15699999999993</v>
      </c>
      <c r="CS47" s="32">
        <v>206.44399999999999</v>
      </c>
      <c r="CT47" s="32">
        <v>50</v>
      </c>
      <c r="CU47" s="45">
        <v>19.774999999999999</v>
      </c>
      <c r="CV47" s="32">
        <v>400.00400000000002</v>
      </c>
      <c r="CW47" s="32">
        <v>0</v>
      </c>
      <c r="CX47" s="45">
        <v>0</v>
      </c>
      <c r="CY47" s="32">
        <v>0</v>
      </c>
      <c r="CZ47" s="36"/>
      <c r="DA47" s="36"/>
      <c r="DB47" s="36"/>
      <c r="DC47" s="32">
        <v>0</v>
      </c>
      <c r="DD47" s="45">
        <v>0</v>
      </c>
      <c r="DE47" s="32">
        <v>0</v>
      </c>
      <c r="DF47" s="32">
        <v>0</v>
      </c>
      <c r="DG47" s="35">
        <f t="shared" si="48"/>
        <v>32288.6</v>
      </c>
      <c r="DH47" s="35">
        <f t="shared" si="49"/>
        <v>14700.708560000001</v>
      </c>
      <c r="DI47" s="35">
        <f t="shared" si="50"/>
        <v>14203.047</v>
      </c>
      <c r="DJ47" s="36"/>
      <c r="DK47" s="36"/>
      <c r="DL47" s="36"/>
      <c r="DM47" s="32">
        <v>0</v>
      </c>
      <c r="DN47" s="32">
        <f t="shared" si="38"/>
        <v>0</v>
      </c>
      <c r="DO47" s="32">
        <v>0</v>
      </c>
      <c r="DP47" s="36"/>
      <c r="DQ47" s="36"/>
      <c r="DR47" s="36"/>
      <c r="DS47" s="36"/>
      <c r="DT47" s="36"/>
      <c r="DU47" s="36"/>
      <c r="DV47" s="36"/>
      <c r="DW47" s="36"/>
      <c r="DX47" s="36"/>
      <c r="DY47" s="32">
        <v>0</v>
      </c>
      <c r="DZ47" s="36">
        <f t="shared" si="39"/>
        <v>0</v>
      </c>
      <c r="EA47" s="32">
        <v>0</v>
      </c>
      <c r="EB47" s="36"/>
      <c r="EC47" s="35">
        <f t="shared" si="51"/>
        <v>0</v>
      </c>
      <c r="ED47" s="35">
        <f t="shared" si="51"/>
        <v>0</v>
      </c>
      <c r="EE47" s="35">
        <f t="shared" si="12"/>
        <v>0</v>
      </c>
      <c r="EH47" s="11"/>
      <c r="EJ47" s="11"/>
      <c r="EK47" s="11"/>
      <c r="EM47" s="11"/>
    </row>
    <row r="48" spans="1:143" s="12" customFormat="1" ht="20.25" customHeight="1">
      <c r="A48" s="15">
        <v>39</v>
      </c>
      <c r="B48" s="26" t="s">
        <v>88</v>
      </c>
      <c r="C48" s="32">
        <v>3.2784</v>
      </c>
      <c r="D48" s="32">
        <v>390.37610000000001</v>
      </c>
      <c r="E48" s="34">
        <f t="shared" si="13"/>
        <v>16832.3</v>
      </c>
      <c r="F48" s="34">
        <f t="shared" si="14"/>
        <v>7726.3265200000014</v>
      </c>
      <c r="G48" s="35">
        <f t="shared" si="40"/>
        <v>8737.7010000000009</v>
      </c>
      <c r="H48" s="35">
        <f t="shared" si="15"/>
        <v>113.08997849601623</v>
      </c>
      <c r="I48" s="35">
        <f t="shared" si="16"/>
        <v>51.91032122763972</v>
      </c>
      <c r="J48" s="35">
        <f t="shared" si="41"/>
        <v>4544.2</v>
      </c>
      <c r="K48" s="35">
        <f t="shared" si="42"/>
        <v>1582.2765199999999</v>
      </c>
      <c r="L48" s="35">
        <f t="shared" si="43"/>
        <v>2593.6009999999997</v>
      </c>
      <c r="M48" s="35">
        <f t="shared" si="17"/>
        <v>163.91578635066898</v>
      </c>
      <c r="N48" s="35">
        <f t="shared" si="18"/>
        <v>57.074974693015271</v>
      </c>
      <c r="O48" s="35">
        <f t="shared" si="44"/>
        <v>2186</v>
      </c>
      <c r="P48" s="35">
        <f t="shared" si="19"/>
        <v>817.1268</v>
      </c>
      <c r="Q48" s="35">
        <f t="shared" si="45"/>
        <v>972.11800000000005</v>
      </c>
      <c r="R48" s="35">
        <f t="shared" si="20"/>
        <v>118.96782726989252</v>
      </c>
      <c r="S48" s="36">
        <f t="shared" si="21"/>
        <v>44.470173833485823</v>
      </c>
      <c r="T48" s="32">
        <v>236</v>
      </c>
      <c r="U48" s="45">
        <f t="shared" si="22"/>
        <v>88.216800000000006</v>
      </c>
      <c r="V48" s="32">
        <v>60.118000000000002</v>
      </c>
      <c r="W48" s="35">
        <f t="shared" si="23"/>
        <v>68.148017157729583</v>
      </c>
      <c r="X48" s="36">
        <f t="shared" si="24"/>
        <v>25.473728813559323</v>
      </c>
      <c r="Y48" s="32">
        <v>1750</v>
      </c>
      <c r="Z48" s="45">
        <v>502.95</v>
      </c>
      <c r="AA48" s="32">
        <v>1233.2829999999999</v>
      </c>
      <c r="AB48" s="35">
        <f t="shared" si="25"/>
        <v>245.20986181528977</v>
      </c>
      <c r="AC48" s="36">
        <f t="shared" si="26"/>
        <v>70.473314285714281</v>
      </c>
      <c r="AD48" s="32">
        <v>1950</v>
      </c>
      <c r="AE48" s="45">
        <v>728.91</v>
      </c>
      <c r="AF48" s="32">
        <v>912</v>
      </c>
      <c r="AG48" s="35">
        <f t="shared" si="27"/>
        <v>125.11832736551838</v>
      </c>
      <c r="AH48" s="36">
        <f t="shared" si="28"/>
        <v>46.769230769230766</v>
      </c>
      <c r="AI48" s="32">
        <v>91.2</v>
      </c>
      <c r="AJ48" s="45">
        <v>55.230720000000005</v>
      </c>
      <c r="AK48" s="32">
        <v>91.2</v>
      </c>
      <c r="AL48" s="35">
        <f t="shared" si="29"/>
        <v>165.1254953764861</v>
      </c>
      <c r="AM48" s="36">
        <f t="shared" si="30"/>
        <v>100</v>
      </c>
      <c r="AN48" s="37">
        <v>0</v>
      </c>
      <c r="AO48" s="37"/>
      <c r="AP48" s="35"/>
      <c r="AQ48" s="35" t="e">
        <f t="shared" si="31"/>
        <v>#DIV/0!</v>
      </c>
      <c r="AR48" s="36" t="e">
        <f t="shared" si="32"/>
        <v>#DIV/0!</v>
      </c>
      <c r="AS48" s="37"/>
      <c r="AT48" s="37"/>
      <c r="AU48" s="36">
        <v>0</v>
      </c>
      <c r="AV48" s="36"/>
      <c r="AW48" s="36"/>
      <c r="AX48" s="36"/>
      <c r="AY48" s="32">
        <v>12288.1</v>
      </c>
      <c r="AZ48" s="36">
        <f t="shared" si="33"/>
        <v>6144.0500000000011</v>
      </c>
      <c r="BA48" s="32">
        <v>6144.1</v>
      </c>
      <c r="BB48" s="38"/>
      <c r="BC48" s="38"/>
      <c r="BD48" s="38"/>
      <c r="BE48" s="32">
        <v>0</v>
      </c>
      <c r="BF48" s="39">
        <f t="shared" si="34"/>
        <v>0</v>
      </c>
      <c r="BG48" s="32">
        <v>0</v>
      </c>
      <c r="BH48" s="36"/>
      <c r="BI48" s="36"/>
      <c r="BJ48" s="36"/>
      <c r="BK48" s="36"/>
      <c r="BL48" s="36"/>
      <c r="BM48" s="36"/>
      <c r="BN48" s="35">
        <f t="shared" si="46"/>
        <v>217</v>
      </c>
      <c r="BO48" s="35">
        <f t="shared" si="35"/>
        <v>88.319000000000003</v>
      </c>
      <c r="BP48" s="35">
        <f t="shared" si="47"/>
        <v>130</v>
      </c>
      <c r="BQ48" s="35">
        <f t="shared" si="36"/>
        <v>147.19369558079237</v>
      </c>
      <c r="BR48" s="36">
        <f t="shared" si="37"/>
        <v>59.907834101382484</v>
      </c>
      <c r="BS48" s="32">
        <v>217</v>
      </c>
      <c r="BT48" s="45">
        <v>88.319000000000003</v>
      </c>
      <c r="BU48" s="32">
        <v>130</v>
      </c>
      <c r="BV48" s="32">
        <v>0</v>
      </c>
      <c r="BW48" s="45">
        <v>0</v>
      </c>
      <c r="BX48" s="32">
        <v>0</v>
      </c>
      <c r="BY48" s="36"/>
      <c r="BZ48" s="36"/>
      <c r="CA48" s="36"/>
      <c r="CB48" s="32">
        <v>0</v>
      </c>
      <c r="CC48" s="45">
        <v>0</v>
      </c>
      <c r="CD48" s="32">
        <v>0</v>
      </c>
      <c r="CE48" s="36"/>
      <c r="CF48" s="36"/>
      <c r="CG48" s="36"/>
      <c r="CH48" s="32">
        <v>0</v>
      </c>
      <c r="CI48" s="45">
        <v>0</v>
      </c>
      <c r="CJ48" s="32">
        <v>0</v>
      </c>
      <c r="CK48" s="32">
        <v>0</v>
      </c>
      <c r="CL48" s="45">
        <v>0</v>
      </c>
      <c r="CM48" s="32">
        <v>0</v>
      </c>
      <c r="CN48" s="32">
        <v>300</v>
      </c>
      <c r="CO48" s="45">
        <v>118.65</v>
      </c>
      <c r="CP48" s="32">
        <v>167</v>
      </c>
      <c r="CQ48" s="32">
        <v>300</v>
      </c>
      <c r="CR48" s="45">
        <v>118.65</v>
      </c>
      <c r="CS48" s="32">
        <v>167</v>
      </c>
      <c r="CT48" s="32">
        <v>0</v>
      </c>
      <c r="CU48" s="45">
        <v>0</v>
      </c>
      <c r="CV48" s="32">
        <v>0</v>
      </c>
      <c r="CW48" s="32">
        <v>0</v>
      </c>
      <c r="CX48" s="45">
        <v>0</v>
      </c>
      <c r="CY48" s="32">
        <v>0</v>
      </c>
      <c r="CZ48" s="36"/>
      <c r="DA48" s="36"/>
      <c r="DB48" s="36"/>
      <c r="DC48" s="32">
        <v>0</v>
      </c>
      <c r="DD48" s="45">
        <v>0</v>
      </c>
      <c r="DE48" s="32">
        <v>0</v>
      </c>
      <c r="DF48" s="32">
        <v>0</v>
      </c>
      <c r="DG48" s="35">
        <f t="shared" si="48"/>
        <v>16832.3</v>
      </c>
      <c r="DH48" s="35">
        <f t="shared" si="49"/>
        <v>7726.3265200000014</v>
      </c>
      <c r="DI48" s="35">
        <f t="shared" si="50"/>
        <v>8737.7010000000009</v>
      </c>
      <c r="DJ48" s="36"/>
      <c r="DK48" s="36"/>
      <c r="DL48" s="36"/>
      <c r="DM48" s="32">
        <v>0</v>
      </c>
      <c r="DN48" s="32">
        <f t="shared" si="38"/>
        <v>0</v>
      </c>
      <c r="DO48" s="32">
        <v>0</v>
      </c>
      <c r="DP48" s="36"/>
      <c r="DQ48" s="36"/>
      <c r="DR48" s="36"/>
      <c r="DS48" s="36"/>
      <c r="DT48" s="36"/>
      <c r="DU48" s="36"/>
      <c r="DV48" s="36"/>
      <c r="DW48" s="36"/>
      <c r="DX48" s="36"/>
      <c r="DY48" s="32">
        <v>0</v>
      </c>
      <c r="DZ48" s="36">
        <f t="shared" si="39"/>
        <v>0</v>
      </c>
      <c r="EA48" s="32">
        <v>0</v>
      </c>
      <c r="EB48" s="36"/>
      <c r="EC48" s="35">
        <f t="shared" si="51"/>
        <v>0</v>
      </c>
      <c r="ED48" s="35">
        <f t="shared" si="51"/>
        <v>0</v>
      </c>
      <c r="EE48" s="35">
        <f t="shared" si="12"/>
        <v>0</v>
      </c>
      <c r="EH48" s="11"/>
      <c r="EJ48" s="11"/>
      <c r="EK48" s="11"/>
      <c r="EM48" s="11"/>
    </row>
    <row r="49" spans="1:143" s="12" customFormat="1" ht="20.25" customHeight="1">
      <c r="A49" s="15">
        <v>40</v>
      </c>
      <c r="B49" s="26" t="s">
        <v>89</v>
      </c>
      <c r="C49" s="32">
        <v>6200.1310000000003</v>
      </c>
      <c r="D49" s="32">
        <v>10545.379000000001</v>
      </c>
      <c r="E49" s="34">
        <f t="shared" si="13"/>
        <v>69848.100000000006</v>
      </c>
      <c r="F49" s="34">
        <f t="shared" si="14"/>
        <v>31338.058800000003</v>
      </c>
      <c r="G49" s="35">
        <f t="shared" si="40"/>
        <v>30915.654599999998</v>
      </c>
      <c r="H49" s="35">
        <f t="shared" si="15"/>
        <v>98.652104769169668</v>
      </c>
      <c r="I49" s="35">
        <f t="shared" si="16"/>
        <v>44.261267808286831</v>
      </c>
      <c r="J49" s="35">
        <f t="shared" si="41"/>
        <v>24813</v>
      </c>
      <c r="K49" s="35">
        <f t="shared" si="42"/>
        <v>8820.5087999999996</v>
      </c>
      <c r="L49" s="35">
        <f t="shared" si="43"/>
        <v>8398.0546000000013</v>
      </c>
      <c r="M49" s="35">
        <f t="shared" si="17"/>
        <v>95.210546130853601</v>
      </c>
      <c r="N49" s="35">
        <f t="shared" si="18"/>
        <v>33.845381856285016</v>
      </c>
      <c r="O49" s="35">
        <f t="shared" si="44"/>
        <v>7000</v>
      </c>
      <c r="P49" s="35">
        <f t="shared" si="19"/>
        <v>2616.6</v>
      </c>
      <c r="Q49" s="35">
        <f t="shared" si="45"/>
        <v>2988.3991999999998</v>
      </c>
      <c r="R49" s="35">
        <f t="shared" si="20"/>
        <v>114.20924864327753</v>
      </c>
      <c r="S49" s="36">
        <f t="shared" si="21"/>
        <v>42.691417142857141</v>
      </c>
      <c r="T49" s="32">
        <v>0</v>
      </c>
      <c r="U49" s="45">
        <f t="shared" si="22"/>
        <v>0</v>
      </c>
      <c r="V49" s="32">
        <v>0</v>
      </c>
      <c r="W49" s="35" t="e">
        <f t="shared" si="23"/>
        <v>#DIV/0!</v>
      </c>
      <c r="X49" s="36" t="e">
        <f t="shared" si="24"/>
        <v>#DIV/0!</v>
      </c>
      <c r="Y49" s="32">
        <v>9000</v>
      </c>
      <c r="Z49" s="45">
        <v>2586.6</v>
      </c>
      <c r="AA49" s="32">
        <v>1425.1053999999999</v>
      </c>
      <c r="AB49" s="35">
        <f t="shared" si="25"/>
        <v>55.095700920126809</v>
      </c>
      <c r="AC49" s="36">
        <f t="shared" si="26"/>
        <v>15.834504444444445</v>
      </c>
      <c r="AD49" s="32">
        <v>7000</v>
      </c>
      <c r="AE49" s="45">
        <v>2616.6</v>
      </c>
      <c r="AF49" s="32">
        <v>2988.3991999999998</v>
      </c>
      <c r="AG49" s="35">
        <f t="shared" si="27"/>
        <v>114.20924864327753</v>
      </c>
      <c r="AH49" s="36">
        <f t="shared" si="28"/>
        <v>42.691417142857141</v>
      </c>
      <c r="AI49" s="32">
        <v>423</v>
      </c>
      <c r="AJ49" s="45">
        <v>256.16880000000003</v>
      </c>
      <c r="AK49" s="32">
        <v>319.5</v>
      </c>
      <c r="AL49" s="35">
        <f t="shared" si="29"/>
        <v>124.72244863543101</v>
      </c>
      <c r="AM49" s="36">
        <f t="shared" si="30"/>
        <v>75.531914893617028</v>
      </c>
      <c r="AN49" s="37">
        <v>0</v>
      </c>
      <c r="AO49" s="37"/>
      <c r="AP49" s="35"/>
      <c r="AQ49" s="35" t="e">
        <f t="shared" si="31"/>
        <v>#DIV/0!</v>
      </c>
      <c r="AR49" s="36" t="e">
        <f t="shared" si="32"/>
        <v>#DIV/0!</v>
      </c>
      <c r="AS49" s="37"/>
      <c r="AT49" s="37"/>
      <c r="AU49" s="36">
        <v>0</v>
      </c>
      <c r="AV49" s="36"/>
      <c r="AW49" s="36"/>
      <c r="AX49" s="36"/>
      <c r="AY49" s="32">
        <v>45035.1</v>
      </c>
      <c r="AZ49" s="36">
        <f t="shared" si="33"/>
        <v>22517.55</v>
      </c>
      <c r="BA49" s="32">
        <v>22517.599999999999</v>
      </c>
      <c r="BB49" s="38"/>
      <c r="BC49" s="38"/>
      <c r="BD49" s="38"/>
      <c r="BE49" s="32">
        <v>0</v>
      </c>
      <c r="BF49" s="39">
        <f t="shared" si="34"/>
        <v>0</v>
      </c>
      <c r="BG49" s="32">
        <v>0</v>
      </c>
      <c r="BH49" s="36"/>
      <c r="BI49" s="36"/>
      <c r="BJ49" s="36"/>
      <c r="BK49" s="36"/>
      <c r="BL49" s="36"/>
      <c r="BM49" s="36"/>
      <c r="BN49" s="35">
        <f t="shared" si="46"/>
        <v>3730</v>
      </c>
      <c r="BO49" s="35">
        <f t="shared" si="35"/>
        <v>1518.11</v>
      </c>
      <c r="BP49" s="35">
        <f t="shared" si="47"/>
        <v>1858.3</v>
      </c>
      <c r="BQ49" s="35">
        <f t="shared" si="36"/>
        <v>122.40878460717603</v>
      </c>
      <c r="BR49" s="36">
        <f t="shared" si="37"/>
        <v>49.820375335120644</v>
      </c>
      <c r="BS49" s="32">
        <v>2900</v>
      </c>
      <c r="BT49" s="45">
        <v>1180.3</v>
      </c>
      <c r="BU49" s="32">
        <v>1558.3</v>
      </c>
      <c r="BV49" s="32">
        <v>0</v>
      </c>
      <c r="BW49" s="45">
        <v>0</v>
      </c>
      <c r="BX49" s="32">
        <v>0</v>
      </c>
      <c r="BY49" s="36"/>
      <c r="BZ49" s="36"/>
      <c r="CA49" s="36"/>
      <c r="CB49" s="32">
        <v>830</v>
      </c>
      <c r="CC49" s="45">
        <v>337.81</v>
      </c>
      <c r="CD49" s="32">
        <v>300</v>
      </c>
      <c r="CE49" s="36"/>
      <c r="CF49" s="36"/>
      <c r="CG49" s="36"/>
      <c r="CH49" s="32">
        <v>0</v>
      </c>
      <c r="CI49" s="45">
        <v>0</v>
      </c>
      <c r="CJ49" s="32">
        <v>0</v>
      </c>
      <c r="CK49" s="32">
        <v>1800</v>
      </c>
      <c r="CL49" s="45">
        <v>711.9</v>
      </c>
      <c r="CM49" s="32">
        <v>1025.3</v>
      </c>
      <c r="CN49" s="32">
        <v>2860</v>
      </c>
      <c r="CO49" s="45">
        <v>1131.1300000000001</v>
      </c>
      <c r="CP49" s="32">
        <v>731.45</v>
      </c>
      <c r="CQ49" s="32">
        <v>2400</v>
      </c>
      <c r="CR49" s="45">
        <v>949.2</v>
      </c>
      <c r="CS49" s="32">
        <v>655.45</v>
      </c>
      <c r="CT49" s="32">
        <v>0</v>
      </c>
      <c r="CU49" s="45">
        <v>0</v>
      </c>
      <c r="CV49" s="32">
        <v>0</v>
      </c>
      <c r="CW49" s="32">
        <v>0</v>
      </c>
      <c r="CX49" s="45">
        <v>0</v>
      </c>
      <c r="CY49" s="32">
        <v>0</v>
      </c>
      <c r="CZ49" s="36"/>
      <c r="DA49" s="36"/>
      <c r="DB49" s="36"/>
      <c r="DC49" s="32">
        <v>0</v>
      </c>
      <c r="DD49" s="45">
        <v>0</v>
      </c>
      <c r="DE49" s="32">
        <v>50</v>
      </c>
      <c r="DF49" s="32">
        <v>0</v>
      </c>
      <c r="DG49" s="35">
        <f t="shared" si="48"/>
        <v>69848.100000000006</v>
      </c>
      <c r="DH49" s="35">
        <f t="shared" si="49"/>
        <v>31338.058800000003</v>
      </c>
      <c r="DI49" s="35">
        <f t="shared" si="50"/>
        <v>30915.654599999998</v>
      </c>
      <c r="DJ49" s="36"/>
      <c r="DK49" s="36"/>
      <c r="DL49" s="36"/>
      <c r="DM49" s="32">
        <v>0</v>
      </c>
      <c r="DN49" s="32">
        <f t="shared" si="38"/>
        <v>0</v>
      </c>
      <c r="DO49" s="32">
        <v>0</v>
      </c>
      <c r="DP49" s="36"/>
      <c r="DQ49" s="36"/>
      <c r="DR49" s="36"/>
      <c r="DS49" s="36"/>
      <c r="DT49" s="36"/>
      <c r="DU49" s="36"/>
      <c r="DV49" s="36"/>
      <c r="DW49" s="36"/>
      <c r="DX49" s="36"/>
      <c r="DY49" s="32">
        <v>0</v>
      </c>
      <c r="DZ49" s="36">
        <f t="shared" si="39"/>
        <v>0</v>
      </c>
      <c r="EA49" s="32">
        <v>0</v>
      </c>
      <c r="EB49" s="36"/>
      <c r="EC49" s="35">
        <f t="shared" si="51"/>
        <v>0</v>
      </c>
      <c r="ED49" s="35">
        <f t="shared" si="51"/>
        <v>0</v>
      </c>
      <c r="EE49" s="35">
        <f t="shared" si="12"/>
        <v>0</v>
      </c>
      <c r="EH49" s="11"/>
      <c r="EJ49" s="11"/>
      <c r="EK49" s="11"/>
      <c r="EM49" s="11"/>
    </row>
    <row r="50" spans="1:143" s="12" customFormat="1" ht="20.25" customHeight="1">
      <c r="A50" s="15">
        <v>41</v>
      </c>
      <c r="B50" s="26" t="s">
        <v>90</v>
      </c>
      <c r="C50" s="32">
        <v>164.3382</v>
      </c>
      <c r="D50" s="32">
        <v>8588.2597999999998</v>
      </c>
      <c r="E50" s="34">
        <f t="shared" si="13"/>
        <v>54843.5</v>
      </c>
      <c r="F50" s="34">
        <f t="shared" si="14"/>
        <v>24007.097959999999</v>
      </c>
      <c r="G50" s="35">
        <f t="shared" si="40"/>
        <v>22972.268000000004</v>
      </c>
      <c r="H50" s="35">
        <f t="shared" si="15"/>
        <v>95.689483328121526</v>
      </c>
      <c r="I50" s="35">
        <f t="shared" si="16"/>
        <v>41.886947404888467</v>
      </c>
      <c r="J50" s="35">
        <f t="shared" si="41"/>
        <v>23401.4</v>
      </c>
      <c r="K50" s="35">
        <f t="shared" si="42"/>
        <v>8286.0479599999999</v>
      </c>
      <c r="L50" s="35">
        <f t="shared" si="43"/>
        <v>7251.1679999999997</v>
      </c>
      <c r="M50" s="35">
        <f t="shared" si="17"/>
        <v>87.510572410444993</v>
      </c>
      <c r="N50" s="35">
        <f t="shared" si="18"/>
        <v>30.986043570042813</v>
      </c>
      <c r="O50" s="35">
        <f t="shared" si="44"/>
        <v>3000</v>
      </c>
      <c r="P50" s="35">
        <f t="shared" si="19"/>
        <v>1121.4000000000001</v>
      </c>
      <c r="Q50" s="35">
        <f t="shared" si="45"/>
        <v>1101.1379999999999</v>
      </c>
      <c r="R50" s="35">
        <f t="shared" si="20"/>
        <v>98.19315141787051</v>
      </c>
      <c r="S50" s="36">
        <f t="shared" si="21"/>
        <v>36.704599999999999</v>
      </c>
      <c r="T50" s="32">
        <v>100</v>
      </c>
      <c r="U50" s="45">
        <f t="shared" si="22"/>
        <v>37.380000000000003</v>
      </c>
      <c r="V50" s="32">
        <v>0.13800000000000001</v>
      </c>
      <c r="W50" s="35">
        <f t="shared" si="23"/>
        <v>0.36918138041733545</v>
      </c>
      <c r="X50" s="36">
        <f t="shared" si="24"/>
        <v>0.13800000000000001</v>
      </c>
      <c r="Y50" s="32">
        <v>9193.4</v>
      </c>
      <c r="Z50" s="45">
        <v>2642.1831599999996</v>
      </c>
      <c r="AA50" s="32">
        <v>2018.7</v>
      </c>
      <c r="AB50" s="35">
        <f t="shared" si="25"/>
        <v>76.402727508111141</v>
      </c>
      <c r="AC50" s="36">
        <f t="shared" si="26"/>
        <v>21.958143885831142</v>
      </c>
      <c r="AD50" s="32">
        <v>2900</v>
      </c>
      <c r="AE50" s="45">
        <v>1084.02</v>
      </c>
      <c r="AF50" s="32">
        <v>1101</v>
      </c>
      <c r="AG50" s="35">
        <f t="shared" si="27"/>
        <v>101.5663917639896</v>
      </c>
      <c r="AH50" s="36">
        <f t="shared" si="28"/>
        <v>37.96551724137931</v>
      </c>
      <c r="AI50" s="32">
        <v>208</v>
      </c>
      <c r="AJ50" s="45">
        <v>125.96480000000001</v>
      </c>
      <c r="AK50" s="32">
        <v>175.5</v>
      </c>
      <c r="AL50" s="35">
        <f t="shared" si="29"/>
        <v>139.32463672391015</v>
      </c>
      <c r="AM50" s="36">
        <f t="shared" si="30"/>
        <v>84.375</v>
      </c>
      <c r="AN50" s="37">
        <v>0</v>
      </c>
      <c r="AO50" s="37"/>
      <c r="AP50" s="35"/>
      <c r="AQ50" s="35" t="e">
        <f t="shared" si="31"/>
        <v>#DIV/0!</v>
      </c>
      <c r="AR50" s="36" t="e">
        <f t="shared" si="32"/>
        <v>#DIV/0!</v>
      </c>
      <c r="AS50" s="37"/>
      <c r="AT50" s="37"/>
      <c r="AU50" s="36">
        <v>0</v>
      </c>
      <c r="AV50" s="36"/>
      <c r="AW50" s="36"/>
      <c r="AX50" s="36"/>
      <c r="AY50" s="32">
        <v>31442.1</v>
      </c>
      <c r="AZ50" s="36">
        <f t="shared" si="33"/>
        <v>15721.05</v>
      </c>
      <c r="BA50" s="32">
        <v>15721.1</v>
      </c>
      <c r="BB50" s="38"/>
      <c r="BC50" s="38"/>
      <c r="BD50" s="38"/>
      <c r="BE50" s="32">
        <v>0</v>
      </c>
      <c r="BF50" s="39">
        <f t="shared" si="34"/>
        <v>0</v>
      </c>
      <c r="BG50" s="32">
        <v>0</v>
      </c>
      <c r="BH50" s="36"/>
      <c r="BI50" s="36"/>
      <c r="BJ50" s="36"/>
      <c r="BK50" s="36"/>
      <c r="BL50" s="36"/>
      <c r="BM50" s="36"/>
      <c r="BN50" s="35">
        <f t="shared" si="46"/>
        <v>4000</v>
      </c>
      <c r="BO50" s="35">
        <f t="shared" si="35"/>
        <v>1628</v>
      </c>
      <c r="BP50" s="35">
        <f t="shared" si="47"/>
        <v>715.45</v>
      </c>
      <c r="BQ50" s="35">
        <f t="shared" si="36"/>
        <v>43.946560196560199</v>
      </c>
      <c r="BR50" s="36">
        <f t="shared" si="37"/>
        <v>17.88625</v>
      </c>
      <c r="BS50" s="32">
        <v>4000</v>
      </c>
      <c r="BT50" s="45">
        <v>1628</v>
      </c>
      <c r="BU50" s="32">
        <v>715.45</v>
      </c>
      <c r="BV50" s="32">
        <v>0</v>
      </c>
      <c r="BW50" s="45">
        <v>0</v>
      </c>
      <c r="BX50" s="32">
        <v>0</v>
      </c>
      <c r="BY50" s="36"/>
      <c r="BZ50" s="36"/>
      <c r="CA50" s="36"/>
      <c r="CB50" s="32">
        <v>0</v>
      </c>
      <c r="CC50" s="45">
        <v>0</v>
      </c>
      <c r="CD50" s="32">
        <v>0</v>
      </c>
      <c r="CE50" s="36"/>
      <c r="CF50" s="36"/>
      <c r="CG50" s="36"/>
      <c r="CH50" s="32">
        <v>0</v>
      </c>
      <c r="CI50" s="45">
        <v>0</v>
      </c>
      <c r="CJ50" s="32">
        <v>0</v>
      </c>
      <c r="CK50" s="32">
        <v>4500</v>
      </c>
      <c r="CL50" s="45">
        <v>1779.75</v>
      </c>
      <c r="CM50" s="32">
        <v>2029.2</v>
      </c>
      <c r="CN50" s="32">
        <v>2500</v>
      </c>
      <c r="CO50" s="45">
        <v>988.75</v>
      </c>
      <c r="CP50" s="32">
        <v>1145.18</v>
      </c>
      <c r="CQ50" s="32">
        <v>1500</v>
      </c>
      <c r="CR50" s="45">
        <v>593.25</v>
      </c>
      <c r="CS50" s="32">
        <v>738.28099999999995</v>
      </c>
      <c r="CT50" s="32">
        <v>0</v>
      </c>
      <c r="CU50" s="45">
        <v>0</v>
      </c>
      <c r="CV50" s="32">
        <v>0</v>
      </c>
      <c r="CW50" s="32">
        <v>0</v>
      </c>
      <c r="CX50" s="45">
        <v>0</v>
      </c>
      <c r="CY50" s="32">
        <v>0</v>
      </c>
      <c r="CZ50" s="36"/>
      <c r="DA50" s="36"/>
      <c r="DB50" s="36"/>
      <c r="DC50" s="32">
        <v>0</v>
      </c>
      <c r="DD50" s="45">
        <v>0</v>
      </c>
      <c r="DE50" s="32">
        <v>66</v>
      </c>
      <c r="DF50" s="32">
        <v>0</v>
      </c>
      <c r="DG50" s="35">
        <f t="shared" si="48"/>
        <v>54843.5</v>
      </c>
      <c r="DH50" s="35">
        <f t="shared" si="49"/>
        <v>24007.097959999999</v>
      </c>
      <c r="DI50" s="35">
        <f t="shared" si="50"/>
        <v>22972.268000000004</v>
      </c>
      <c r="DJ50" s="36"/>
      <c r="DK50" s="36"/>
      <c r="DL50" s="36"/>
      <c r="DM50" s="32">
        <v>0</v>
      </c>
      <c r="DN50" s="32">
        <f t="shared" si="38"/>
        <v>0</v>
      </c>
      <c r="DO50" s="32">
        <v>0</v>
      </c>
      <c r="DP50" s="36"/>
      <c r="DQ50" s="36"/>
      <c r="DR50" s="36"/>
      <c r="DS50" s="36"/>
      <c r="DT50" s="36"/>
      <c r="DU50" s="36"/>
      <c r="DV50" s="36"/>
      <c r="DW50" s="36"/>
      <c r="DX50" s="36"/>
      <c r="DY50" s="32">
        <v>1100</v>
      </c>
      <c r="DZ50" s="36">
        <f t="shared" si="39"/>
        <v>550</v>
      </c>
      <c r="EA50" s="32">
        <v>1100</v>
      </c>
      <c r="EB50" s="36"/>
      <c r="EC50" s="35">
        <f t="shared" si="51"/>
        <v>1100</v>
      </c>
      <c r="ED50" s="35">
        <f t="shared" si="51"/>
        <v>550</v>
      </c>
      <c r="EE50" s="35">
        <f t="shared" si="12"/>
        <v>1100</v>
      </c>
      <c r="EH50" s="11"/>
      <c r="EJ50" s="11"/>
      <c r="EK50" s="11"/>
      <c r="EM50" s="11"/>
    </row>
    <row r="51" spans="1:143" s="12" customFormat="1" ht="20.25" customHeight="1">
      <c r="A51" s="15">
        <v>42</v>
      </c>
      <c r="B51" s="26" t="s">
        <v>91</v>
      </c>
      <c r="C51" s="32">
        <v>32362.998100000001</v>
      </c>
      <c r="D51" s="32">
        <v>3107.2075</v>
      </c>
      <c r="E51" s="34">
        <f t="shared" si="13"/>
        <v>28590.276000000002</v>
      </c>
      <c r="F51" s="34">
        <f t="shared" si="14"/>
        <v>13257.487099700002</v>
      </c>
      <c r="G51" s="35">
        <f t="shared" si="40"/>
        <v>12367.812999999998</v>
      </c>
      <c r="H51" s="35">
        <f t="shared" si="15"/>
        <v>93.289270485353626</v>
      </c>
      <c r="I51" s="35">
        <f t="shared" si="16"/>
        <v>43.258809393795275</v>
      </c>
      <c r="J51" s="35">
        <f t="shared" si="41"/>
        <v>9997.8760000000002</v>
      </c>
      <c r="K51" s="35">
        <f t="shared" si="42"/>
        <v>3961.2870997000005</v>
      </c>
      <c r="L51" s="35">
        <f t="shared" si="43"/>
        <v>3071.5129999999999</v>
      </c>
      <c r="M51" s="35">
        <f t="shared" si="17"/>
        <v>77.538257710041123</v>
      </c>
      <c r="N51" s="35">
        <f t="shared" si="18"/>
        <v>30.721655279581384</v>
      </c>
      <c r="O51" s="35">
        <f t="shared" si="44"/>
        <v>2245.768</v>
      </c>
      <c r="P51" s="35">
        <f t="shared" si="19"/>
        <v>839.46807839999997</v>
      </c>
      <c r="Q51" s="35">
        <f t="shared" si="45"/>
        <v>918.18599999999992</v>
      </c>
      <c r="R51" s="35">
        <f t="shared" si="20"/>
        <v>109.37711910976221</v>
      </c>
      <c r="S51" s="36">
        <f t="shared" si="21"/>
        <v>40.88516712322911</v>
      </c>
      <c r="T51" s="32">
        <v>245.768</v>
      </c>
      <c r="U51" s="45">
        <f t="shared" si="22"/>
        <v>91.868078400000002</v>
      </c>
      <c r="V51" s="32">
        <v>245.953</v>
      </c>
      <c r="W51" s="35">
        <f t="shared" si="23"/>
        <v>267.72411514814053</v>
      </c>
      <c r="X51" s="36">
        <f t="shared" si="24"/>
        <v>100.07527424237492</v>
      </c>
      <c r="Y51" s="32">
        <v>1321.327</v>
      </c>
      <c r="Z51" s="45">
        <v>379.74937979999999</v>
      </c>
      <c r="AA51" s="32">
        <v>1321.327</v>
      </c>
      <c r="AB51" s="35">
        <f t="shared" si="25"/>
        <v>347.94711203897009</v>
      </c>
      <c r="AC51" s="36">
        <f t="shared" si="26"/>
        <v>100</v>
      </c>
      <c r="AD51" s="32">
        <v>2000</v>
      </c>
      <c r="AE51" s="45">
        <v>747.6</v>
      </c>
      <c r="AF51" s="32">
        <v>672.23299999999995</v>
      </c>
      <c r="AG51" s="35">
        <f t="shared" si="27"/>
        <v>89.918806848582122</v>
      </c>
      <c r="AH51" s="36">
        <f t="shared" si="28"/>
        <v>33.611649999999997</v>
      </c>
      <c r="AI51" s="32">
        <v>711.56</v>
      </c>
      <c r="AJ51" s="45">
        <v>430.92073599999998</v>
      </c>
      <c r="AK51" s="32">
        <v>349.6</v>
      </c>
      <c r="AL51" s="35">
        <f t="shared" si="29"/>
        <v>81.128609229888639</v>
      </c>
      <c r="AM51" s="36">
        <f t="shared" si="30"/>
        <v>49.131485749620559</v>
      </c>
      <c r="AN51" s="37">
        <v>0</v>
      </c>
      <c r="AO51" s="37"/>
      <c r="AP51" s="35"/>
      <c r="AQ51" s="35" t="e">
        <f t="shared" si="31"/>
        <v>#DIV/0!</v>
      </c>
      <c r="AR51" s="36" t="e">
        <f t="shared" si="32"/>
        <v>#DIV/0!</v>
      </c>
      <c r="AS51" s="37"/>
      <c r="AT51" s="37"/>
      <c r="AU51" s="36">
        <v>0</v>
      </c>
      <c r="AV51" s="36"/>
      <c r="AW51" s="36"/>
      <c r="AX51" s="36"/>
      <c r="AY51" s="32">
        <v>18592.400000000001</v>
      </c>
      <c r="AZ51" s="36">
        <f t="shared" si="33"/>
        <v>9296.2000000000007</v>
      </c>
      <c r="BA51" s="32">
        <v>9296.2999999999993</v>
      </c>
      <c r="BB51" s="38"/>
      <c r="BC51" s="38"/>
      <c r="BD51" s="38"/>
      <c r="BE51" s="32">
        <v>0</v>
      </c>
      <c r="BF51" s="39">
        <f t="shared" si="34"/>
        <v>0</v>
      </c>
      <c r="BG51" s="32">
        <v>0</v>
      </c>
      <c r="BH51" s="36"/>
      <c r="BI51" s="36"/>
      <c r="BJ51" s="36"/>
      <c r="BK51" s="36"/>
      <c r="BL51" s="36"/>
      <c r="BM51" s="36"/>
      <c r="BN51" s="35">
        <f t="shared" si="46"/>
        <v>4278</v>
      </c>
      <c r="BO51" s="35">
        <f t="shared" si="35"/>
        <v>1741.1460000000002</v>
      </c>
      <c r="BP51" s="35">
        <f t="shared" si="47"/>
        <v>406.1</v>
      </c>
      <c r="BQ51" s="35">
        <f t="shared" si="36"/>
        <v>23.323718975892888</v>
      </c>
      <c r="BR51" s="36">
        <f t="shared" si="37"/>
        <v>9.4927536231884062</v>
      </c>
      <c r="BS51" s="32">
        <v>4278</v>
      </c>
      <c r="BT51" s="45">
        <v>1741.1460000000002</v>
      </c>
      <c r="BU51" s="32">
        <v>406.1</v>
      </c>
      <c r="BV51" s="32">
        <v>0</v>
      </c>
      <c r="BW51" s="45">
        <v>0</v>
      </c>
      <c r="BX51" s="32">
        <v>0</v>
      </c>
      <c r="BY51" s="36"/>
      <c r="BZ51" s="36"/>
      <c r="CA51" s="36"/>
      <c r="CB51" s="32">
        <v>0</v>
      </c>
      <c r="CC51" s="45">
        <v>0</v>
      </c>
      <c r="CD51" s="32">
        <v>0</v>
      </c>
      <c r="CE51" s="36"/>
      <c r="CF51" s="36"/>
      <c r="CG51" s="36"/>
      <c r="CH51" s="32">
        <v>0</v>
      </c>
      <c r="CI51" s="45">
        <v>0</v>
      </c>
      <c r="CJ51" s="32">
        <v>0</v>
      </c>
      <c r="CK51" s="32">
        <v>0</v>
      </c>
      <c r="CL51" s="45">
        <v>0</v>
      </c>
      <c r="CM51" s="32">
        <v>0</v>
      </c>
      <c r="CN51" s="32">
        <v>941.221</v>
      </c>
      <c r="CO51" s="45">
        <v>372.2529055</v>
      </c>
      <c r="CP51" s="32">
        <v>71.3</v>
      </c>
      <c r="CQ51" s="32">
        <v>941.221</v>
      </c>
      <c r="CR51" s="45">
        <v>372.2529055</v>
      </c>
      <c r="CS51" s="32">
        <v>71.3</v>
      </c>
      <c r="CT51" s="32">
        <v>0</v>
      </c>
      <c r="CU51" s="45">
        <v>0</v>
      </c>
      <c r="CV51" s="32">
        <v>0</v>
      </c>
      <c r="CW51" s="32">
        <v>0</v>
      </c>
      <c r="CX51" s="45">
        <v>0</v>
      </c>
      <c r="CY51" s="32">
        <v>0</v>
      </c>
      <c r="CZ51" s="36"/>
      <c r="DA51" s="36"/>
      <c r="DB51" s="36"/>
      <c r="DC51" s="32">
        <v>500</v>
      </c>
      <c r="DD51" s="45">
        <v>197.75</v>
      </c>
      <c r="DE51" s="32">
        <v>5</v>
      </c>
      <c r="DF51" s="32">
        <v>0</v>
      </c>
      <c r="DG51" s="35">
        <f t="shared" si="48"/>
        <v>28590.276000000002</v>
      </c>
      <c r="DH51" s="35">
        <f t="shared" si="49"/>
        <v>13257.487099700002</v>
      </c>
      <c r="DI51" s="35">
        <f t="shared" si="50"/>
        <v>12367.812999999998</v>
      </c>
      <c r="DJ51" s="36"/>
      <c r="DK51" s="36"/>
      <c r="DL51" s="36"/>
      <c r="DM51" s="32">
        <v>0</v>
      </c>
      <c r="DN51" s="32">
        <f t="shared" si="38"/>
        <v>0</v>
      </c>
      <c r="DO51" s="32">
        <v>0</v>
      </c>
      <c r="DP51" s="36"/>
      <c r="DQ51" s="36"/>
      <c r="DR51" s="36"/>
      <c r="DS51" s="36"/>
      <c r="DT51" s="36"/>
      <c r="DU51" s="36"/>
      <c r="DV51" s="36"/>
      <c r="DW51" s="36"/>
      <c r="DX51" s="36"/>
      <c r="DY51" s="32">
        <v>0</v>
      </c>
      <c r="DZ51" s="36">
        <f t="shared" si="39"/>
        <v>0</v>
      </c>
      <c r="EA51" s="32">
        <v>0</v>
      </c>
      <c r="EB51" s="36"/>
      <c r="EC51" s="35">
        <f t="shared" si="51"/>
        <v>0</v>
      </c>
      <c r="ED51" s="35">
        <f t="shared" si="51"/>
        <v>0</v>
      </c>
      <c r="EE51" s="35">
        <f t="shared" si="12"/>
        <v>0</v>
      </c>
      <c r="EH51" s="11"/>
      <c r="EJ51" s="11"/>
      <c r="EK51" s="11"/>
      <c r="EM51" s="11"/>
    </row>
    <row r="52" spans="1:143" s="12" customFormat="1" ht="20.25" customHeight="1">
      <c r="A52" s="15">
        <v>43</v>
      </c>
      <c r="B52" s="26" t="s">
        <v>92</v>
      </c>
      <c r="C52" s="32">
        <v>4691.0596999999998</v>
      </c>
      <c r="D52" s="32">
        <v>6064.0124999999998</v>
      </c>
      <c r="E52" s="34">
        <f t="shared" si="13"/>
        <v>32695.4</v>
      </c>
      <c r="F52" s="34">
        <f t="shared" si="14"/>
        <v>15491.954600000001</v>
      </c>
      <c r="G52" s="35">
        <f t="shared" si="40"/>
        <v>15248.880000000001</v>
      </c>
      <c r="H52" s="35">
        <f t="shared" si="15"/>
        <v>98.430962352549116</v>
      </c>
      <c r="I52" s="35">
        <f t="shared" si="16"/>
        <v>46.639221419526905</v>
      </c>
      <c r="J52" s="35">
        <f t="shared" si="41"/>
        <v>7816</v>
      </c>
      <c r="K52" s="35">
        <f t="shared" si="42"/>
        <v>3052.2546000000002</v>
      </c>
      <c r="L52" s="35">
        <f t="shared" si="43"/>
        <v>2809.18</v>
      </c>
      <c r="M52" s="35">
        <f t="shared" si="17"/>
        <v>92.036227908379587</v>
      </c>
      <c r="N52" s="35">
        <f t="shared" si="18"/>
        <v>35.941402251791196</v>
      </c>
      <c r="O52" s="35">
        <f t="shared" si="44"/>
        <v>2800</v>
      </c>
      <c r="P52" s="35">
        <f t="shared" si="19"/>
        <v>1046.6400000000001</v>
      </c>
      <c r="Q52" s="35">
        <f t="shared" si="45"/>
        <v>788.90800000000002</v>
      </c>
      <c r="R52" s="35">
        <f t="shared" si="20"/>
        <v>75.375296185890079</v>
      </c>
      <c r="S52" s="36">
        <f t="shared" si="21"/>
        <v>28.175285714285714</v>
      </c>
      <c r="T52" s="32">
        <v>0</v>
      </c>
      <c r="U52" s="45">
        <f t="shared" si="22"/>
        <v>0</v>
      </c>
      <c r="V52" s="32">
        <v>11.616</v>
      </c>
      <c r="W52" s="35" t="e">
        <f t="shared" si="23"/>
        <v>#DIV/0!</v>
      </c>
      <c r="X52" s="36" t="e">
        <f t="shared" si="24"/>
        <v>#DIV/0!</v>
      </c>
      <c r="Y52" s="32">
        <v>1500</v>
      </c>
      <c r="Z52" s="45">
        <v>431.1</v>
      </c>
      <c r="AA52" s="32">
        <v>209.37</v>
      </c>
      <c r="AB52" s="35">
        <f t="shared" si="25"/>
        <v>48.566457898399442</v>
      </c>
      <c r="AC52" s="36">
        <f t="shared" si="26"/>
        <v>13.958</v>
      </c>
      <c r="AD52" s="32">
        <v>2800</v>
      </c>
      <c r="AE52" s="45">
        <v>1046.6400000000001</v>
      </c>
      <c r="AF52" s="32">
        <v>777.29200000000003</v>
      </c>
      <c r="AG52" s="35">
        <f t="shared" si="27"/>
        <v>74.265458992585792</v>
      </c>
      <c r="AH52" s="36">
        <f t="shared" si="28"/>
        <v>27.760428571428577</v>
      </c>
      <c r="AI52" s="32">
        <v>766</v>
      </c>
      <c r="AJ52" s="45">
        <v>463.88960000000003</v>
      </c>
      <c r="AK52" s="32">
        <v>223.77</v>
      </c>
      <c r="AL52" s="35">
        <f t="shared" si="29"/>
        <v>48.237770366052615</v>
      </c>
      <c r="AM52" s="36">
        <f t="shared" si="30"/>
        <v>29.212793733681465</v>
      </c>
      <c r="AN52" s="37">
        <v>0</v>
      </c>
      <c r="AO52" s="37"/>
      <c r="AP52" s="35"/>
      <c r="AQ52" s="35" t="e">
        <f t="shared" si="31"/>
        <v>#DIV/0!</v>
      </c>
      <c r="AR52" s="36" t="e">
        <f t="shared" si="32"/>
        <v>#DIV/0!</v>
      </c>
      <c r="AS52" s="37"/>
      <c r="AT52" s="37"/>
      <c r="AU52" s="36">
        <v>0</v>
      </c>
      <c r="AV52" s="36"/>
      <c r="AW52" s="36"/>
      <c r="AX52" s="36"/>
      <c r="AY52" s="32">
        <v>24879.4</v>
      </c>
      <c r="AZ52" s="36">
        <f t="shared" si="33"/>
        <v>12439.7</v>
      </c>
      <c r="BA52" s="32">
        <v>12439.7</v>
      </c>
      <c r="BB52" s="38"/>
      <c r="BC52" s="38"/>
      <c r="BD52" s="38"/>
      <c r="BE52" s="32">
        <v>0</v>
      </c>
      <c r="BF52" s="39">
        <f t="shared" si="34"/>
        <v>0</v>
      </c>
      <c r="BG52" s="32">
        <v>0</v>
      </c>
      <c r="BH52" s="36"/>
      <c r="BI52" s="36"/>
      <c r="BJ52" s="36"/>
      <c r="BK52" s="36"/>
      <c r="BL52" s="36"/>
      <c r="BM52" s="36"/>
      <c r="BN52" s="35">
        <f t="shared" si="46"/>
        <v>2000</v>
      </c>
      <c r="BO52" s="35">
        <f t="shared" si="35"/>
        <v>814</v>
      </c>
      <c r="BP52" s="35">
        <f t="shared" si="47"/>
        <v>1525.0319999999999</v>
      </c>
      <c r="BQ52" s="35">
        <f t="shared" si="36"/>
        <v>187.35036855036856</v>
      </c>
      <c r="BR52" s="36">
        <f t="shared" si="37"/>
        <v>76.251599999999996</v>
      </c>
      <c r="BS52" s="32">
        <v>2000</v>
      </c>
      <c r="BT52" s="45">
        <v>814</v>
      </c>
      <c r="BU52" s="32">
        <v>1525.0319999999999</v>
      </c>
      <c r="BV52" s="32">
        <v>0</v>
      </c>
      <c r="BW52" s="45">
        <v>0</v>
      </c>
      <c r="BX52" s="32">
        <v>0</v>
      </c>
      <c r="BY52" s="36"/>
      <c r="BZ52" s="36"/>
      <c r="CA52" s="36"/>
      <c r="CB52" s="32">
        <v>0</v>
      </c>
      <c r="CC52" s="45">
        <v>0</v>
      </c>
      <c r="CD52" s="32">
        <v>0</v>
      </c>
      <c r="CE52" s="36"/>
      <c r="CF52" s="36"/>
      <c r="CG52" s="36"/>
      <c r="CH52" s="32">
        <v>0</v>
      </c>
      <c r="CI52" s="45">
        <v>0</v>
      </c>
      <c r="CJ52" s="32">
        <v>0</v>
      </c>
      <c r="CK52" s="32">
        <v>0</v>
      </c>
      <c r="CL52" s="45">
        <v>0</v>
      </c>
      <c r="CM52" s="32">
        <v>0</v>
      </c>
      <c r="CN52" s="32">
        <v>0</v>
      </c>
      <c r="CO52" s="45">
        <v>0</v>
      </c>
      <c r="CP52" s="32">
        <v>62.1</v>
      </c>
      <c r="CQ52" s="32">
        <v>0</v>
      </c>
      <c r="CR52" s="45">
        <v>0</v>
      </c>
      <c r="CS52" s="32">
        <v>62.1</v>
      </c>
      <c r="CT52" s="32">
        <v>0</v>
      </c>
      <c r="CU52" s="45">
        <v>0</v>
      </c>
      <c r="CV52" s="32">
        <v>0</v>
      </c>
      <c r="CW52" s="32">
        <v>0</v>
      </c>
      <c r="CX52" s="45">
        <v>0</v>
      </c>
      <c r="CY52" s="32">
        <v>0</v>
      </c>
      <c r="CZ52" s="36"/>
      <c r="DA52" s="36"/>
      <c r="DB52" s="36"/>
      <c r="DC52" s="32">
        <v>750</v>
      </c>
      <c r="DD52" s="45">
        <v>296.625</v>
      </c>
      <c r="DE52" s="32">
        <v>0</v>
      </c>
      <c r="DF52" s="32">
        <v>0</v>
      </c>
      <c r="DG52" s="35">
        <f t="shared" si="48"/>
        <v>32695.4</v>
      </c>
      <c r="DH52" s="35">
        <f t="shared" si="49"/>
        <v>15491.954600000001</v>
      </c>
      <c r="DI52" s="35">
        <f t="shared" si="50"/>
        <v>15248.880000000001</v>
      </c>
      <c r="DJ52" s="36"/>
      <c r="DK52" s="36"/>
      <c r="DL52" s="36"/>
      <c r="DM52" s="32">
        <v>0</v>
      </c>
      <c r="DN52" s="32">
        <f t="shared" si="38"/>
        <v>0</v>
      </c>
      <c r="DO52" s="32">
        <v>0</v>
      </c>
      <c r="DP52" s="36"/>
      <c r="DQ52" s="36"/>
      <c r="DR52" s="36"/>
      <c r="DS52" s="36"/>
      <c r="DT52" s="36"/>
      <c r="DU52" s="36"/>
      <c r="DV52" s="36"/>
      <c r="DW52" s="36"/>
      <c r="DX52" s="36"/>
      <c r="DY52" s="32">
        <v>0</v>
      </c>
      <c r="DZ52" s="36">
        <f t="shared" si="39"/>
        <v>0</v>
      </c>
      <c r="EA52" s="32">
        <v>0</v>
      </c>
      <c r="EB52" s="36"/>
      <c r="EC52" s="35">
        <f t="shared" si="51"/>
        <v>0</v>
      </c>
      <c r="ED52" s="35">
        <f t="shared" si="51"/>
        <v>0</v>
      </c>
      <c r="EE52" s="35">
        <f t="shared" si="12"/>
        <v>0</v>
      </c>
      <c r="EH52" s="11"/>
      <c r="EJ52" s="11"/>
      <c r="EK52" s="11"/>
      <c r="EM52" s="11"/>
    </row>
    <row r="53" spans="1:143" s="12" customFormat="1" ht="20.25" customHeight="1">
      <c r="A53" s="15">
        <v>44</v>
      </c>
      <c r="B53" s="26" t="s">
        <v>93</v>
      </c>
      <c r="C53" s="32">
        <v>11393.183800000001</v>
      </c>
      <c r="D53" s="32">
        <v>4445.5050000000001</v>
      </c>
      <c r="E53" s="34">
        <f t="shared" si="13"/>
        <v>56902.400000000001</v>
      </c>
      <c r="F53" s="34">
        <f t="shared" si="14"/>
        <v>26060.8796</v>
      </c>
      <c r="G53" s="35">
        <f t="shared" si="40"/>
        <v>27700.761000000002</v>
      </c>
      <c r="H53" s="35">
        <f t="shared" si="15"/>
        <v>106.29250211493246</v>
      </c>
      <c r="I53" s="35">
        <f t="shared" si="16"/>
        <v>48.681182164548417</v>
      </c>
      <c r="J53" s="35">
        <f t="shared" si="41"/>
        <v>19342</v>
      </c>
      <c r="K53" s="35">
        <f t="shared" si="42"/>
        <v>7280.6795999999995</v>
      </c>
      <c r="L53" s="35">
        <f t="shared" si="43"/>
        <v>8920.5609999999979</v>
      </c>
      <c r="M53" s="35">
        <f t="shared" si="17"/>
        <v>122.5237407782647</v>
      </c>
      <c r="N53" s="35">
        <f t="shared" si="18"/>
        <v>46.120158204942605</v>
      </c>
      <c r="O53" s="35">
        <f t="shared" si="44"/>
        <v>6420</v>
      </c>
      <c r="P53" s="35">
        <f t="shared" si="19"/>
        <v>2399.7959999999998</v>
      </c>
      <c r="Q53" s="35">
        <f t="shared" si="45"/>
        <v>1755.1220000000001</v>
      </c>
      <c r="R53" s="35">
        <f t="shared" si="20"/>
        <v>73.136299918826438</v>
      </c>
      <c r="S53" s="36">
        <f t="shared" si="21"/>
        <v>27.338348909657324</v>
      </c>
      <c r="T53" s="32">
        <v>620</v>
      </c>
      <c r="U53" s="45">
        <f t="shared" si="22"/>
        <v>231.75600000000003</v>
      </c>
      <c r="V53" s="32">
        <v>131.34700000000001</v>
      </c>
      <c r="W53" s="35">
        <f t="shared" si="23"/>
        <v>56.674692348849653</v>
      </c>
      <c r="X53" s="36">
        <f t="shared" si="24"/>
        <v>21.185000000000002</v>
      </c>
      <c r="Y53" s="32">
        <v>2590</v>
      </c>
      <c r="Z53" s="45">
        <v>744.36599999999987</v>
      </c>
      <c r="AA53" s="32">
        <v>1399.9349999999999</v>
      </c>
      <c r="AB53" s="35">
        <f t="shared" si="25"/>
        <v>188.07078775763537</v>
      </c>
      <c r="AC53" s="36">
        <f t="shared" si="26"/>
        <v>54.051544401544405</v>
      </c>
      <c r="AD53" s="32">
        <v>5800</v>
      </c>
      <c r="AE53" s="45">
        <v>2168.04</v>
      </c>
      <c r="AF53" s="32">
        <v>1623.7750000000001</v>
      </c>
      <c r="AG53" s="35">
        <f t="shared" si="27"/>
        <v>74.895989003892922</v>
      </c>
      <c r="AH53" s="36">
        <f t="shared" si="28"/>
        <v>27.996120689655175</v>
      </c>
      <c r="AI53" s="32">
        <v>216</v>
      </c>
      <c r="AJ53" s="45">
        <v>130.80960000000002</v>
      </c>
      <c r="AK53" s="32">
        <v>196</v>
      </c>
      <c r="AL53" s="35">
        <f t="shared" si="29"/>
        <v>149.8360976564411</v>
      </c>
      <c r="AM53" s="36">
        <f t="shared" si="30"/>
        <v>90.740740740740748</v>
      </c>
      <c r="AN53" s="37">
        <v>0</v>
      </c>
      <c r="AO53" s="37"/>
      <c r="AP53" s="35"/>
      <c r="AQ53" s="35" t="e">
        <f t="shared" si="31"/>
        <v>#DIV/0!</v>
      </c>
      <c r="AR53" s="36" t="e">
        <f t="shared" si="32"/>
        <v>#DIV/0!</v>
      </c>
      <c r="AS53" s="37">
        <v>0</v>
      </c>
      <c r="AT53" s="37"/>
      <c r="AU53" s="36">
        <v>0</v>
      </c>
      <c r="AV53" s="36"/>
      <c r="AW53" s="36"/>
      <c r="AX53" s="36"/>
      <c r="AY53" s="32">
        <v>37560.400000000001</v>
      </c>
      <c r="AZ53" s="36">
        <f t="shared" si="33"/>
        <v>18780.2</v>
      </c>
      <c r="BA53" s="32">
        <v>18780.2</v>
      </c>
      <c r="BB53" s="38"/>
      <c r="BC53" s="38"/>
      <c r="BD53" s="38"/>
      <c r="BE53" s="32">
        <v>0</v>
      </c>
      <c r="BF53" s="39">
        <f t="shared" si="34"/>
        <v>0</v>
      </c>
      <c r="BG53" s="32">
        <v>0</v>
      </c>
      <c r="BH53" s="36"/>
      <c r="BI53" s="36"/>
      <c r="BJ53" s="36"/>
      <c r="BK53" s="36"/>
      <c r="BL53" s="36"/>
      <c r="BM53" s="36"/>
      <c r="BN53" s="35">
        <f t="shared" si="46"/>
        <v>420</v>
      </c>
      <c r="BO53" s="35">
        <f t="shared" si="35"/>
        <v>170.94</v>
      </c>
      <c r="BP53" s="35">
        <f t="shared" si="47"/>
        <v>298.95500000000004</v>
      </c>
      <c r="BQ53" s="35">
        <f t="shared" si="36"/>
        <v>174.8888498888499</v>
      </c>
      <c r="BR53" s="36">
        <f t="shared" si="37"/>
        <v>71.179761904761918</v>
      </c>
      <c r="BS53" s="32">
        <v>180</v>
      </c>
      <c r="BT53" s="45">
        <v>73.260000000000005</v>
      </c>
      <c r="BU53" s="32">
        <v>168.95500000000001</v>
      </c>
      <c r="BV53" s="32">
        <v>0</v>
      </c>
      <c r="BW53" s="45">
        <v>0</v>
      </c>
      <c r="BX53" s="32">
        <v>0</v>
      </c>
      <c r="BY53" s="36"/>
      <c r="BZ53" s="36"/>
      <c r="CA53" s="36"/>
      <c r="CB53" s="32">
        <v>240</v>
      </c>
      <c r="CC53" s="45">
        <v>97.68</v>
      </c>
      <c r="CD53" s="32">
        <v>130</v>
      </c>
      <c r="CE53" s="36"/>
      <c r="CF53" s="36"/>
      <c r="CG53" s="36"/>
      <c r="CH53" s="32">
        <v>0</v>
      </c>
      <c r="CI53" s="45">
        <v>0</v>
      </c>
      <c r="CJ53" s="32">
        <v>0</v>
      </c>
      <c r="CK53" s="32">
        <v>0</v>
      </c>
      <c r="CL53" s="45">
        <v>0</v>
      </c>
      <c r="CM53" s="32">
        <v>0</v>
      </c>
      <c r="CN53" s="32">
        <v>9696</v>
      </c>
      <c r="CO53" s="45">
        <v>3834.7679999999996</v>
      </c>
      <c r="CP53" s="32">
        <v>4821.57</v>
      </c>
      <c r="CQ53" s="32">
        <v>1800</v>
      </c>
      <c r="CR53" s="45">
        <v>711.9</v>
      </c>
      <c r="CS53" s="32">
        <v>708.57399999999996</v>
      </c>
      <c r="CT53" s="32">
        <v>0</v>
      </c>
      <c r="CU53" s="45">
        <v>0</v>
      </c>
      <c r="CV53" s="32">
        <v>448.97899999999998</v>
      </c>
      <c r="CW53" s="32">
        <v>0</v>
      </c>
      <c r="CX53" s="45">
        <v>0</v>
      </c>
      <c r="CY53" s="32">
        <v>0</v>
      </c>
      <c r="CZ53" s="36"/>
      <c r="DA53" s="36"/>
      <c r="DB53" s="36"/>
      <c r="DC53" s="32">
        <v>0</v>
      </c>
      <c r="DD53" s="45">
        <v>0</v>
      </c>
      <c r="DE53" s="32">
        <v>0</v>
      </c>
      <c r="DF53" s="32">
        <v>0</v>
      </c>
      <c r="DG53" s="35">
        <f t="shared" si="48"/>
        <v>56902.400000000001</v>
      </c>
      <c r="DH53" s="35">
        <f t="shared" si="49"/>
        <v>26060.8796</v>
      </c>
      <c r="DI53" s="35">
        <f t="shared" si="50"/>
        <v>27700.761000000002</v>
      </c>
      <c r="DJ53" s="36"/>
      <c r="DK53" s="36"/>
      <c r="DL53" s="36"/>
      <c r="DM53" s="32">
        <v>0</v>
      </c>
      <c r="DN53" s="32">
        <f t="shared" si="38"/>
        <v>0</v>
      </c>
      <c r="DO53" s="32">
        <v>0</v>
      </c>
      <c r="DP53" s="36"/>
      <c r="DQ53" s="36"/>
      <c r="DR53" s="36"/>
      <c r="DS53" s="36"/>
      <c r="DT53" s="36"/>
      <c r="DU53" s="36">
        <v>0</v>
      </c>
      <c r="DV53" s="36"/>
      <c r="DW53" s="36"/>
      <c r="DX53" s="36"/>
      <c r="DY53" s="32">
        <v>0</v>
      </c>
      <c r="DZ53" s="36">
        <f t="shared" si="39"/>
        <v>0</v>
      </c>
      <c r="EA53" s="32">
        <v>0</v>
      </c>
      <c r="EB53" s="36"/>
      <c r="EC53" s="35">
        <f t="shared" si="51"/>
        <v>0</v>
      </c>
      <c r="ED53" s="35">
        <f t="shared" si="51"/>
        <v>0</v>
      </c>
      <c r="EE53" s="35">
        <f t="shared" si="12"/>
        <v>0</v>
      </c>
      <c r="EH53" s="11"/>
      <c r="EJ53" s="11"/>
      <c r="EK53" s="11"/>
      <c r="EM53" s="11"/>
    </row>
    <row r="54" spans="1:143" s="12" customFormat="1" ht="20.25" customHeight="1">
      <c r="A54" s="15">
        <v>45</v>
      </c>
      <c r="B54" s="26" t="s">
        <v>94</v>
      </c>
      <c r="C54" s="32">
        <v>17.212199999999999</v>
      </c>
      <c r="D54" s="32">
        <v>618.15980000000002</v>
      </c>
      <c r="E54" s="34">
        <f t="shared" si="13"/>
        <v>39886.199999999997</v>
      </c>
      <c r="F54" s="34">
        <f t="shared" si="14"/>
        <v>18319.386500000001</v>
      </c>
      <c r="G54" s="35">
        <f t="shared" si="40"/>
        <v>18960.148000000001</v>
      </c>
      <c r="H54" s="35">
        <f t="shared" si="15"/>
        <v>103.49772357278451</v>
      </c>
      <c r="I54" s="35">
        <f t="shared" si="16"/>
        <v>47.535608807056079</v>
      </c>
      <c r="J54" s="35">
        <f t="shared" si="41"/>
        <v>12155</v>
      </c>
      <c r="K54" s="35">
        <f t="shared" si="42"/>
        <v>4453.7865000000002</v>
      </c>
      <c r="L54" s="35">
        <f t="shared" si="43"/>
        <v>5094.5479999999998</v>
      </c>
      <c r="M54" s="35">
        <f t="shared" si="17"/>
        <v>114.3868930403377</v>
      </c>
      <c r="N54" s="35">
        <f t="shared" si="18"/>
        <v>41.9131879884821</v>
      </c>
      <c r="O54" s="35">
        <f t="shared" si="44"/>
        <v>5330</v>
      </c>
      <c r="P54" s="35">
        <f t="shared" si="19"/>
        <v>1992.354</v>
      </c>
      <c r="Q54" s="35">
        <f t="shared" si="45"/>
        <v>2854.5408000000002</v>
      </c>
      <c r="R54" s="35">
        <f t="shared" si="20"/>
        <v>143.27477948195954</v>
      </c>
      <c r="S54" s="36">
        <f t="shared" si="21"/>
        <v>53.556112570356476</v>
      </c>
      <c r="T54" s="32">
        <v>330</v>
      </c>
      <c r="U54" s="45">
        <f t="shared" si="22"/>
        <v>123.354</v>
      </c>
      <c r="V54" s="32">
        <v>94.540800000000004</v>
      </c>
      <c r="W54" s="35">
        <f t="shared" si="23"/>
        <v>76.641860012646532</v>
      </c>
      <c r="X54" s="36">
        <f t="shared" si="24"/>
        <v>28.648727272727275</v>
      </c>
      <c r="Y54" s="32">
        <v>2500</v>
      </c>
      <c r="Z54" s="45">
        <v>718.5</v>
      </c>
      <c r="AA54" s="32">
        <v>1110.0072</v>
      </c>
      <c r="AB54" s="35">
        <f t="shared" si="25"/>
        <v>154.48951983298537</v>
      </c>
      <c r="AC54" s="36">
        <f t="shared" si="26"/>
        <v>44.400287999999996</v>
      </c>
      <c r="AD54" s="32">
        <v>5000</v>
      </c>
      <c r="AE54" s="45">
        <v>1869</v>
      </c>
      <c r="AF54" s="32">
        <v>2760</v>
      </c>
      <c r="AG54" s="35">
        <f t="shared" si="27"/>
        <v>147.67255216693417</v>
      </c>
      <c r="AH54" s="36">
        <f t="shared" si="28"/>
        <v>55.2</v>
      </c>
      <c r="AI54" s="32">
        <v>100</v>
      </c>
      <c r="AJ54" s="45">
        <v>60.56</v>
      </c>
      <c r="AK54" s="32">
        <v>65</v>
      </c>
      <c r="AL54" s="35">
        <f t="shared" si="29"/>
        <v>107.33157199471599</v>
      </c>
      <c r="AM54" s="36">
        <f t="shared" si="30"/>
        <v>65</v>
      </c>
      <c r="AN54" s="37">
        <v>0</v>
      </c>
      <c r="AO54" s="37"/>
      <c r="AP54" s="35"/>
      <c r="AQ54" s="35" t="e">
        <f t="shared" si="31"/>
        <v>#DIV/0!</v>
      </c>
      <c r="AR54" s="36" t="e">
        <f t="shared" si="32"/>
        <v>#DIV/0!</v>
      </c>
      <c r="AS54" s="37">
        <v>0</v>
      </c>
      <c r="AT54" s="37"/>
      <c r="AU54" s="36">
        <v>0</v>
      </c>
      <c r="AV54" s="36"/>
      <c r="AW54" s="36"/>
      <c r="AX54" s="36"/>
      <c r="AY54" s="32">
        <v>27731.200000000001</v>
      </c>
      <c r="AZ54" s="36">
        <f t="shared" si="33"/>
        <v>13865.6</v>
      </c>
      <c r="BA54" s="32">
        <v>13865.6</v>
      </c>
      <c r="BB54" s="38"/>
      <c r="BC54" s="38"/>
      <c r="BD54" s="38"/>
      <c r="BE54" s="32">
        <v>0</v>
      </c>
      <c r="BF54" s="39">
        <f t="shared" si="34"/>
        <v>0</v>
      </c>
      <c r="BG54" s="32">
        <v>0</v>
      </c>
      <c r="BH54" s="36"/>
      <c r="BI54" s="36"/>
      <c r="BJ54" s="36"/>
      <c r="BK54" s="36"/>
      <c r="BL54" s="36"/>
      <c r="BM54" s="36"/>
      <c r="BN54" s="35">
        <f t="shared" si="46"/>
        <v>990</v>
      </c>
      <c r="BO54" s="35">
        <f t="shared" si="35"/>
        <v>402.93</v>
      </c>
      <c r="BP54" s="35">
        <f t="shared" si="47"/>
        <v>470</v>
      </c>
      <c r="BQ54" s="35">
        <f t="shared" si="36"/>
        <v>116.64557119102574</v>
      </c>
      <c r="BR54" s="36">
        <f t="shared" si="37"/>
        <v>47.474747474747474</v>
      </c>
      <c r="BS54" s="32">
        <v>927</v>
      </c>
      <c r="BT54" s="45">
        <v>377.28899999999999</v>
      </c>
      <c r="BU54" s="32">
        <v>400</v>
      </c>
      <c r="BV54" s="32">
        <v>0</v>
      </c>
      <c r="BW54" s="45">
        <v>0</v>
      </c>
      <c r="BX54" s="32">
        <v>70</v>
      </c>
      <c r="BY54" s="36"/>
      <c r="BZ54" s="36"/>
      <c r="CA54" s="36"/>
      <c r="CB54" s="32">
        <v>63</v>
      </c>
      <c r="CC54" s="45">
        <v>25.641000000000002</v>
      </c>
      <c r="CD54" s="32">
        <v>0</v>
      </c>
      <c r="CE54" s="36"/>
      <c r="CF54" s="36"/>
      <c r="CG54" s="36"/>
      <c r="CH54" s="32">
        <v>0</v>
      </c>
      <c r="CI54" s="45">
        <v>0</v>
      </c>
      <c r="CJ54" s="32">
        <v>0</v>
      </c>
      <c r="CK54" s="32">
        <v>0</v>
      </c>
      <c r="CL54" s="45">
        <v>0</v>
      </c>
      <c r="CM54" s="32">
        <v>0</v>
      </c>
      <c r="CN54" s="32">
        <v>3235</v>
      </c>
      <c r="CO54" s="45">
        <v>1279.4425000000001</v>
      </c>
      <c r="CP54" s="32">
        <v>595</v>
      </c>
      <c r="CQ54" s="32">
        <v>2360</v>
      </c>
      <c r="CR54" s="45">
        <v>933.38</v>
      </c>
      <c r="CS54" s="32">
        <v>495</v>
      </c>
      <c r="CT54" s="32">
        <v>0</v>
      </c>
      <c r="CU54" s="45">
        <v>0</v>
      </c>
      <c r="CV54" s="32">
        <v>0</v>
      </c>
      <c r="CW54" s="32">
        <v>0</v>
      </c>
      <c r="CX54" s="45">
        <v>0</v>
      </c>
      <c r="CY54" s="32">
        <v>0</v>
      </c>
      <c r="CZ54" s="36"/>
      <c r="DA54" s="36"/>
      <c r="DB54" s="36"/>
      <c r="DC54" s="32">
        <v>0</v>
      </c>
      <c r="DD54" s="45">
        <v>0</v>
      </c>
      <c r="DE54" s="32">
        <v>0</v>
      </c>
      <c r="DF54" s="32">
        <v>0</v>
      </c>
      <c r="DG54" s="35">
        <f t="shared" si="48"/>
        <v>39886.199999999997</v>
      </c>
      <c r="DH54" s="35">
        <f t="shared" si="49"/>
        <v>18319.386500000001</v>
      </c>
      <c r="DI54" s="35">
        <f t="shared" si="50"/>
        <v>18960.148000000001</v>
      </c>
      <c r="DJ54" s="36"/>
      <c r="DK54" s="36"/>
      <c r="DL54" s="36"/>
      <c r="DM54" s="32">
        <v>0</v>
      </c>
      <c r="DN54" s="32">
        <f t="shared" si="38"/>
        <v>0</v>
      </c>
      <c r="DO54" s="32">
        <v>0</v>
      </c>
      <c r="DP54" s="36"/>
      <c r="DQ54" s="36"/>
      <c r="DR54" s="36"/>
      <c r="DS54" s="36"/>
      <c r="DT54" s="36"/>
      <c r="DU54" s="36">
        <v>0</v>
      </c>
      <c r="DV54" s="36"/>
      <c r="DW54" s="36"/>
      <c r="DX54" s="36"/>
      <c r="DY54" s="32">
        <v>0</v>
      </c>
      <c r="DZ54" s="36">
        <f t="shared" si="39"/>
        <v>0</v>
      </c>
      <c r="EA54" s="32">
        <v>0</v>
      </c>
      <c r="EB54" s="36"/>
      <c r="EC54" s="35">
        <f t="shared" si="51"/>
        <v>0</v>
      </c>
      <c r="ED54" s="35">
        <f t="shared" si="51"/>
        <v>0</v>
      </c>
      <c r="EE54" s="35">
        <f t="shared" si="12"/>
        <v>0</v>
      </c>
      <c r="EH54" s="11"/>
      <c r="EJ54" s="11"/>
      <c r="EK54" s="11"/>
      <c r="EM54" s="11"/>
    </row>
    <row r="55" spans="1:143" s="12" customFormat="1" ht="20.25" customHeight="1">
      <c r="A55" s="15">
        <v>46</v>
      </c>
      <c r="B55" s="26" t="s">
        <v>95</v>
      </c>
      <c r="C55" s="32">
        <v>162.89920000000001</v>
      </c>
      <c r="D55" s="32">
        <v>134.4</v>
      </c>
      <c r="E55" s="34">
        <f t="shared" si="13"/>
        <v>5478</v>
      </c>
      <c r="F55" s="34">
        <f t="shared" si="14"/>
        <v>2456.1992</v>
      </c>
      <c r="G55" s="35">
        <f t="shared" si="40"/>
        <v>2642.7430000000004</v>
      </c>
      <c r="H55" s="35">
        <f t="shared" si="15"/>
        <v>107.59481559964681</v>
      </c>
      <c r="I55" s="35">
        <f t="shared" si="16"/>
        <v>48.242844103687482</v>
      </c>
      <c r="J55" s="35">
        <f t="shared" si="41"/>
        <v>1832</v>
      </c>
      <c r="K55" s="35">
        <f t="shared" si="42"/>
        <v>633.19920000000002</v>
      </c>
      <c r="L55" s="35">
        <f t="shared" si="43"/>
        <v>819.74300000000005</v>
      </c>
      <c r="M55" s="35">
        <f t="shared" si="17"/>
        <v>129.46052363932233</v>
      </c>
      <c r="N55" s="35">
        <f t="shared" si="18"/>
        <v>44.74579694323144</v>
      </c>
      <c r="O55" s="35">
        <f t="shared" si="44"/>
        <v>360</v>
      </c>
      <c r="P55" s="35">
        <f t="shared" si="19"/>
        <v>134.56800000000001</v>
      </c>
      <c r="Q55" s="35">
        <f t="shared" si="45"/>
        <v>103.04</v>
      </c>
      <c r="R55" s="35">
        <f t="shared" si="20"/>
        <v>76.570952975447355</v>
      </c>
      <c r="S55" s="36">
        <f t="shared" si="21"/>
        <v>28.622222222222227</v>
      </c>
      <c r="T55" s="32">
        <v>0</v>
      </c>
      <c r="U55" s="45">
        <f t="shared" si="22"/>
        <v>0</v>
      </c>
      <c r="V55" s="32">
        <v>0.04</v>
      </c>
      <c r="W55" s="35" t="e">
        <f t="shared" si="23"/>
        <v>#DIV/0!</v>
      </c>
      <c r="X55" s="36" t="e">
        <f t="shared" si="24"/>
        <v>#DIV/0!</v>
      </c>
      <c r="Y55" s="32">
        <v>860</v>
      </c>
      <c r="Z55" s="45">
        <v>247.16399999999999</v>
      </c>
      <c r="AA55" s="32">
        <v>446.75599999999997</v>
      </c>
      <c r="AB55" s="35">
        <f t="shared" si="25"/>
        <v>180.75286044893269</v>
      </c>
      <c r="AC55" s="36">
        <f t="shared" si="26"/>
        <v>51.948372093023252</v>
      </c>
      <c r="AD55" s="32">
        <v>360</v>
      </c>
      <c r="AE55" s="45">
        <v>134.56800000000001</v>
      </c>
      <c r="AF55" s="32">
        <v>103</v>
      </c>
      <c r="AG55" s="35">
        <f t="shared" si="27"/>
        <v>76.541228226621485</v>
      </c>
      <c r="AH55" s="36">
        <f t="shared" si="28"/>
        <v>28.611111111111111</v>
      </c>
      <c r="AI55" s="32">
        <v>12</v>
      </c>
      <c r="AJ55" s="45">
        <v>7.2671999999999999</v>
      </c>
      <c r="AK55" s="32">
        <v>0</v>
      </c>
      <c r="AL55" s="35">
        <f t="shared" si="29"/>
        <v>0</v>
      </c>
      <c r="AM55" s="36">
        <f t="shared" si="30"/>
        <v>0</v>
      </c>
      <c r="AN55" s="37">
        <v>0</v>
      </c>
      <c r="AO55" s="37"/>
      <c r="AP55" s="35"/>
      <c r="AQ55" s="35" t="e">
        <f t="shared" si="31"/>
        <v>#DIV/0!</v>
      </c>
      <c r="AR55" s="36" t="e">
        <f t="shared" si="32"/>
        <v>#DIV/0!</v>
      </c>
      <c r="AS55" s="37">
        <v>0</v>
      </c>
      <c r="AT55" s="37"/>
      <c r="AU55" s="36">
        <v>0</v>
      </c>
      <c r="AV55" s="36"/>
      <c r="AW55" s="36"/>
      <c r="AX55" s="36"/>
      <c r="AY55" s="32">
        <v>3646</v>
      </c>
      <c r="AZ55" s="36">
        <f t="shared" si="33"/>
        <v>1823</v>
      </c>
      <c r="BA55" s="32">
        <v>1823</v>
      </c>
      <c r="BB55" s="38"/>
      <c r="BC55" s="38"/>
      <c r="BD55" s="38"/>
      <c r="BE55" s="32">
        <v>0</v>
      </c>
      <c r="BF55" s="39">
        <f t="shared" si="34"/>
        <v>0</v>
      </c>
      <c r="BG55" s="32">
        <v>0</v>
      </c>
      <c r="BH55" s="36"/>
      <c r="BI55" s="36"/>
      <c r="BJ55" s="36"/>
      <c r="BK55" s="36"/>
      <c r="BL55" s="36"/>
      <c r="BM55" s="36"/>
      <c r="BN55" s="35">
        <f t="shared" si="46"/>
        <v>600</v>
      </c>
      <c r="BO55" s="35">
        <f t="shared" si="35"/>
        <v>244.2</v>
      </c>
      <c r="BP55" s="35">
        <f t="shared" si="47"/>
        <v>269.947</v>
      </c>
      <c r="BQ55" s="35">
        <f t="shared" si="36"/>
        <v>110.54340704340706</v>
      </c>
      <c r="BR55" s="36">
        <f t="shared" si="37"/>
        <v>44.991166666666665</v>
      </c>
      <c r="BS55" s="32">
        <v>600</v>
      </c>
      <c r="BT55" s="45">
        <v>244.2</v>
      </c>
      <c r="BU55" s="32">
        <v>269.947</v>
      </c>
      <c r="BV55" s="32">
        <v>0</v>
      </c>
      <c r="BW55" s="45">
        <v>0</v>
      </c>
      <c r="BX55" s="32">
        <v>0</v>
      </c>
      <c r="BY55" s="36"/>
      <c r="BZ55" s="36"/>
      <c r="CA55" s="36"/>
      <c r="CB55" s="32">
        <v>0</v>
      </c>
      <c r="CC55" s="45">
        <v>0</v>
      </c>
      <c r="CD55" s="32">
        <v>0</v>
      </c>
      <c r="CE55" s="36"/>
      <c r="CF55" s="36"/>
      <c r="CG55" s="36"/>
      <c r="CH55" s="32">
        <v>0</v>
      </c>
      <c r="CI55" s="45">
        <v>0</v>
      </c>
      <c r="CJ55" s="32">
        <v>0</v>
      </c>
      <c r="CK55" s="32">
        <v>0</v>
      </c>
      <c r="CL55" s="45">
        <v>0</v>
      </c>
      <c r="CM55" s="32">
        <v>0</v>
      </c>
      <c r="CN55" s="32">
        <v>0</v>
      </c>
      <c r="CO55" s="45">
        <v>0</v>
      </c>
      <c r="CP55" s="32">
        <v>0</v>
      </c>
      <c r="CQ55" s="32">
        <v>0</v>
      </c>
      <c r="CR55" s="45">
        <v>0</v>
      </c>
      <c r="CS55" s="32">
        <v>0</v>
      </c>
      <c r="CT55" s="32">
        <v>0</v>
      </c>
      <c r="CU55" s="45">
        <v>0</v>
      </c>
      <c r="CV55" s="32">
        <v>0</v>
      </c>
      <c r="CW55" s="32">
        <v>0</v>
      </c>
      <c r="CX55" s="45">
        <v>0</v>
      </c>
      <c r="CY55" s="32">
        <v>0</v>
      </c>
      <c r="CZ55" s="36"/>
      <c r="DA55" s="36"/>
      <c r="DB55" s="36"/>
      <c r="DC55" s="32">
        <v>0</v>
      </c>
      <c r="DD55" s="45">
        <v>0</v>
      </c>
      <c r="DE55" s="32">
        <v>0</v>
      </c>
      <c r="DF55" s="32">
        <v>0</v>
      </c>
      <c r="DG55" s="35">
        <f t="shared" si="48"/>
        <v>5478</v>
      </c>
      <c r="DH55" s="35">
        <f t="shared" si="49"/>
        <v>2456.1992</v>
      </c>
      <c r="DI55" s="35">
        <f t="shared" si="50"/>
        <v>2642.7430000000004</v>
      </c>
      <c r="DJ55" s="36"/>
      <c r="DK55" s="36"/>
      <c r="DL55" s="36"/>
      <c r="DM55" s="32">
        <v>0</v>
      </c>
      <c r="DN55" s="32">
        <f t="shared" si="38"/>
        <v>0</v>
      </c>
      <c r="DO55" s="32">
        <v>0</v>
      </c>
      <c r="DP55" s="36"/>
      <c r="DQ55" s="36"/>
      <c r="DR55" s="36"/>
      <c r="DS55" s="36"/>
      <c r="DT55" s="36"/>
      <c r="DU55" s="36">
        <v>0</v>
      </c>
      <c r="DV55" s="36"/>
      <c r="DW55" s="36"/>
      <c r="DX55" s="36"/>
      <c r="DY55" s="32">
        <v>0</v>
      </c>
      <c r="DZ55" s="36">
        <f t="shared" si="39"/>
        <v>0</v>
      </c>
      <c r="EA55" s="32">
        <v>0</v>
      </c>
      <c r="EB55" s="36"/>
      <c r="EC55" s="35">
        <f t="shared" si="51"/>
        <v>0</v>
      </c>
      <c r="ED55" s="35">
        <f t="shared" si="51"/>
        <v>0</v>
      </c>
      <c r="EE55" s="35">
        <f t="shared" si="12"/>
        <v>0</v>
      </c>
      <c r="EH55" s="11"/>
      <c r="EJ55" s="11"/>
      <c r="EK55" s="11"/>
      <c r="EM55" s="11"/>
    </row>
    <row r="56" spans="1:143" s="12" customFormat="1" ht="20.25" customHeight="1">
      <c r="A56" s="15">
        <v>47</v>
      </c>
      <c r="B56" s="26" t="s">
        <v>96</v>
      </c>
      <c r="C56" s="32">
        <v>81.959299999999999</v>
      </c>
      <c r="D56" s="32">
        <v>340.87200000000001</v>
      </c>
      <c r="E56" s="34">
        <f t="shared" si="13"/>
        <v>15618.1</v>
      </c>
      <c r="F56" s="34">
        <f t="shared" si="14"/>
        <v>7215.1382000000003</v>
      </c>
      <c r="G56" s="35">
        <f t="shared" si="40"/>
        <v>7104.1180000000004</v>
      </c>
      <c r="H56" s="35">
        <f t="shared" si="15"/>
        <v>98.461287962578453</v>
      </c>
      <c r="I56" s="35">
        <f t="shared" si="16"/>
        <v>45.48644201279285</v>
      </c>
      <c r="J56" s="35">
        <f t="shared" si="41"/>
        <v>3711</v>
      </c>
      <c r="K56" s="35">
        <f t="shared" si="42"/>
        <v>1261.5881999999999</v>
      </c>
      <c r="L56" s="35">
        <f t="shared" si="43"/>
        <v>1150.5179999999998</v>
      </c>
      <c r="M56" s="35">
        <f t="shared" si="17"/>
        <v>91.19600199177512</v>
      </c>
      <c r="N56" s="35">
        <f t="shared" si="18"/>
        <v>31.002910266774446</v>
      </c>
      <c r="O56" s="35">
        <f t="shared" si="44"/>
        <v>890</v>
      </c>
      <c r="P56" s="35">
        <f t="shared" si="19"/>
        <v>332.68200000000002</v>
      </c>
      <c r="Q56" s="35">
        <f t="shared" si="45"/>
        <v>402.40499999999997</v>
      </c>
      <c r="R56" s="35">
        <f t="shared" si="20"/>
        <v>120.95785164210866</v>
      </c>
      <c r="S56" s="36">
        <f t="shared" si="21"/>
        <v>45.21404494382022</v>
      </c>
      <c r="T56" s="32">
        <v>28</v>
      </c>
      <c r="U56" s="45">
        <f t="shared" si="22"/>
        <v>10.466400000000002</v>
      </c>
      <c r="V56" s="32">
        <v>5.0000000000000001E-3</v>
      </c>
      <c r="W56" s="35">
        <f t="shared" si="23"/>
        <v>4.777191775586638E-2</v>
      </c>
      <c r="X56" s="36">
        <f t="shared" si="24"/>
        <v>1.7857142857142856E-2</v>
      </c>
      <c r="Y56" s="32">
        <v>1858</v>
      </c>
      <c r="Z56" s="45">
        <v>533.98919999999987</v>
      </c>
      <c r="AA56" s="32">
        <v>638.81899999999996</v>
      </c>
      <c r="AB56" s="35">
        <f t="shared" si="25"/>
        <v>119.63144572961404</v>
      </c>
      <c r="AC56" s="36">
        <f t="shared" si="26"/>
        <v>34.382077502691061</v>
      </c>
      <c r="AD56" s="32">
        <v>862</v>
      </c>
      <c r="AE56" s="45">
        <v>322.21559999999999</v>
      </c>
      <c r="AF56" s="32">
        <v>402.4</v>
      </c>
      <c r="AG56" s="35">
        <f t="shared" si="27"/>
        <v>124.88532522944264</v>
      </c>
      <c r="AH56" s="36">
        <f t="shared" si="28"/>
        <v>46.682134570765662</v>
      </c>
      <c r="AI56" s="32">
        <v>40</v>
      </c>
      <c r="AJ56" s="45">
        <v>24.224000000000004</v>
      </c>
      <c r="AK56" s="32">
        <v>0</v>
      </c>
      <c r="AL56" s="35">
        <f t="shared" si="29"/>
        <v>0</v>
      </c>
      <c r="AM56" s="36">
        <f t="shared" si="30"/>
        <v>0</v>
      </c>
      <c r="AN56" s="37">
        <v>0</v>
      </c>
      <c r="AO56" s="37"/>
      <c r="AP56" s="35"/>
      <c r="AQ56" s="35" t="e">
        <f t="shared" si="31"/>
        <v>#DIV/0!</v>
      </c>
      <c r="AR56" s="36" t="e">
        <f t="shared" si="32"/>
        <v>#DIV/0!</v>
      </c>
      <c r="AS56" s="37">
        <v>0</v>
      </c>
      <c r="AT56" s="37"/>
      <c r="AU56" s="36">
        <v>0</v>
      </c>
      <c r="AV56" s="36"/>
      <c r="AW56" s="36"/>
      <c r="AX56" s="36"/>
      <c r="AY56" s="32">
        <v>11907.1</v>
      </c>
      <c r="AZ56" s="36">
        <f t="shared" si="33"/>
        <v>5953.55</v>
      </c>
      <c r="BA56" s="32">
        <v>5953.6</v>
      </c>
      <c r="BB56" s="38"/>
      <c r="BC56" s="38"/>
      <c r="BD56" s="38"/>
      <c r="BE56" s="32">
        <v>0</v>
      </c>
      <c r="BF56" s="39">
        <f t="shared" si="34"/>
        <v>0</v>
      </c>
      <c r="BG56" s="32">
        <v>0</v>
      </c>
      <c r="BH56" s="36"/>
      <c r="BI56" s="36"/>
      <c r="BJ56" s="36"/>
      <c r="BK56" s="36"/>
      <c r="BL56" s="36"/>
      <c r="BM56" s="36"/>
      <c r="BN56" s="35">
        <f t="shared" si="46"/>
        <v>491</v>
      </c>
      <c r="BO56" s="35">
        <f t="shared" si="35"/>
        <v>199.83700000000002</v>
      </c>
      <c r="BP56" s="35">
        <f t="shared" si="47"/>
        <v>85.424000000000007</v>
      </c>
      <c r="BQ56" s="35">
        <f t="shared" si="36"/>
        <v>42.746838673518916</v>
      </c>
      <c r="BR56" s="36">
        <f t="shared" si="37"/>
        <v>17.397963340122203</v>
      </c>
      <c r="BS56" s="32">
        <v>491</v>
      </c>
      <c r="BT56" s="45">
        <v>199.83700000000002</v>
      </c>
      <c r="BU56" s="32">
        <v>85.424000000000007</v>
      </c>
      <c r="BV56" s="32">
        <v>0</v>
      </c>
      <c r="BW56" s="45">
        <v>0</v>
      </c>
      <c r="BX56" s="32">
        <v>0</v>
      </c>
      <c r="BY56" s="36"/>
      <c r="BZ56" s="36"/>
      <c r="CA56" s="36"/>
      <c r="CB56" s="32">
        <v>0</v>
      </c>
      <c r="CC56" s="45">
        <v>0</v>
      </c>
      <c r="CD56" s="32">
        <v>0</v>
      </c>
      <c r="CE56" s="36"/>
      <c r="CF56" s="36"/>
      <c r="CG56" s="36"/>
      <c r="CH56" s="32">
        <v>0</v>
      </c>
      <c r="CI56" s="45">
        <v>0</v>
      </c>
      <c r="CJ56" s="32">
        <v>0</v>
      </c>
      <c r="CK56" s="32">
        <v>0</v>
      </c>
      <c r="CL56" s="45">
        <v>0</v>
      </c>
      <c r="CM56" s="32">
        <v>0</v>
      </c>
      <c r="CN56" s="32">
        <v>432</v>
      </c>
      <c r="CO56" s="45">
        <v>170.85599999999999</v>
      </c>
      <c r="CP56" s="32">
        <v>2.87</v>
      </c>
      <c r="CQ56" s="32">
        <v>432</v>
      </c>
      <c r="CR56" s="45">
        <v>170.85599999999999</v>
      </c>
      <c r="CS56" s="32">
        <v>2.8740000000000001</v>
      </c>
      <c r="CT56" s="32">
        <v>0</v>
      </c>
      <c r="CU56" s="45">
        <v>0</v>
      </c>
      <c r="CV56" s="32">
        <v>0</v>
      </c>
      <c r="CW56" s="32">
        <v>0</v>
      </c>
      <c r="CX56" s="45">
        <v>0</v>
      </c>
      <c r="CY56" s="32">
        <v>0</v>
      </c>
      <c r="CZ56" s="36"/>
      <c r="DA56" s="36"/>
      <c r="DB56" s="36"/>
      <c r="DC56" s="32">
        <v>0</v>
      </c>
      <c r="DD56" s="45">
        <v>0</v>
      </c>
      <c r="DE56" s="32">
        <v>21</v>
      </c>
      <c r="DF56" s="32">
        <v>0</v>
      </c>
      <c r="DG56" s="35">
        <f t="shared" si="48"/>
        <v>15618.1</v>
      </c>
      <c r="DH56" s="35">
        <f t="shared" si="49"/>
        <v>7215.1382000000003</v>
      </c>
      <c r="DI56" s="35">
        <f t="shared" si="50"/>
        <v>7104.1180000000004</v>
      </c>
      <c r="DJ56" s="36"/>
      <c r="DK56" s="36"/>
      <c r="DL56" s="36"/>
      <c r="DM56" s="32">
        <v>0</v>
      </c>
      <c r="DN56" s="32">
        <f t="shared" si="38"/>
        <v>0</v>
      </c>
      <c r="DO56" s="32">
        <v>0</v>
      </c>
      <c r="DP56" s="36"/>
      <c r="DQ56" s="36"/>
      <c r="DR56" s="36"/>
      <c r="DS56" s="36"/>
      <c r="DT56" s="36"/>
      <c r="DU56" s="36">
        <v>0</v>
      </c>
      <c r="DV56" s="36"/>
      <c r="DW56" s="36"/>
      <c r="DX56" s="36"/>
      <c r="DY56" s="32">
        <v>484</v>
      </c>
      <c r="DZ56" s="36">
        <f t="shared" si="39"/>
        <v>242</v>
      </c>
      <c r="EA56" s="32">
        <v>484</v>
      </c>
      <c r="EB56" s="36"/>
      <c r="EC56" s="35">
        <f t="shared" si="51"/>
        <v>484</v>
      </c>
      <c r="ED56" s="35">
        <f t="shared" si="51"/>
        <v>242</v>
      </c>
      <c r="EE56" s="35">
        <f t="shared" si="12"/>
        <v>484</v>
      </c>
      <c r="EH56" s="11"/>
      <c r="EJ56" s="11"/>
      <c r="EK56" s="11"/>
      <c r="EM56" s="11"/>
    </row>
    <row r="57" spans="1:143" s="12" customFormat="1" ht="20.25" customHeight="1">
      <c r="A57" s="15">
        <v>48</v>
      </c>
      <c r="B57" s="26" t="s">
        <v>97</v>
      </c>
      <c r="C57" s="32">
        <v>7791.9423999999999</v>
      </c>
      <c r="D57" s="32">
        <v>11773.8107</v>
      </c>
      <c r="E57" s="34">
        <f t="shared" si="13"/>
        <v>69530.700000000012</v>
      </c>
      <c r="F57" s="34">
        <f t="shared" si="14"/>
        <v>29633.938600000001</v>
      </c>
      <c r="G57" s="35">
        <f t="shared" si="40"/>
        <v>35176.629000000001</v>
      </c>
      <c r="H57" s="35">
        <f t="shared" si="15"/>
        <v>118.70386003971811</v>
      </c>
      <c r="I57" s="35">
        <f t="shared" si="16"/>
        <v>50.591507060909777</v>
      </c>
      <c r="J57" s="35">
        <f t="shared" si="41"/>
        <v>33009.4</v>
      </c>
      <c r="K57" s="35">
        <f t="shared" si="42"/>
        <v>11373.2886</v>
      </c>
      <c r="L57" s="35">
        <f t="shared" si="43"/>
        <v>16915.929</v>
      </c>
      <c r="M57" s="35">
        <f t="shared" si="17"/>
        <v>148.73384115127439</v>
      </c>
      <c r="N57" s="35">
        <f t="shared" si="18"/>
        <v>51.245793622422696</v>
      </c>
      <c r="O57" s="35">
        <f t="shared" si="44"/>
        <v>6100</v>
      </c>
      <c r="P57" s="35">
        <f t="shared" si="19"/>
        <v>2280.1800000000003</v>
      </c>
      <c r="Q57" s="35">
        <f t="shared" si="45"/>
        <v>3382.9369999999999</v>
      </c>
      <c r="R57" s="35">
        <f t="shared" si="20"/>
        <v>148.36271697848414</v>
      </c>
      <c r="S57" s="36">
        <f t="shared" si="21"/>
        <v>55.45798360655737</v>
      </c>
      <c r="T57" s="32">
        <v>100</v>
      </c>
      <c r="U57" s="45">
        <f t="shared" si="22"/>
        <v>37.380000000000003</v>
      </c>
      <c r="V57" s="32">
        <v>100.03700000000001</v>
      </c>
      <c r="W57" s="35">
        <f t="shared" si="23"/>
        <v>267.62172284644197</v>
      </c>
      <c r="X57" s="36">
        <f t="shared" si="24"/>
        <v>100.03699999999999</v>
      </c>
      <c r="Y57" s="32">
        <v>15000</v>
      </c>
      <c r="Z57" s="45">
        <v>4311</v>
      </c>
      <c r="AA57" s="32">
        <v>7299.3220000000001</v>
      </c>
      <c r="AB57" s="35">
        <f t="shared" si="25"/>
        <v>169.31853398283459</v>
      </c>
      <c r="AC57" s="36">
        <f t="shared" si="26"/>
        <v>48.662146666666665</v>
      </c>
      <c r="AD57" s="32">
        <v>6000</v>
      </c>
      <c r="AE57" s="45">
        <v>2242.8000000000002</v>
      </c>
      <c r="AF57" s="32">
        <v>3282.9</v>
      </c>
      <c r="AG57" s="35">
        <f t="shared" si="27"/>
        <v>146.37506688068484</v>
      </c>
      <c r="AH57" s="36">
        <f t="shared" si="28"/>
        <v>54.715000000000003</v>
      </c>
      <c r="AI57" s="32">
        <v>298</v>
      </c>
      <c r="AJ57" s="45">
        <v>180.46880000000002</v>
      </c>
      <c r="AK57" s="32">
        <v>376.97</v>
      </c>
      <c r="AL57" s="35">
        <f t="shared" si="29"/>
        <v>208.88375165125495</v>
      </c>
      <c r="AM57" s="36">
        <f t="shared" si="30"/>
        <v>126.50000000000001</v>
      </c>
      <c r="AN57" s="37">
        <v>0</v>
      </c>
      <c r="AO57" s="37"/>
      <c r="AP57" s="35"/>
      <c r="AQ57" s="35" t="e">
        <f t="shared" si="31"/>
        <v>#DIV/0!</v>
      </c>
      <c r="AR57" s="36" t="e">
        <f t="shared" si="32"/>
        <v>#DIV/0!</v>
      </c>
      <c r="AS57" s="37">
        <v>0</v>
      </c>
      <c r="AT57" s="37"/>
      <c r="AU57" s="36">
        <v>0</v>
      </c>
      <c r="AV57" s="36"/>
      <c r="AW57" s="36"/>
      <c r="AX57" s="36"/>
      <c r="AY57" s="32">
        <v>36521.300000000003</v>
      </c>
      <c r="AZ57" s="36">
        <f t="shared" si="33"/>
        <v>18260.650000000001</v>
      </c>
      <c r="BA57" s="32">
        <v>18260.7</v>
      </c>
      <c r="BB57" s="38"/>
      <c r="BC57" s="38"/>
      <c r="BD57" s="38"/>
      <c r="BE57" s="32">
        <v>0</v>
      </c>
      <c r="BF57" s="39">
        <f t="shared" si="34"/>
        <v>0</v>
      </c>
      <c r="BG57" s="32">
        <v>0</v>
      </c>
      <c r="BH57" s="36"/>
      <c r="BI57" s="36"/>
      <c r="BJ57" s="36"/>
      <c r="BK57" s="36"/>
      <c r="BL57" s="36"/>
      <c r="BM57" s="36"/>
      <c r="BN57" s="35">
        <f t="shared" si="46"/>
        <v>811.4</v>
      </c>
      <c r="BO57" s="35">
        <f t="shared" si="35"/>
        <v>330.2398</v>
      </c>
      <c r="BP57" s="35">
        <f t="shared" si="47"/>
        <v>247.6</v>
      </c>
      <c r="BQ57" s="35">
        <f t="shared" si="36"/>
        <v>74.975820600666538</v>
      </c>
      <c r="BR57" s="36">
        <f t="shared" si="37"/>
        <v>30.515158984471284</v>
      </c>
      <c r="BS57" s="32">
        <v>811.4</v>
      </c>
      <c r="BT57" s="45">
        <v>330.2398</v>
      </c>
      <c r="BU57" s="32">
        <v>247.6</v>
      </c>
      <c r="BV57" s="32">
        <v>0</v>
      </c>
      <c r="BW57" s="45">
        <v>0</v>
      </c>
      <c r="BX57" s="32">
        <v>0</v>
      </c>
      <c r="BY57" s="36"/>
      <c r="BZ57" s="36"/>
      <c r="CA57" s="36"/>
      <c r="CB57" s="32">
        <v>0</v>
      </c>
      <c r="CC57" s="45">
        <v>0</v>
      </c>
      <c r="CD57" s="32">
        <v>0</v>
      </c>
      <c r="CE57" s="36"/>
      <c r="CF57" s="36"/>
      <c r="CG57" s="36"/>
      <c r="CH57" s="32">
        <v>0</v>
      </c>
      <c r="CI57" s="45">
        <v>0</v>
      </c>
      <c r="CJ57" s="32">
        <v>0</v>
      </c>
      <c r="CK57" s="32">
        <v>0</v>
      </c>
      <c r="CL57" s="45">
        <v>0</v>
      </c>
      <c r="CM57" s="32">
        <v>0</v>
      </c>
      <c r="CN57" s="32">
        <v>5400</v>
      </c>
      <c r="CO57" s="45">
        <v>2135.6999999999998</v>
      </c>
      <c r="CP57" s="32">
        <v>2285.9</v>
      </c>
      <c r="CQ57" s="32">
        <v>3000</v>
      </c>
      <c r="CR57" s="45">
        <v>1186.5</v>
      </c>
      <c r="CS57" s="32">
        <v>1363.9</v>
      </c>
      <c r="CT57" s="32">
        <v>0</v>
      </c>
      <c r="CU57" s="45">
        <v>0</v>
      </c>
      <c r="CV57" s="32">
        <v>0</v>
      </c>
      <c r="CW57" s="32">
        <v>0</v>
      </c>
      <c r="CX57" s="45">
        <v>0</v>
      </c>
      <c r="CY57" s="32">
        <v>0</v>
      </c>
      <c r="CZ57" s="36"/>
      <c r="DA57" s="36"/>
      <c r="DB57" s="36"/>
      <c r="DC57" s="32">
        <v>5400</v>
      </c>
      <c r="DD57" s="45">
        <v>2135.6999999999998</v>
      </c>
      <c r="DE57" s="32">
        <v>3323.2</v>
      </c>
      <c r="DF57" s="32">
        <v>0</v>
      </c>
      <c r="DG57" s="35">
        <f t="shared" si="48"/>
        <v>69530.700000000012</v>
      </c>
      <c r="DH57" s="35">
        <f t="shared" si="49"/>
        <v>29633.938600000001</v>
      </c>
      <c r="DI57" s="35">
        <f t="shared" si="50"/>
        <v>35176.629000000001</v>
      </c>
      <c r="DJ57" s="36"/>
      <c r="DK57" s="36"/>
      <c r="DL57" s="36"/>
      <c r="DM57" s="32">
        <v>0</v>
      </c>
      <c r="DN57" s="32">
        <f t="shared" si="38"/>
        <v>0</v>
      </c>
      <c r="DO57" s="32">
        <v>0</v>
      </c>
      <c r="DP57" s="36"/>
      <c r="DQ57" s="36"/>
      <c r="DR57" s="36"/>
      <c r="DS57" s="36"/>
      <c r="DT57" s="36"/>
      <c r="DU57" s="36">
        <v>0</v>
      </c>
      <c r="DV57" s="36"/>
      <c r="DW57" s="36"/>
      <c r="DX57" s="36"/>
      <c r="DY57" s="32">
        <v>0</v>
      </c>
      <c r="DZ57" s="36">
        <f t="shared" si="39"/>
        <v>0</v>
      </c>
      <c r="EA57" s="32">
        <v>0</v>
      </c>
      <c r="EB57" s="36"/>
      <c r="EC57" s="35">
        <f t="shared" si="51"/>
        <v>0</v>
      </c>
      <c r="ED57" s="35">
        <f t="shared" si="51"/>
        <v>0</v>
      </c>
      <c r="EE57" s="35">
        <f t="shared" si="12"/>
        <v>0</v>
      </c>
      <c r="EH57" s="11"/>
      <c r="EJ57" s="11"/>
      <c r="EK57" s="11"/>
      <c r="EM57" s="11"/>
    </row>
    <row r="58" spans="1:143" s="12" customFormat="1" ht="20.25" customHeight="1">
      <c r="A58" s="15">
        <v>49</v>
      </c>
      <c r="B58" s="26" t="s">
        <v>98</v>
      </c>
      <c r="C58" s="32">
        <v>9239.5735999999997</v>
      </c>
      <c r="D58" s="32">
        <v>15270.5537</v>
      </c>
      <c r="E58" s="34">
        <f t="shared" si="13"/>
        <v>47548.9</v>
      </c>
      <c r="F58" s="34">
        <f t="shared" si="14"/>
        <v>21783.459600000002</v>
      </c>
      <c r="G58" s="35">
        <f t="shared" si="40"/>
        <v>24136.207499999997</v>
      </c>
      <c r="H58" s="35">
        <f t="shared" si="15"/>
        <v>110.80061635388712</v>
      </c>
      <c r="I58" s="35">
        <f t="shared" si="16"/>
        <v>50.760811501422744</v>
      </c>
      <c r="J58" s="35">
        <f t="shared" si="41"/>
        <v>14326.8</v>
      </c>
      <c r="K58" s="35">
        <f t="shared" si="42"/>
        <v>5172.4096</v>
      </c>
      <c r="L58" s="35">
        <f t="shared" si="43"/>
        <v>7525.1075000000001</v>
      </c>
      <c r="M58" s="35">
        <f t="shared" si="17"/>
        <v>145.48552960693601</v>
      </c>
      <c r="N58" s="35">
        <f t="shared" si="18"/>
        <v>52.524691487282581</v>
      </c>
      <c r="O58" s="35">
        <f t="shared" si="44"/>
        <v>4750</v>
      </c>
      <c r="P58" s="35">
        <f t="shared" si="19"/>
        <v>1775.55</v>
      </c>
      <c r="Q58" s="35">
        <f t="shared" si="45"/>
        <v>2515.009</v>
      </c>
      <c r="R58" s="35">
        <f t="shared" si="20"/>
        <v>141.64675734279518</v>
      </c>
      <c r="S58" s="36">
        <f t="shared" si="21"/>
        <v>52.947557894736839</v>
      </c>
      <c r="T58" s="32">
        <v>450</v>
      </c>
      <c r="U58" s="45">
        <f t="shared" si="22"/>
        <v>168.21</v>
      </c>
      <c r="V58" s="32">
        <v>373.80799999999999</v>
      </c>
      <c r="W58" s="35">
        <f t="shared" si="23"/>
        <v>222.22697818203434</v>
      </c>
      <c r="X58" s="36">
        <f t="shared" si="24"/>
        <v>83.068444444444438</v>
      </c>
      <c r="Y58" s="32">
        <v>4320</v>
      </c>
      <c r="Z58" s="45">
        <v>1241.568</v>
      </c>
      <c r="AA58" s="32">
        <v>2160.2745</v>
      </c>
      <c r="AB58" s="35">
        <f t="shared" si="25"/>
        <v>173.99566515889583</v>
      </c>
      <c r="AC58" s="36">
        <f t="shared" si="26"/>
        <v>50.006354166666668</v>
      </c>
      <c r="AD58" s="32">
        <v>4300</v>
      </c>
      <c r="AE58" s="45">
        <v>1607.34</v>
      </c>
      <c r="AF58" s="32">
        <v>2141.201</v>
      </c>
      <c r="AG58" s="35">
        <f t="shared" si="27"/>
        <v>133.21394353403761</v>
      </c>
      <c r="AH58" s="36">
        <f t="shared" si="28"/>
        <v>49.795372093023254</v>
      </c>
      <c r="AI58" s="32">
        <v>340</v>
      </c>
      <c r="AJ58" s="45">
        <v>205.904</v>
      </c>
      <c r="AK58" s="32">
        <v>382</v>
      </c>
      <c r="AL58" s="35">
        <f t="shared" si="29"/>
        <v>185.52335068769912</v>
      </c>
      <c r="AM58" s="36">
        <f t="shared" si="30"/>
        <v>112.35294117647059</v>
      </c>
      <c r="AN58" s="37">
        <v>0</v>
      </c>
      <c r="AO58" s="37"/>
      <c r="AP58" s="35"/>
      <c r="AQ58" s="35" t="e">
        <f t="shared" si="31"/>
        <v>#DIV/0!</v>
      </c>
      <c r="AR58" s="36" t="e">
        <f t="shared" si="32"/>
        <v>#DIV/0!</v>
      </c>
      <c r="AS58" s="37">
        <v>0</v>
      </c>
      <c r="AT58" s="37"/>
      <c r="AU58" s="36">
        <v>0</v>
      </c>
      <c r="AV58" s="36"/>
      <c r="AW58" s="36"/>
      <c r="AX58" s="36"/>
      <c r="AY58" s="32">
        <v>33222.1</v>
      </c>
      <c r="AZ58" s="36">
        <f t="shared" si="33"/>
        <v>16611.05</v>
      </c>
      <c r="BA58" s="32">
        <v>16611.099999999999</v>
      </c>
      <c r="BB58" s="38"/>
      <c r="BC58" s="38"/>
      <c r="BD58" s="38"/>
      <c r="BE58" s="32">
        <v>0</v>
      </c>
      <c r="BF58" s="39">
        <f t="shared" si="34"/>
        <v>0</v>
      </c>
      <c r="BG58" s="32">
        <v>0</v>
      </c>
      <c r="BH58" s="36"/>
      <c r="BI58" s="36"/>
      <c r="BJ58" s="36"/>
      <c r="BK58" s="36"/>
      <c r="BL58" s="36"/>
      <c r="BM58" s="36"/>
      <c r="BN58" s="35">
        <f t="shared" si="46"/>
        <v>416.8</v>
      </c>
      <c r="BO58" s="35">
        <f t="shared" si="35"/>
        <v>169.63760000000002</v>
      </c>
      <c r="BP58" s="35">
        <f t="shared" si="47"/>
        <v>237.76400000000001</v>
      </c>
      <c r="BQ58" s="35">
        <f t="shared" si="36"/>
        <v>140.15996453616415</v>
      </c>
      <c r="BR58" s="36">
        <f t="shared" si="37"/>
        <v>57.045105566218815</v>
      </c>
      <c r="BS58" s="32">
        <v>416.8</v>
      </c>
      <c r="BT58" s="45">
        <v>169.63760000000002</v>
      </c>
      <c r="BU58" s="32">
        <v>237.76400000000001</v>
      </c>
      <c r="BV58" s="32">
        <v>0</v>
      </c>
      <c r="BW58" s="45">
        <v>0</v>
      </c>
      <c r="BX58" s="32">
        <v>0</v>
      </c>
      <c r="BY58" s="36"/>
      <c r="BZ58" s="36"/>
      <c r="CA58" s="36"/>
      <c r="CB58" s="32">
        <v>0</v>
      </c>
      <c r="CC58" s="45">
        <v>0</v>
      </c>
      <c r="CD58" s="32">
        <v>0</v>
      </c>
      <c r="CE58" s="36"/>
      <c r="CF58" s="36"/>
      <c r="CG58" s="36"/>
      <c r="CH58" s="32">
        <v>0</v>
      </c>
      <c r="CI58" s="45">
        <v>0</v>
      </c>
      <c r="CJ58" s="32">
        <v>0</v>
      </c>
      <c r="CK58" s="32">
        <v>0</v>
      </c>
      <c r="CL58" s="45">
        <v>0</v>
      </c>
      <c r="CM58" s="32">
        <v>0</v>
      </c>
      <c r="CN58" s="32">
        <v>3000</v>
      </c>
      <c r="CO58" s="45">
        <v>1186.5</v>
      </c>
      <c r="CP58" s="32">
        <v>1678.06</v>
      </c>
      <c r="CQ58" s="32">
        <v>1500</v>
      </c>
      <c r="CR58" s="45">
        <v>593.25</v>
      </c>
      <c r="CS58" s="32">
        <v>753.06200000000001</v>
      </c>
      <c r="CT58" s="32">
        <v>0</v>
      </c>
      <c r="CU58" s="45">
        <v>0</v>
      </c>
      <c r="CV58" s="32">
        <v>0</v>
      </c>
      <c r="CW58" s="32">
        <v>0</v>
      </c>
      <c r="CX58" s="45">
        <v>0</v>
      </c>
      <c r="CY58" s="32">
        <v>0</v>
      </c>
      <c r="CZ58" s="36"/>
      <c r="DA58" s="36"/>
      <c r="DB58" s="36"/>
      <c r="DC58" s="32">
        <v>1500</v>
      </c>
      <c r="DD58" s="45">
        <v>593.25</v>
      </c>
      <c r="DE58" s="32">
        <v>552</v>
      </c>
      <c r="DF58" s="32">
        <v>0</v>
      </c>
      <c r="DG58" s="35">
        <f t="shared" si="48"/>
        <v>47548.9</v>
      </c>
      <c r="DH58" s="35">
        <f t="shared" si="49"/>
        <v>21783.459600000002</v>
      </c>
      <c r="DI58" s="35">
        <f t="shared" si="50"/>
        <v>24136.207499999997</v>
      </c>
      <c r="DJ58" s="36"/>
      <c r="DK58" s="36"/>
      <c r="DL58" s="36"/>
      <c r="DM58" s="32">
        <v>0</v>
      </c>
      <c r="DN58" s="32">
        <f t="shared" si="38"/>
        <v>0</v>
      </c>
      <c r="DO58" s="32">
        <v>0</v>
      </c>
      <c r="DP58" s="36"/>
      <c r="DQ58" s="36"/>
      <c r="DR58" s="36"/>
      <c r="DS58" s="36"/>
      <c r="DT58" s="36"/>
      <c r="DU58" s="36">
        <v>0</v>
      </c>
      <c r="DV58" s="36"/>
      <c r="DW58" s="36"/>
      <c r="DX58" s="36"/>
      <c r="DY58" s="32">
        <v>0</v>
      </c>
      <c r="DZ58" s="36">
        <f t="shared" si="39"/>
        <v>0</v>
      </c>
      <c r="EA58" s="32">
        <v>0</v>
      </c>
      <c r="EB58" s="36"/>
      <c r="EC58" s="35">
        <f t="shared" si="51"/>
        <v>0</v>
      </c>
      <c r="ED58" s="35">
        <f t="shared" si="51"/>
        <v>0</v>
      </c>
      <c r="EE58" s="35">
        <f t="shared" si="12"/>
        <v>0</v>
      </c>
      <c r="EH58" s="11"/>
      <c r="EJ58" s="11"/>
      <c r="EK58" s="11"/>
      <c r="EM58" s="11"/>
    </row>
    <row r="59" spans="1:143" s="12" customFormat="1" ht="20.25" customHeight="1">
      <c r="A59" s="15">
        <v>50</v>
      </c>
      <c r="B59" s="26" t="s">
        <v>99</v>
      </c>
      <c r="C59" s="32">
        <v>4.4880000000000004</v>
      </c>
      <c r="D59" s="32">
        <v>3181.0740999999998</v>
      </c>
      <c r="E59" s="34">
        <f t="shared" si="13"/>
        <v>32869.199999999997</v>
      </c>
      <c r="F59" s="34">
        <f t="shared" si="14"/>
        <v>14278.129000000001</v>
      </c>
      <c r="G59" s="35">
        <f t="shared" si="40"/>
        <v>11799.660000000002</v>
      </c>
      <c r="H59" s="35">
        <f t="shared" si="15"/>
        <v>82.641500157338555</v>
      </c>
      <c r="I59" s="35">
        <f t="shared" si="16"/>
        <v>35.898835383885228</v>
      </c>
      <c r="J59" s="35">
        <f t="shared" si="41"/>
        <v>13830</v>
      </c>
      <c r="K59" s="35">
        <f t="shared" si="42"/>
        <v>4758.5290000000005</v>
      </c>
      <c r="L59" s="35">
        <f t="shared" si="43"/>
        <v>2280.06</v>
      </c>
      <c r="M59" s="35">
        <f t="shared" si="17"/>
        <v>47.915227583986557</v>
      </c>
      <c r="N59" s="35">
        <f t="shared" si="18"/>
        <v>16.486334056399134</v>
      </c>
      <c r="O59" s="35">
        <f t="shared" si="44"/>
        <v>6460</v>
      </c>
      <c r="P59" s="35">
        <f t="shared" si="19"/>
        <v>2414.748</v>
      </c>
      <c r="Q59" s="35">
        <f t="shared" si="45"/>
        <v>611.5</v>
      </c>
      <c r="R59" s="35">
        <f t="shared" si="20"/>
        <v>25.323553430834188</v>
      </c>
      <c r="S59" s="36">
        <f t="shared" si="21"/>
        <v>9.4659442724458192</v>
      </c>
      <c r="T59" s="32">
        <v>360</v>
      </c>
      <c r="U59" s="45">
        <f t="shared" si="22"/>
        <v>134.56800000000001</v>
      </c>
      <c r="V59" s="32">
        <v>161.5</v>
      </c>
      <c r="W59" s="35">
        <f t="shared" si="23"/>
        <v>120.01367338445989</v>
      </c>
      <c r="X59" s="36">
        <f t="shared" si="24"/>
        <v>44.861111111111114</v>
      </c>
      <c r="Y59" s="32">
        <v>5600</v>
      </c>
      <c r="Z59" s="45">
        <v>1609.44</v>
      </c>
      <c r="AA59" s="32">
        <v>1190.69</v>
      </c>
      <c r="AB59" s="35">
        <f t="shared" si="25"/>
        <v>73.981633363157371</v>
      </c>
      <c r="AC59" s="36">
        <f t="shared" si="26"/>
        <v>21.262321428571429</v>
      </c>
      <c r="AD59" s="32">
        <v>6100</v>
      </c>
      <c r="AE59" s="45">
        <v>2280.1799999999998</v>
      </c>
      <c r="AF59" s="32">
        <v>450</v>
      </c>
      <c r="AG59" s="35">
        <f t="shared" si="27"/>
        <v>19.735284056521856</v>
      </c>
      <c r="AH59" s="36">
        <f t="shared" si="28"/>
        <v>7.3770491803278686</v>
      </c>
      <c r="AI59" s="32">
        <v>160</v>
      </c>
      <c r="AJ59" s="45">
        <v>96.896000000000015</v>
      </c>
      <c r="AK59" s="32">
        <v>227.25</v>
      </c>
      <c r="AL59" s="35">
        <f t="shared" si="29"/>
        <v>234.52980515191544</v>
      </c>
      <c r="AM59" s="36">
        <f t="shared" si="30"/>
        <v>142.03125</v>
      </c>
      <c r="AN59" s="37">
        <v>0</v>
      </c>
      <c r="AO59" s="37"/>
      <c r="AP59" s="35"/>
      <c r="AQ59" s="35" t="e">
        <f t="shared" si="31"/>
        <v>#DIV/0!</v>
      </c>
      <c r="AR59" s="36" t="e">
        <f t="shared" si="32"/>
        <v>#DIV/0!</v>
      </c>
      <c r="AS59" s="37">
        <v>0</v>
      </c>
      <c r="AT59" s="37"/>
      <c r="AU59" s="36">
        <v>0</v>
      </c>
      <c r="AV59" s="36"/>
      <c r="AW59" s="36"/>
      <c r="AX59" s="36"/>
      <c r="AY59" s="32">
        <v>19039.2</v>
      </c>
      <c r="AZ59" s="36">
        <f t="shared" si="33"/>
        <v>9519.6</v>
      </c>
      <c r="BA59" s="32">
        <v>9519.6</v>
      </c>
      <c r="BB59" s="38"/>
      <c r="BC59" s="38"/>
      <c r="BD59" s="38"/>
      <c r="BE59" s="32">
        <v>0</v>
      </c>
      <c r="BF59" s="39">
        <f t="shared" si="34"/>
        <v>0</v>
      </c>
      <c r="BG59" s="32">
        <v>0</v>
      </c>
      <c r="BH59" s="36"/>
      <c r="BI59" s="36"/>
      <c r="BJ59" s="36"/>
      <c r="BK59" s="36"/>
      <c r="BL59" s="36"/>
      <c r="BM59" s="36"/>
      <c r="BN59" s="35">
        <f t="shared" si="46"/>
        <v>60</v>
      </c>
      <c r="BO59" s="35">
        <f t="shared" si="35"/>
        <v>24.42</v>
      </c>
      <c r="BP59" s="35">
        <f t="shared" si="47"/>
        <v>30</v>
      </c>
      <c r="BQ59" s="35">
        <f t="shared" si="36"/>
        <v>122.85012285012284</v>
      </c>
      <c r="BR59" s="36">
        <f t="shared" si="37"/>
        <v>50</v>
      </c>
      <c r="BS59" s="32">
        <v>60</v>
      </c>
      <c r="BT59" s="45">
        <v>24.42</v>
      </c>
      <c r="BU59" s="32">
        <v>30</v>
      </c>
      <c r="BV59" s="32">
        <v>0</v>
      </c>
      <c r="BW59" s="45">
        <v>0</v>
      </c>
      <c r="BX59" s="32">
        <v>0</v>
      </c>
      <c r="BY59" s="36"/>
      <c r="BZ59" s="36"/>
      <c r="CA59" s="36"/>
      <c r="CB59" s="32">
        <v>0</v>
      </c>
      <c r="CC59" s="45">
        <v>0</v>
      </c>
      <c r="CD59" s="32">
        <v>0</v>
      </c>
      <c r="CE59" s="36"/>
      <c r="CF59" s="36"/>
      <c r="CG59" s="36"/>
      <c r="CH59" s="32">
        <v>0</v>
      </c>
      <c r="CI59" s="45">
        <v>0</v>
      </c>
      <c r="CJ59" s="32">
        <v>0</v>
      </c>
      <c r="CK59" s="32">
        <v>350</v>
      </c>
      <c r="CL59" s="45">
        <v>138.42500000000001</v>
      </c>
      <c r="CM59" s="32">
        <v>72</v>
      </c>
      <c r="CN59" s="32">
        <v>1200</v>
      </c>
      <c r="CO59" s="45">
        <v>474.6</v>
      </c>
      <c r="CP59" s="32">
        <v>48.62</v>
      </c>
      <c r="CQ59" s="32">
        <v>1200</v>
      </c>
      <c r="CR59" s="45">
        <v>474.6</v>
      </c>
      <c r="CS59" s="32">
        <v>48.618000000000002</v>
      </c>
      <c r="CT59" s="32">
        <v>0</v>
      </c>
      <c r="CU59" s="45">
        <v>0</v>
      </c>
      <c r="CV59" s="32">
        <v>100</v>
      </c>
      <c r="CW59" s="32">
        <v>0</v>
      </c>
      <c r="CX59" s="45">
        <v>0</v>
      </c>
      <c r="CY59" s="32">
        <v>0</v>
      </c>
      <c r="CZ59" s="36"/>
      <c r="DA59" s="36"/>
      <c r="DB59" s="36"/>
      <c r="DC59" s="32">
        <v>0</v>
      </c>
      <c r="DD59" s="45">
        <v>0</v>
      </c>
      <c r="DE59" s="32">
        <v>0</v>
      </c>
      <c r="DF59" s="32">
        <v>0</v>
      </c>
      <c r="DG59" s="35">
        <f t="shared" si="48"/>
        <v>32869.199999999997</v>
      </c>
      <c r="DH59" s="35">
        <f t="shared" si="49"/>
        <v>14278.129000000001</v>
      </c>
      <c r="DI59" s="35">
        <f t="shared" si="50"/>
        <v>11799.660000000002</v>
      </c>
      <c r="DJ59" s="36"/>
      <c r="DK59" s="36"/>
      <c r="DL59" s="36"/>
      <c r="DM59" s="32">
        <v>0</v>
      </c>
      <c r="DN59" s="32">
        <f t="shared" si="38"/>
        <v>0</v>
      </c>
      <c r="DO59" s="32">
        <v>0</v>
      </c>
      <c r="DP59" s="36"/>
      <c r="DQ59" s="36"/>
      <c r="DR59" s="36"/>
      <c r="DS59" s="36"/>
      <c r="DT59" s="36"/>
      <c r="DU59" s="36">
        <v>0</v>
      </c>
      <c r="DV59" s="36"/>
      <c r="DW59" s="36"/>
      <c r="DX59" s="36"/>
      <c r="DY59" s="32">
        <v>0</v>
      </c>
      <c r="DZ59" s="36">
        <f t="shared" si="39"/>
        <v>0</v>
      </c>
      <c r="EA59" s="32">
        <v>0</v>
      </c>
      <c r="EB59" s="36"/>
      <c r="EC59" s="35">
        <f t="shared" si="51"/>
        <v>0</v>
      </c>
      <c r="ED59" s="35">
        <f t="shared" si="51"/>
        <v>0</v>
      </c>
      <c r="EE59" s="35">
        <f t="shared" si="12"/>
        <v>0</v>
      </c>
      <c r="EH59" s="11"/>
      <c r="EJ59" s="11"/>
      <c r="EK59" s="11"/>
      <c r="EM59" s="11"/>
    </row>
    <row r="60" spans="1:143" s="12" customFormat="1" ht="20.25" customHeight="1">
      <c r="A60" s="15">
        <v>51</v>
      </c>
      <c r="B60" s="26" t="s">
        <v>100</v>
      </c>
      <c r="C60" s="32">
        <v>13621.0687</v>
      </c>
      <c r="D60" s="32">
        <v>5328.4152999999997</v>
      </c>
      <c r="E60" s="34">
        <f t="shared" si="13"/>
        <v>60032.289000000004</v>
      </c>
      <c r="F60" s="34">
        <f t="shared" si="14"/>
        <v>27934.420350600001</v>
      </c>
      <c r="G60" s="35">
        <f t="shared" si="40"/>
        <v>26722.792999999998</v>
      </c>
      <c r="H60" s="35">
        <f t="shared" si="15"/>
        <v>95.662600707682202</v>
      </c>
      <c r="I60" s="35">
        <f t="shared" si="16"/>
        <v>44.514033106417102</v>
      </c>
      <c r="J60" s="35">
        <f t="shared" si="41"/>
        <v>18905.188999999998</v>
      </c>
      <c r="K60" s="35">
        <f t="shared" si="42"/>
        <v>7370.8703506000002</v>
      </c>
      <c r="L60" s="35">
        <f t="shared" si="43"/>
        <v>6159.1930000000002</v>
      </c>
      <c r="M60" s="35">
        <f t="shared" si="17"/>
        <v>83.561271695663891</v>
      </c>
      <c r="N60" s="35">
        <f t="shared" si="18"/>
        <v>32.57937807445353</v>
      </c>
      <c r="O60" s="35">
        <f t="shared" si="44"/>
        <v>6392.7199999999993</v>
      </c>
      <c r="P60" s="35">
        <f t="shared" si="19"/>
        <v>2389.5987359999999</v>
      </c>
      <c r="Q60" s="35">
        <f t="shared" si="45"/>
        <v>2093.3150000000001</v>
      </c>
      <c r="R60" s="35">
        <f t="shared" si="20"/>
        <v>87.601109276783617</v>
      </c>
      <c r="S60" s="36">
        <f t="shared" si="21"/>
        <v>32.745294647661723</v>
      </c>
      <c r="T60" s="32">
        <v>1108.347</v>
      </c>
      <c r="U60" s="45">
        <f t="shared" si="22"/>
        <v>414.30010860000004</v>
      </c>
      <c r="V60" s="32">
        <v>192.56</v>
      </c>
      <c r="W60" s="35">
        <f t="shared" si="23"/>
        <v>46.478385113317344</v>
      </c>
      <c r="X60" s="36">
        <f t="shared" si="24"/>
        <v>17.373620355358025</v>
      </c>
      <c r="Y60" s="32">
        <v>3129.279</v>
      </c>
      <c r="Z60" s="45">
        <v>899.3547845999999</v>
      </c>
      <c r="AA60" s="32">
        <v>704.04300000000001</v>
      </c>
      <c r="AB60" s="35">
        <f t="shared" si="25"/>
        <v>78.283121639602172</v>
      </c>
      <c r="AC60" s="36">
        <f t="shared" si="26"/>
        <v>22.498569159221663</v>
      </c>
      <c r="AD60" s="32">
        <v>5284.3729999999996</v>
      </c>
      <c r="AE60" s="45">
        <v>1975.2986274</v>
      </c>
      <c r="AF60" s="32">
        <v>1900.7550000000001</v>
      </c>
      <c r="AG60" s="35">
        <f t="shared" si="27"/>
        <v>96.226209730215899</v>
      </c>
      <c r="AH60" s="36">
        <f t="shared" si="28"/>
        <v>35.969357197154714</v>
      </c>
      <c r="AI60" s="32">
        <v>1710</v>
      </c>
      <c r="AJ60" s="45">
        <v>1035.576</v>
      </c>
      <c r="AK60" s="32">
        <v>983.5</v>
      </c>
      <c r="AL60" s="35">
        <f t="shared" si="29"/>
        <v>94.971300995774328</v>
      </c>
      <c r="AM60" s="36">
        <f t="shared" si="30"/>
        <v>57.514619883040943</v>
      </c>
      <c r="AN60" s="37">
        <v>0</v>
      </c>
      <c r="AO60" s="37"/>
      <c r="AP60" s="35"/>
      <c r="AQ60" s="35" t="e">
        <f t="shared" si="31"/>
        <v>#DIV/0!</v>
      </c>
      <c r="AR60" s="36" t="e">
        <f t="shared" si="32"/>
        <v>#DIV/0!</v>
      </c>
      <c r="AS60" s="37">
        <v>0</v>
      </c>
      <c r="AT60" s="37"/>
      <c r="AU60" s="36">
        <v>0</v>
      </c>
      <c r="AV60" s="36"/>
      <c r="AW60" s="36"/>
      <c r="AX60" s="36"/>
      <c r="AY60" s="32">
        <v>41127.1</v>
      </c>
      <c r="AZ60" s="36">
        <f t="shared" si="33"/>
        <v>20563.55</v>
      </c>
      <c r="BA60" s="32">
        <v>20563.599999999999</v>
      </c>
      <c r="BB60" s="38"/>
      <c r="BC60" s="38"/>
      <c r="BD60" s="38"/>
      <c r="BE60" s="32">
        <v>0</v>
      </c>
      <c r="BF60" s="39">
        <f t="shared" si="34"/>
        <v>0</v>
      </c>
      <c r="BG60" s="32">
        <v>0</v>
      </c>
      <c r="BH60" s="36"/>
      <c r="BI60" s="36"/>
      <c r="BJ60" s="36"/>
      <c r="BK60" s="36"/>
      <c r="BL60" s="36"/>
      <c r="BM60" s="36"/>
      <c r="BN60" s="35">
        <f t="shared" si="46"/>
        <v>1008.19</v>
      </c>
      <c r="BO60" s="35">
        <f t="shared" si="35"/>
        <v>410.33333000000005</v>
      </c>
      <c r="BP60" s="35">
        <f t="shared" si="47"/>
        <v>271.07499999999999</v>
      </c>
      <c r="BQ60" s="35">
        <f t="shared" si="36"/>
        <v>66.062145134542192</v>
      </c>
      <c r="BR60" s="36">
        <f t="shared" si="37"/>
        <v>26.887293069758673</v>
      </c>
      <c r="BS60" s="32">
        <v>1008.19</v>
      </c>
      <c r="BT60" s="45">
        <v>410.33333000000005</v>
      </c>
      <c r="BU60" s="32">
        <v>271.07499999999999</v>
      </c>
      <c r="BV60" s="32">
        <v>0</v>
      </c>
      <c r="BW60" s="45">
        <v>0</v>
      </c>
      <c r="BX60" s="32">
        <v>0</v>
      </c>
      <c r="BY60" s="36"/>
      <c r="BZ60" s="36"/>
      <c r="CA60" s="36"/>
      <c r="CB60" s="32">
        <v>0</v>
      </c>
      <c r="CC60" s="45">
        <v>0</v>
      </c>
      <c r="CD60" s="32">
        <v>0</v>
      </c>
      <c r="CE60" s="36"/>
      <c r="CF60" s="36"/>
      <c r="CG60" s="36"/>
      <c r="CH60" s="32">
        <v>0</v>
      </c>
      <c r="CI60" s="45">
        <v>0</v>
      </c>
      <c r="CJ60" s="32">
        <v>0</v>
      </c>
      <c r="CK60" s="32">
        <v>0</v>
      </c>
      <c r="CL60" s="45">
        <v>0</v>
      </c>
      <c r="CM60" s="32">
        <v>0</v>
      </c>
      <c r="CN60" s="32">
        <v>6665</v>
      </c>
      <c r="CO60" s="45">
        <v>2636.0075000000002</v>
      </c>
      <c r="CP60" s="32">
        <v>1810.26</v>
      </c>
      <c r="CQ60" s="32">
        <v>2430</v>
      </c>
      <c r="CR60" s="45">
        <v>961.06500000000005</v>
      </c>
      <c r="CS60" s="32">
        <v>368.464</v>
      </c>
      <c r="CT60" s="32">
        <v>0</v>
      </c>
      <c r="CU60" s="45">
        <v>0</v>
      </c>
      <c r="CV60" s="32">
        <v>0</v>
      </c>
      <c r="CW60" s="32">
        <v>0</v>
      </c>
      <c r="CX60" s="45">
        <v>0</v>
      </c>
      <c r="CY60" s="32">
        <v>0</v>
      </c>
      <c r="CZ60" s="36"/>
      <c r="DA60" s="36"/>
      <c r="DB60" s="36"/>
      <c r="DC60" s="32">
        <v>0</v>
      </c>
      <c r="DD60" s="45">
        <v>0</v>
      </c>
      <c r="DE60" s="32">
        <v>297</v>
      </c>
      <c r="DF60" s="32">
        <v>0</v>
      </c>
      <c r="DG60" s="35">
        <f t="shared" si="48"/>
        <v>60032.289000000004</v>
      </c>
      <c r="DH60" s="35">
        <f t="shared" si="49"/>
        <v>27934.420350600001</v>
      </c>
      <c r="DI60" s="35">
        <f t="shared" si="50"/>
        <v>26722.792999999998</v>
      </c>
      <c r="DJ60" s="36"/>
      <c r="DK60" s="36"/>
      <c r="DL60" s="36"/>
      <c r="DM60" s="32">
        <v>0</v>
      </c>
      <c r="DN60" s="32">
        <f t="shared" si="38"/>
        <v>0</v>
      </c>
      <c r="DO60" s="32">
        <v>0</v>
      </c>
      <c r="DP60" s="36"/>
      <c r="DQ60" s="36"/>
      <c r="DR60" s="36"/>
      <c r="DS60" s="36"/>
      <c r="DT60" s="36"/>
      <c r="DU60" s="36"/>
      <c r="DV60" s="36"/>
      <c r="DW60" s="36"/>
      <c r="DX60" s="36"/>
      <c r="DY60" s="32">
        <v>0</v>
      </c>
      <c r="DZ60" s="36">
        <f t="shared" si="39"/>
        <v>0</v>
      </c>
      <c r="EA60" s="32">
        <v>0</v>
      </c>
      <c r="EB60" s="36"/>
      <c r="EC60" s="35">
        <f t="shared" si="51"/>
        <v>0</v>
      </c>
      <c r="ED60" s="35">
        <f t="shared" si="51"/>
        <v>0</v>
      </c>
      <c r="EE60" s="35">
        <f t="shared" si="12"/>
        <v>0</v>
      </c>
      <c r="EH60" s="11"/>
      <c r="EJ60" s="11"/>
      <c r="EK60" s="11"/>
      <c r="EM60" s="11"/>
    </row>
    <row r="61" spans="1:143" s="12" customFormat="1" ht="20.25" customHeight="1">
      <c r="A61" s="15">
        <v>52</v>
      </c>
      <c r="B61" s="26" t="s">
        <v>101</v>
      </c>
      <c r="C61" s="32">
        <v>45.898899999999998</v>
      </c>
      <c r="D61" s="32">
        <v>1393.1847</v>
      </c>
      <c r="E61" s="34">
        <f t="shared" si="13"/>
        <v>16141.6</v>
      </c>
      <c r="F61" s="34">
        <f t="shared" si="14"/>
        <v>7272.5646000000006</v>
      </c>
      <c r="G61" s="35">
        <f t="shared" si="40"/>
        <v>7114.9050000000007</v>
      </c>
      <c r="H61" s="35">
        <f t="shared" si="15"/>
        <v>97.832132010212732</v>
      </c>
      <c r="I61" s="35">
        <f t="shared" si="16"/>
        <v>44.078065371462557</v>
      </c>
      <c r="J61" s="35">
        <f t="shared" si="41"/>
        <v>5542.5</v>
      </c>
      <c r="K61" s="35">
        <f t="shared" si="42"/>
        <v>1973.0146</v>
      </c>
      <c r="L61" s="35">
        <f t="shared" si="43"/>
        <v>1815.3049999999998</v>
      </c>
      <c r="M61" s="35">
        <f t="shared" si="17"/>
        <v>92.006668374374925</v>
      </c>
      <c r="N61" s="35">
        <f t="shared" si="18"/>
        <v>32.752458276950833</v>
      </c>
      <c r="O61" s="35">
        <f t="shared" si="44"/>
        <v>2413</v>
      </c>
      <c r="P61" s="35">
        <f t="shared" si="19"/>
        <v>901.97940000000006</v>
      </c>
      <c r="Q61" s="35">
        <f t="shared" si="45"/>
        <v>1139.7049999999999</v>
      </c>
      <c r="R61" s="35">
        <f t="shared" si="20"/>
        <v>126.35598994832917</v>
      </c>
      <c r="S61" s="36">
        <f t="shared" si="21"/>
        <v>47.231869042685446</v>
      </c>
      <c r="T61" s="32">
        <v>113</v>
      </c>
      <c r="U61" s="45">
        <f t="shared" si="22"/>
        <v>42.239399999999996</v>
      </c>
      <c r="V61" s="32">
        <v>57.104999999999997</v>
      </c>
      <c r="W61" s="35">
        <f t="shared" si="23"/>
        <v>135.19368172843366</v>
      </c>
      <c r="X61" s="36">
        <f t="shared" si="24"/>
        <v>50.535398230088489</v>
      </c>
      <c r="Y61" s="32">
        <v>1800</v>
      </c>
      <c r="Z61" s="45">
        <v>517.32000000000005</v>
      </c>
      <c r="AA61" s="32">
        <v>278.10000000000002</v>
      </c>
      <c r="AB61" s="35">
        <f t="shared" si="25"/>
        <v>53.757828810020882</v>
      </c>
      <c r="AC61" s="36">
        <f t="shared" si="26"/>
        <v>15.450000000000003</v>
      </c>
      <c r="AD61" s="32">
        <v>2300</v>
      </c>
      <c r="AE61" s="45">
        <v>859.74</v>
      </c>
      <c r="AF61" s="32">
        <v>1082.5999999999999</v>
      </c>
      <c r="AG61" s="35">
        <f t="shared" si="27"/>
        <v>125.92179030869796</v>
      </c>
      <c r="AH61" s="36">
        <f t="shared" si="28"/>
        <v>47.0695652173913</v>
      </c>
      <c r="AI61" s="32">
        <v>129.5</v>
      </c>
      <c r="AJ61" s="45">
        <v>78.425200000000004</v>
      </c>
      <c r="AK61" s="32">
        <v>142.5</v>
      </c>
      <c r="AL61" s="35">
        <f t="shared" si="29"/>
        <v>181.70179993165462</v>
      </c>
      <c r="AM61" s="36">
        <f t="shared" si="30"/>
        <v>110.03861003861005</v>
      </c>
      <c r="AN61" s="37">
        <v>0</v>
      </c>
      <c r="AO61" s="37"/>
      <c r="AP61" s="35"/>
      <c r="AQ61" s="35" t="e">
        <f t="shared" si="31"/>
        <v>#DIV/0!</v>
      </c>
      <c r="AR61" s="36" t="e">
        <f t="shared" si="32"/>
        <v>#DIV/0!</v>
      </c>
      <c r="AS61" s="37">
        <v>0</v>
      </c>
      <c r="AT61" s="37"/>
      <c r="AU61" s="36">
        <v>0</v>
      </c>
      <c r="AV61" s="36"/>
      <c r="AW61" s="36"/>
      <c r="AX61" s="36"/>
      <c r="AY61" s="32">
        <v>10599.1</v>
      </c>
      <c r="AZ61" s="36">
        <f t="shared" si="33"/>
        <v>5299.55</v>
      </c>
      <c r="BA61" s="32">
        <v>5299.6</v>
      </c>
      <c r="BB61" s="38"/>
      <c r="BC61" s="38"/>
      <c r="BD61" s="38"/>
      <c r="BE61" s="32">
        <v>0</v>
      </c>
      <c r="BF61" s="39">
        <f t="shared" si="34"/>
        <v>0</v>
      </c>
      <c r="BG61" s="32">
        <v>0</v>
      </c>
      <c r="BH61" s="36"/>
      <c r="BI61" s="36"/>
      <c r="BJ61" s="36"/>
      <c r="BK61" s="36"/>
      <c r="BL61" s="36"/>
      <c r="BM61" s="36"/>
      <c r="BN61" s="35">
        <f t="shared" si="46"/>
        <v>60</v>
      </c>
      <c r="BO61" s="35">
        <f t="shared" si="35"/>
        <v>24.42</v>
      </c>
      <c r="BP61" s="35">
        <f t="shared" si="47"/>
        <v>30</v>
      </c>
      <c r="BQ61" s="35">
        <f t="shared" si="36"/>
        <v>122.85012285012284</v>
      </c>
      <c r="BR61" s="36">
        <f t="shared" si="37"/>
        <v>50</v>
      </c>
      <c r="BS61" s="32">
        <v>0</v>
      </c>
      <c r="BT61" s="45">
        <v>0</v>
      </c>
      <c r="BU61" s="32">
        <v>0</v>
      </c>
      <c r="BV61" s="32">
        <v>0</v>
      </c>
      <c r="BW61" s="45">
        <v>0</v>
      </c>
      <c r="BX61" s="32">
        <v>0</v>
      </c>
      <c r="BY61" s="36"/>
      <c r="BZ61" s="36"/>
      <c r="CA61" s="36"/>
      <c r="CB61" s="32">
        <v>60</v>
      </c>
      <c r="CC61" s="45">
        <v>24.42</v>
      </c>
      <c r="CD61" s="32">
        <v>30</v>
      </c>
      <c r="CE61" s="36"/>
      <c r="CF61" s="36"/>
      <c r="CG61" s="36"/>
      <c r="CH61" s="32">
        <v>0</v>
      </c>
      <c r="CI61" s="45">
        <v>0</v>
      </c>
      <c r="CJ61" s="32">
        <v>0</v>
      </c>
      <c r="CK61" s="32">
        <v>0</v>
      </c>
      <c r="CL61" s="45">
        <v>0</v>
      </c>
      <c r="CM61" s="32">
        <v>0</v>
      </c>
      <c r="CN61" s="32">
        <v>540</v>
      </c>
      <c r="CO61" s="45">
        <v>213.57</v>
      </c>
      <c r="CP61" s="32">
        <v>225</v>
      </c>
      <c r="CQ61" s="32">
        <v>540</v>
      </c>
      <c r="CR61" s="45">
        <v>213.57</v>
      </c>
      <c r="CS61" s="32">
        <v>223</v>
      </c>
      <c r="CT61" s="32">
        <v>0</v>
      </c>
      <c r="CU61" s="45">
        <v>0</v>
      </c>
      <c r="CV61" s="32">
        <v>0</v>
      </c>
      <c r="CW61" s="32">
        <v>600</v>
      </c>
      <c r="CX61" s="45">
        <v>237.3</v>
      </c>
      <c r="CY61" s="32">
        <v>0</v>
      </c>
      <c r="CZ61" s="36"/>
      <c r="DA61" s="36"/>
      <c r="DB61" s="36"/>
      <c r="DC61" s="32">
        <v>0</v>
      </c>
      <c r="DD61" s="45">
        <v>0</v>
      </c>
      <c r="DE61" s="32">
        <v>0</v>
      </c>
      <c r="DF61" s="32">
        <v>0</v>
      </c>
      <c r="DG61" s="35">
        <f t="shared" si="48"/>
        <v>16141.6</v>
      </c>
      <c r="DH61" s="35">
        <f t="shared" si="49"/>
        <v>7272.5646000000006</v>
      </c>
      <c r="DI61" s="35">
        <f t="shared" si="50"/>
        <v>7114.9050000000007</v>
      </c>
      <c r="DJ61" s="36"/>
      <c r="DK61" s="36"/>
      <c r="DL61" s="36"/>
      <c r="DM61" s="32">
        <v>0</v>
      </c>
      <c r="DN61" s="32">
        <f t="shared" si="38"/>
        <v>0</v>
      </c>
      <c r="DO61" s="32">
        <v>0</v>
      </c>
      <c r="DP61" s="36"/>
      <c r="DQ61" s="36"/>
      <c r="DR61" s="36"/>
      <c r="DS61" s="36"/>
      <c r="DT61" s="36"/>
      <c r="DU61" s="36">
        <v>0</v>
      </c>
      <c r="DV61" s="36"/>
      <c r="DW61" s="36"/>
      <c r="DX61" s="36"/>
      <c r="DY61" s="32">
        <v>0</v>
      </c>
      <c r="DZ61" s="36">
        <f t="shared" si="39"/>
        <v>0</v>
      </c>
      <c r="EA61" s="32">
        <v>0</v>
      </c>
      <c r="EB61" s="36"/>
      <c r="EC61" s="35">
        <f t="shared" si="51"/>
        <v>0</v>
      </c>
      <c r="ED61" s="35">
        <f t="shared" si="51"/>
        <v>0</v>
      </c>
      <c r="EE61" s="35">
        <f t="shared" si="12"/>
        <v>0</v>
      </c>
      <c r="EH61" s="11"/>
      <c r="EJ61" s="11"/>
      <c r="EK61" s="11"/>
      <c r="EM61" s="11"/>
    </row>
    <row r="62" spans="1:143" s="12" customFormat="1" ht="20.25" customHeight="1">
      <c r="A62" s="15">
        <v>53</v>
      </c>
      <c r="B62" s="26" t="s">
        <v>102</v>
      </c>
      <c r="C62" s="32">
        <v>0</v>
      </c>
      <c r="D62" s="32">
        <v>4240.9035999999996</v>
      </c>
      <c r="E62" s="34">
        <f t="shared" si="13"/>
        <v>108885</v>
      </c>
      <c r="F62" s="34">
        <f t="shared" si="14"/>
        <v>48347.176800000001</v>
      </c>
      <c r="G62" s="35">
        <f t="shared" si="40"/>
        <v>48006.598000000005</v>
      </c>
      <c r="H62" s="35">
        <f t="shared" si="15"/>
        <v>99.295555971326138</v>
      </c>
      <c r="I62" s="35">
        <f t="shared" si="16"/>
        <v>44.089266657482668</v>
      </c>
      <c r="J62" s="35">
        <f t="shared" si="41"/>
        <v>48184</v>
      </c>
      <c r="K62" s="35">
        <f t="shared" si="42"/>
        <v>17996.676800000001</v>
      </c>
      <c r="L62" s="35">
        <f t="shared" si="43"/>
        <v>17656.097999999998</v>
      </c>
      <c r="M62" s="35">
        <f t="shared" si="17"/>
        <v>98.107546166523349</v>
      </c>
      <c r="N62" s="35">
        <f t="shared" si="18"/>
        <v>36.643072389174826</v>
      </c>
      <c r="O62" s="35">
        <f t="shared" si="44"/>
        <v>19900</v>
      </c>
      <c r="P62" s="35">
        <f t="shared" si="19"/>
        <v>7438.62</v>
      </c>
      <c r="Q62" s="35">
        <f t="shared" si="45"/>
        <v>5203.924</v>
      </c>
      <c r="R62" s="35">
        <f t="shared" si="20"/>
        <v>69.958191169867533</v>
      </c>
      <c r="S62" s="36">
        <f t="shared" si="21"/>
        <v>26.150371859296484</v>
      </c>
      <c r="T62" s="32">
        <v>1400</v>
      </c>
      <c r="U62" s="45">
        <f t="shared" si="22"/>
        <v>523.32000000000005</v>
      </c>
      <c r="V62" s="32">
        <v>551.72400000000005</v>
      </c>
      <c r="W62" s="35">
        <f t="shared" si="23"/>
        <v>105.42765420775051</v>
      </c>
      <c r="X62" s="36">
        <f t="shared" si="24"/>
        <v>39.408857142857144</v>
      </c>
      <c r="Y62" s="32">
        <v>7850</v>
      </c>
      <c r="Z62" s="45">
        <v>2256.09</v>
      </c>
      <c r="AA62" s="32">
        <v>3721.7429999999999</v>
      </c>
      <c r="AB62" s="35">
        <f t="shared" si="25"/>
        <v>164.96429663710222</v>
      </c>
      <c r="AC62" s="36">
        <f t="shared" si="26"/>
        <v>47.410738853503183</v>
      </c>
      <c r="AD62" s="32">
        <v>18500</v>
      </c>
      <c r="AE62" s="45">
        <v>6915.3</v>
      </c>
      <c r="AF62" s="32">
        <v>4652.2</v>
      </c>
      <c r="AG62" s="35">
        <f t="shared" si="27"/>
        <v>67.274015588622333</v>
      </c>
      <c r="AH62" s="36">
        <f t="shared" si="28"/>
        <v>25.147027027027026</v>
      </c>
      <c r="AI62" s="32">
        <v>958</v>
      </c>
      <c r="AJ62" s="45">
        <v>580.16480000000001</v>
      </c>
      <c r="AK62" s="32">
        <v>1009.5</v>
      </c>
      <c r="AL62" s="35">
        <f t="shared" si="29"/>
        <v>174.00228348910517</v>
      </c>
      <c r="AM62" s="36">
        <f t="shared" si="30"/>
        <v>105.3757828810021</v>
      </c>
      <c r="AN62" s="37">
        <v>0</v>
      </c>
      <c r="AO62" s="37"/>
      <c r="AP62" s="35"/>
      <c r="AQ62" s="35" t="e">
        <f t="shared" si="31"/>
        <v>#DIV/0!</v>
      </c>
      <c r="AR62" s="36" t="e">
        <f t="shared" si="32"/>
        <v>#DIV/0!</v>
      </c>
      <c r="AS62" s="37">
        <v>0</v>
      </c>
      <c r="AT62" s="37"/>
      <c r="AU62" s="36">
        <v>0</v>
      </c>
      <c r="AV62" s="36"/>
      <c r="AW62" s="36"/>
      <c r="AX62" s="36"/>
      <c r="AY62" s="32">
        <v>60701</v>
      </c>
      <c r="AZ62" s="36">
        <f t="shared" si="33"/>
        <v>30350.5</v>
      </c>
      <c r="BA62" s="32">
        <v>30350.5</v>
      </c>
      <c r="BB62" s="38"/>
      <c r="BC62" s="38"/>
      <c r="BD62" s="38"/>
      <c r="BE62" s="32">
        <v>0</v>
      </c>
      <c r="BF62" s="39">
        <f t="shared" si="34"/>
        <v>0</v>
      </c>
      <c r="BG62" s="32">
        <v>0</v>
      </c>
      <c r="BH62" s="36"/>
      <c r="BI62" s="36"/>
      <c r="BJ62" s="36"/>
      <c r="BK62" s="36"/>
      <c r="BL62" s="36"/>
      <c r="BM62" s="36"/>
      <c r="BN62" s="35">
        <f t="shared" si="46"/>
        <v>1656</v>
      </c>
      <c r="BO62" s="35">
        <f t="shared" si="35"/>
        <v>673.99199999999996</v>
      </c>
      <c r="BP62" s="35">
        <f t="shared" si="47"/>
        <v>744.22199999999998</v>
      </c>
      <c r="BQ62" s="35">
        <f t="shared" si="36"/>
        <v>110.42000498522238</v>
      </c>
      <c r="BR62" s="36">
        <f t="shared" si="37"/>
        <v>44.940942028985503</v>
      </c>
      <c r="BS62" s="32">
        <v>1656</v>
      </c>
      <c r="BT62" s="45">
        <v>673.99199999999996</v>
      </c>
      <c r="BU62" s="32">
        <v>744.22199999999998</v>
      </c>
      <c r="BV62" s="32">
        <v>0</v>
      </c>
      <c r="BW62" s="45">
        <v>0</v>
      </c>
      <c r="BX62" s="32">
        <v>0</v>
      </c>
      <c r="BY62" s="36"/>
      <c r="BZ62" s="36"/>
      <c r="CA62" s="36"/>
      <c r="CB62" s="32">
        <v>0</v>
      </c>
      <c r="CC62" s="45">
        <v>0</v>
      </c>
      <c r="CD62" s="32">
        <v>0</v>
      </c>
      <c r="CE62" s="36"/>
      <c r="CF62" s="36"/>
      <c r="CG62" s="36"/>
      <c r="CH62" s="32">
        <v>0</v>
      </c>
      <c r="CI62" s="45">
        <v>0</v>
      </c>
      <c r="CJ62" s="32">
        <v>0</v>
      </c>
      <c r="CK62" s="32">
        <v>0</v>
      </c>
      <c r="CL62" s="45">
        <v>0</v>
      </c>
      <c r="CM62" s="32">
        <v>0</v>
      </c>
      <c r="CN62" s="32">
        <v>12820</v>
      </c>
      <c r="CO62" s="45">
        <v>5070.3100000000004</v>
      </c>
      <c r="CP62" s="32">
        <v>4803.54</v>
      </c>
      <c r="CQ62" s="32">
        <v>4500</v>
      </c>
      <c r="CR62" s="45">
        <v>1779.75</v>
      </c>
      <c r="CS62" s="32">
        <v>1547.44</v>
      </c>
      <c r="CT62" s="32">
        <v>0</v>
      </c>
      <c r="CU62" s="45">
        <v>0</v>
      </c>
      <c r="CV62" s="32">
        <v>752.88900000000001</v>
      </c>
      <c r="CW62" s="32">
        <v>0</v>
      </c>
      <c r="CX62" s="45">
        <v>0</v>
      </c>
      <c r="CY62" s="32">
        <v>0</v>
      </c>
      <c r="CZ62" s="36"/>
      <c r="DA62" s="36"/>
      <c r="DB62" s="36"/>
      <c r="DC62" s="32">
        <v>5000</v>
      </c>
      <c r="DD62" s="45">
        <v>1977.5</v>
      </c>
      <c r="DE62" s="32">
        <v>1420.28</v>
      </c>
      <c r="DF62" s="32">
        <v>0</v>
      </c>
      <c r="DG62" s="35">
        <f t="shared" si="48"/>
        <v>108885</v>
      </c>
      <c r="DH62" s="35">
        <f t="shared" si="49"/>
        <v>48347.176800000001</v>
      </c>
      <c r="DI62" s="35">
        <f t="shared" si="50"/>
        <v>48006.598000000005</v>
      </c>
      <c r="DJ62" s="36"/>
      <c r="DK62" s="36"/>
      <c r="DL62" s="36"/>
      <c r="DM62" s="32">
        <v>0</v>
      </c>
      <c r="DN62" s="32">
        <f t="shared" si="38"/>
        <v>0</v>
      </c>
      <c r="DO62" s="32">
        <v>0</v>
      </c>
      <c r="DP62" s="36"/>
      <c r="DQ62" s="36"/>
      <c r="DR62" s="36"/>
      <c r="DS62" s="36"/>
      <c r="DT62" s="36"/>
      <c r="DU62" s="36">
        <v>0</v>
      </c>
      <c r="DV62" s="36"/>
      <c r="DW62" s="36"/>
      <c r="DX62" s="36"/>
      <c r="DY62" s="32">
        <v>9830.2000000000007</v>
      </c>
      <c r="DZ62" s="36">
        <f t="shared" si="39"/>
        <v>4915.1000000000004</v>
      </c>
      <c r="EA62" s="32">
        <v>0</v>
      </c>
      <c r="EB62" s="36"/>
      <c r="EC62" s="35">
        <f t="shared" si="51"/>
        <v>9830.2000000000007</v>
      </c>
      <c r="ED62" s="35">
        <f t="shared" si="51"/>
        <v>4915.1000000000004</v>
      </c>
      <c r="EE62" s="35">
        <f t="shared" si="12"/>
        <v>0</v>
      </c>
      <c r="EH62" s="11"/>
      <c r="EJ62" s="11"/>
      <c r="EK62" s="11"/>
      <c r="EM62" s="11"/>
    </row>
    <row r="63" spans="1:143" s="12" customFormat="1" ht="20.25" customHeight="1">
      <c r="A63" s="15">
        <v>54</v>
      </c>
      <c r="B63" s="26" t="s">
        <v>103</v>
      </c>
      <c r="C63" s="32">
        <v>4697.8761000000004</v>
      </c>
      <c r="D63" s="32">
        <v>6473.7156000000004</v>
      </c>
      <c r="E63" s="34">
        <f t="shared" si="13"/>
        <v>26167.7</v>
      </c>
      <c r="F63" s="34">
        <f t="shared" si="14"/>
        <v>11855.459000000001</v>
      </c>
      <c r="G63" s="35">
        <f t="shared" si="40"/>
        <v>11981.5296</v>
      </c>
      <c r="H63" s="35">
        <f t="shared" si="15"/>
        <v>101.06339703928798</v>
      </c>
      <c r="I63" s="35">
        <f t="shared" si="16"/>
        <v>45.78747692766273</v>
      </c>
      <c r="J63" s="35">
        <f t="shared" si="41"/>
        <v>8410</v>
      </c>
      <c r="K63" s="35">
        <f t="shared" si="42"/>
        <v>2976.6089999999999</v>
      </c>
      <c r="L63" s="35">
        <f t="shared" si="43"/>
        <v>3102.6295999999998</v>
      </c>
      <c r="M63" s="35">
        <f t="shared" si="17"/>
        <v>104.23369680062112</v>
      </c>
      <c r="N63" s="35">
        <f t="shared" si="18"/>
        <v>36.892147443519619</v>
      </c>
      <c r="O63" s="35">
        <f t="shared" si="44"/>
        <v>3600</v>
      </c>
      <c r="P63" s="35">
        <f t="shared" si="19"/>
        <v>1345.68</v>
      </c>
      <c r="Q63" s="35">
        <f t="shared" si="45"/>
        <v>1200.4559999999999</v>
      </c>
      <c r="R63" s="35">
        <f t="shared" si="20"/>
        <v>89.208132691278749</v>
      </c>
      <c r="S63" s="36">
        <f t="shared" si="21"/>
        <v>33.345999999999997</v>
      </c>
      <c r="T63" s="32">
        <v>100</v>
      </c>
      <c r="U63" s="45">
        <f t="shared" si="22"/>
        <v>37.380000000000003</v>
      </c>
      <c r="V63" s="32">
        <v>29.221</v>
      </c>
      <c r="W63" s="35">
        <f t="shared" si="23"/>
        <v>78.172819689673616</v>
      </c>
      <c r="X63" s="36">
        <f t="shared" si="24"/>
        <v>29.221000000000004</v>
      </c>
      <c r="Y63" s="32">
        <v>2800</v>
      </c>
      <c r="Z63" s="45">
        <v>804.72</v>
      </c>
      <c r="AA63" s="32">
        <v>1404.5236</v>
      </c>
      <c r="AB63" s="35">
        <f t="shared" si="25"/>
        <v>174.53568943234913</v>
      </c>
      <c r="AC63" s="36">
        <f t="shared" si="26"/>
        <v>50.161557142857141</v>
      </c>
      <c r="AD63" s="32">
        <v>3500</v>
      </c>
      <c r="AE63" s="45">
        <v>1308.3</v>
      </c>
      <c r="AF63" s="32">
        <v>1171.2349999999999</v>
      </c>
      <c r="AG63" s="35">
        <f t="shared" si="27"/>
        <v>89.523427348467479</v>
      </c>
      <c r="AH63" s="36">
        <f t="shared" si="28"/>
        <v>33.463857142857137</v>
      </c>
      <c r="AI63" s="32">
        <v>140</v>
      </c>
      <c r="AJ63" s="45">
        <v>84.783999999999992</v>
      </c>
      <c r="AK63" s="32">
        <v>70</v>
      </c>
      <c r="AL63" s="35">
        <f t="shared" si="29"/>
        <v>82.562747688243078</v>
      </c>
      <c r="AM63" s="36">
        <f t="shared" si="30"/>
        <v>50</v>
      </c>
      <c r="AN63" s="37">
        <v>0</v>
      </c>
      <c r="AO63" s="37"/>
      <c r="AP63" s="35"/>
      <c r="AQ63" s="35" t="e">
        <f t="shared" si="31"/>
        <v>#DIV/0!</v>
      </c>
      <c r="AR63" s="36" t="e">
        <f t="shared" si="32"/>
        <v>#DIV/0!</v>
      </c>
      <c r="AS63" s="37">
        <v>0</v>
      </c>
      <c r="AT63" s="37"/>
      <c r="AU63" s="36">
        <v>0</v>
      </c>
      <c r="AV63" s="36"/>
      <c r="AW63" s="36"/>
      <c r="AX63" s="36"/>
      <c r="AY63" s="32">
        <v>17757.7</v>
      </c>
      <c r="AZ63" s="36">
        <f t="shared" si="33"/>
        <v>8878.85</v>
      </c>
      <c r="BA63" s="32">
        <v>8878.9</v>
      </c>
      <c r="BB63" s="38"/>
      <c r="BC63" s="38"/>
      <c r="BD63" s="38"/>
      <c r="BE63" s="32">
        <v>0</v>
      </c>
      <c r="BF63" s="39">
        <f t="shared" si="34"/>
        <v>0</v>
      </c>
      <c r="BG63" s="32">
        <v>0</v>
      </c>
      <c r="BH63" s="36"/>
      <c r="BI63" s="36"/>
      <c r="BJ63" s="36"/>
      <c r="BK63" s="36"/>
      <c r="BL63" s="36"/>
      <c r="BM63" s="36"/>
      <c r="BN63" s="35">
        <f t="shared" si="46"/>
        <v>160</v>
      </c>
      <c r="BO63" s="35">
        <f t="shared" si="35"/>
        <v>65.12</v>
      </c>
      <c r="BP63" s="35">
        <f t="shared" si="47"/>
        <v>0</v>
      </c>
      <c r="BQ63" s="35">
        <f t="shared" si="36"/>
        <v>0</v>
      </c>
      <c r="BR63" s="36">
        <f t="shared" si="37"/>
        <v>0</v>
      </c>
      <c r="BS63" s="32">
        <v>160</v>
      </c>
      <c r="BT63" s="45">
        <v>65.12</v>
      </c>
      <c r="BU63" s="32">
        <v>0</v>
      </c>
      <c r="BV63" s="32">
        <v>0</v>
      </c>
      <c r="BW63" s="45">
        <v>0</v>
      </c>
      <c r="BX63" s="32">
        <v>0</v>
      </c>
      <c r="BY63" s="36"/>
      <c r="BZ63" s="36"/>
      <c r="CA63" s="36"/>
      <c r="CB63" s="32">
        <v>0</v>
      </c>
      <c r="CC63" s="45">
        <v>0</v>
      </c>
      <c r="CD63" s="32">
        <v>0</v>
      </c>
      <c r="CE63" s="36"/>
      <c r="CF63" s="36"/>
      <c r="CG63" s="36"/>
      <c r="CH63" s="32">
        <v>0</v>
      </c>
      <c r="CI63" s="45">
        <v>0</v>
      </c>
      <c r="CJ63" s="32">
        <v>0</v>
      </c>
      <c r="CK63" s="32">
        <v>650</v>
      </c>
      <c r="CL63" s="45">
        <v>257.07499999999999</v>
      </c>
      <c r="CM63" s="32">
        <v>240</v>
      </c>
      <c r="CN63" s="32">
        <v>1000</v>
      </c>
      <c r="CO63" s="45">
        <v>395.5</v>
      </c>
      <c r="CP63" s="32">
        <v>187.65</v>
      </c>
      <c r="CQ63" s="32">
        <v>750</v>
      </c>
      <c r="CR63" s="45">
        <v>296.625</v>
      </c>
      <c r="CS63" s="32">
        <v>187.65</v>
      </c>
      <c r="CT63" s="32">
        <v>60</v>
      </c>
      <c r="CU63" s="45">
        <v>23.73</v>
      </c>
      <c r="CV63" s="32">
        <v>0</v>
      </c>
      <c r="CW63" s="32">
        <v>0</v>
      </c>
      <c r="CX63" s="45">
        <v>0</v>
      </c>
      <c r="CY63" s="32">
        <v>0</v>
      </c>
      <c r="CZ63" s="36"/>
      <c r="DA63" s="36"/>
      <c r="DB63" s="36"/>
      <c r="DC63" s="32">
        <v>0</v>
      </c>
      <c r="DD63" s="45">
        <v>0</v>
      </c>
      <c r="DE63" s="32">
        <v>0</v>
      </c>
      <c r="DF63" s="32">
        <v>0</v>
      </c>
      <c r="DG63" s="35">
        <f t="shared" si="48"/>
        <v>26167.7</v>
      </c>
      <c r="DH63" s="35">
        <f t="shared" si="49"/>
        <v>11855.459000000001</v>
      </c>
      <c r="DI63" s="35">
        <f t="shared" si="50"/>
        <v>11981.5296</v>
      </c>
      <c r="DJ63" s="36"/>
      <c r="DK63" s="36"/>
      <c r="DL63" s="36"/>
      <c r="DM63" s="32">
        <v>0</v>
      </c>
      <c r="DN63" s="32">
        <f t="shared" si="38"/>
        <v>0</v>
      </c>
      <c r="DO63" s="32">
        <v>0</v>
      </c>
      <c r="DP63" s="36"/>
      <c r="DQ63" s="36"/>
      <c r="DR63" s="36"/>
      <c r="DS63" s="36"/>
      <c r="DT63" s="36"/>
      <c r="DU63" s="36">
        <v>0</v>
      </c>
      <c r="DV63" s="36"/>
      <c r="DW63" s="36"/>
      <c r="DX63" s="36"/>
      <c r="DY63" s="32">
        <v>0</v>
      </c>
      <c r="DZ63" s="36">
        <f t="shared" si="39"/>
        <v>0</v>
      </c>
      <c r="EA63" s="32">
        <v>0</v>
      </c>
      <c r="EB63" s="36"/>
      <c r="EC63" s="35">
        <f t="shared" si="51"/>
        <v>0</v>
      </c>
      <c r="ED63" s="35">
        <f t="shared" si="51"/>
        <v>0</v>
      </c>
      <c r="EE63" s="35">
        <f t="shared" si="12"/>
        <v>0</v>
      </c>
      <c r="EH63" s="11"/>
      <c r="EJ63" s="11"/>
      <c r="EK63" s="11"/>
      <c r="EM63" s="11"/>
    </row>
    <row r="64" spans="1:143" s="12" customFormat="1" ht="20.25" customHeight="1">
      <c r="A64" s="15">
        <v>55</v>
      </c>
      <c r="B64" s="26" t="s">
        <v>104</v>
      </c>
      <c r="C64" s="32">
        <v>1382.3606</v>
      </c>
      <c r="D64" s="32">
        <v>3356.3787000000002</v>
      </c>
      <c r="E64" s="34">
        <f t="shared" si="13"/>
        <v>53163.199999999997</v>
      </c>
      <c r="F64" s="34">
        <f t="shared" si="14"/>
        <v>24277.62026</v>
      </c>
      <c r="G64" s="35">
        <f t="shared" si="40"/>
        <v>24512.805799999998</v>
      </c>
      <c r="H64" s="35">
        <f t="shared" si="15"/>
        <v>100.96873391000143</v>
      </c>
      <c r="I64" s="35">
        <f t="shared" si="16"/>
        <v>46.10859730038824</v>
      </c>
      <c r="J64" s="35">
        <f t="shared" si="41"/>
        <v>16833.099999999999</v>
      </c>
      <c r="K64" s="35">
        <f t="shared" si="42"/>
        <v>6112.5702600000004</v>
      </c>
      <c r="L64" s="35">
        <f t="shared" si="43"/>
        <v>6347.7057999999997</v>
      </c>
      <c r="M64" s="35">
        <f t="shared" si="17"/>
        <v>103.84675398397792</v>
      </c>
      <c r="N64" s="35">
        <f t="shared" si="18"/>
        <v>37.709666074579253</v>
      </c>
      <c r="O64" s="35">
        <f t="shared" si="44"/>
        <v>8562</v>
      </c>
      <c r="P64" s="35">
        <f t="shared" si="19"/>
        <v>3200.4756000000002</v>
      </c>
      <c r="Q64" s="35">
        <f t="shared" si="45"/>
        <v>2983.9870000000001</v>
      </c>
      <c r="R64" s="35">
        <f t="shared" si="20"/>
        <v>93.235736588649516</v>
      </c>
      <c r="S64" s="36">
        <f t="shared" si="21"/>
        <v>34.851518336837188</v>
      </c>
      <c r="T64" s="32">
        <v>2500</v>
      </c>
      <c r="U64" s="45">
        <f t="shared" si="22"/>
        <v>934.50000000000011</v>
      </c>
      <c r="V64" s="32">
        <v>429.12700000000001</v>
      </c>
      <c r="W64" s="35">
        <f t="shared" si="23"/>
        <v>45.920492241840549</v>
      </c>
      <c r="X64" s="36">
        <f t="shared" si="24"/>
        <v>17.16508</v>
      </c>
      <c r="Y64" s="32">
        <v>3929</v>
      </c>
      <c r="Z64" s="45">
        <v>1129.1945999999998</v>
      </c>
      <c r="AA64" s="32">
        <v>1551.624</v>
      </c>
      <c r="AB64" s="35">
        <f t="shared" si="25"/>
        <v>137.4097963274001</v>
      </c>
      <c r="AC64" s="36">
        <f t="shared" si="26"/>
        <v>39.49157546449478</v>
      </c>
      <c r="AD64" s="32">
        <v>6062</v>
      </c>
      <c r="AE64" s="45">
        <v>2265.9756000000002</v>
      </c>
      <c r="AF64" s="32">
        <v>2554.86</v>
      </c>
      <c r="AG64" s="35">
        <f t="shared" si="27"/>
        <v>112.74878688014115</v>
      </c>
      <c r="AH64" s="36">
        <f t="shared" si="28"/>
        <v>42.145496535796767</v>
      </c>
      <c r="AI64" s="32">
        <v>280.10000000000002</v>
      </c>
      <c r="AJ64" s="45">
        <v>169.62856000000002</v>
      </c>
      <c r="AK64" s="32">
        <v>107.8</v>
      </c>
      <c r="AL64" s="35">
        <f t="shared" si="29"/>
        <v>63.55061907027919</v>
      </c>
      <c r="AM64" s="36">
        <f t="shared" si="30"/>
        <v>38.486254908961079</v>
      </c>
      <c r="AN64" s="37">
        <v>0</v>
      </c>
      <c r="AO64" s="37"/>
      <c r="AP64" s="35"/>
      <c r="AQ64" s="35" t="e">
        <f t="shared" si="31"/>
        <v>#DIV/0!</v>
      </c>
      <c r="AR64" s="36" t="e">
        <f t="shared" si="32"/>
        <v>#DIV/0!</v>
      </c>
      <c r="AS64" s="37">
        <v>0</v>
      </c>
      <c r="AT64" s="37"/>
      <c r="AU64" s="36">
        <v>0</v>
      </c>
      <c r="AV64" s="36"/>
      <c r="AW64" s="36"/>
      <c r="AX64" s="36"/>
      <c r="AY64" s="32">
        <v>36330.1</v>
      </c>
      <c r="AZ64" s="36">
        <f t="shared" si="33"/>
        <v>18165.05</v>
      </c>
      <c r="BA64" s="32">
        <v>18165.099999999999</v>
      </c>
      <c r="BB64" s="38"/>
      <c r="BC64" s="38"/>
      <c r="BD64" s="38"/>
      <c r="BE64" s="32">
        <v>0</v>
      </c>
      <c r="BF64" s="39">
        <f t="shared" si="34"/>
        <v>0</v>
      </c>
      <c r="BG64" s="32">
        <v>0</v>
      </c>
      <c r="BH64" s="36"/>
      <c r="BI64" s="36"/>
      <c r="BJ64" s="36"/>
      <c r="BK64" s="36"/>
      <c r="BL64" s="36"/>
      <c r="BM64" s="36"/>
      <c r="BN64" s="35">
        <f t="shared" si="46"/>
        <v>587</v>
      </c>
      <c r="BO64" s="35">
        <f t="shared" si="35"/>
        <v>238.90900000000002</v>
      </c>
      <c r="BP64" s="35">
        <f t="shared" si="47"/>
        <v>92.119799999999998</v>
      </c>
      <c r="BQ64" s="35">
        <f t="shared" si="36"/>
        <v>38.558530653930987</v>
      </c>
      <c r="BR64" s="36">
        <f t="shared" si="37"/>
        <v>15.693321976149916</v>
      </c>
      <c r="BS64" s="32">
        <v>587</v>
      </c>
      <c r="BT64" s="45">
        <v>238.90900000000002</v>
      </c>
      <c r="BU64" s="32">
        <v>92.119799999999998</v>
      </c>
      <c r="BV64" s="32">
        <v>0</v>
      </c>
      <c r="BW64" s="45">
        <v>0</v>
      </c>
      <c r="BX64" s="32">
        <v>0</v>
      </c>
      <c r="BY64" s="36"/>
      <c r="BZ64" s="36"/>
      <c r="CA64" s="36"/>
      <c r="CB64" s="32">
        <v>0</v>
      </c>
      <c r="CC64" s="45">
        <v>0</v>
      </c>
      <c r="CD64" s="32">
        <v>0</v>
      </c>
      <c r="CE64" s="36"/>
      <c r="CF64" s="36"/>
      <c r="CG64" s="36"/>
      <c r="CH64" s="32">
        <v>0</v>
      </c>
      <c r="CI64" s="45">
        <v>0</v>
      </c>
      <c r="CJ64" s="32">
        <v>0</v>
      </c>
      <c r="CK64" s="32">
        <v>0</v>
      </c>
      <c r="CL64" s="45">
        <v>0</v>
      </c>
      <c r="CM64" s="32">
        <v>0</v>
      </c>
      <c r="CN64" s="32">
        <v>3115</v>
      </c>
      <c r="CO64" s="45">
        <v>1231.9825000000001</v>
      </c>
      <c r="CP64" s="32">
        <v>1175.3599999999999</v>
      </c>
      <c r="CQ64" s="32">
        <v>1600</v>
      </c>
      <c r="CR64" s="45">
        <v>632.79999999999995</v>
      </c>
      <c r="CS64" s="32">
        <v>318.50900000000001</v>
      </c>
      <c r="CT64" s="32">
        <v>0</v>
      </c>
      <c r="CU64" s="45">
        <v>0</v>
      </c>
      <c r="CV64" s="32">
        <v>0</v>
      </c>
      <c r="CW64" s="32">
        <v>0</v>
      </c>
      <c r="CX64" s="45">
        <v>0</v>
      </c>
      <c r="CY64" s="32">
        <v>0</v>
      </c>
      <c r="CZ64" s="36"/>
      <c r="DA64" s="36"/>
      <c r="DB64" s="36"/>
      <c r="DC64" s="32">
        <v>360</v>
      </c>
      <c r="DD64" s="45">
        <v>142.38</v>
      </c>
      <c r="DE64" s="32">
        <v>436.815</v>
      </c>
      <c r="DF64" s="32">
        <v>0</v>
      </c>
      <c r="DG64" s="35">
        <f t="shared" si="48"/>
        <v>53163.199999999997</v>
      </c>
      <c r="DH64" s="35">
        <f t="shared" si="49"/>
        <v>24277.62026</v>
      </c>
      <c r="DI64" s="35">
        <f t="shared" si="50"/>
        <v>24512.805799999998</v>
      </c>
      <c r="DJ64" s="36"/>
      <c r="DK64" s="36"/>
      <c r="DL64" s="36"/>
      <c r="DM64" s="32">
        <v>0</v>
      </c>
      <c r="DN64" s="32">
        <f t="shared" si="38"/>
        <v>0</v>
      </c>
      <c r="DO64" s="32">
        <v>0</v>
      </c>
      <c r="DP64" s="36"/>
      <c r="DQ64" s="36"/>
      <c r="DR64" s="36"/>
      <c r="DS64" s="36"/>
      <c r="DT64" s="36"/>
      <c r="DU64" s="36">
        <v>0</v>
      </c>
      <c r="DV64" s="36"/>
      <c r="DW64" s="36"/>
      <c r="DX64" s="36"/>
      <c r="DY64" s="32">
        <v>0</v>
      </c>
      <c r="DZ64" s="36">
        <f t="shared" si="39"/>
        <v>0</v>
      </c>
      <c r="EA64" s="32">
        <v>0</v>
      </c>
      <c r="EB64" s="36"/>
      <c r="EC64" s="35">
        <f t="shared" si="51"/>
        <v>0</v>
      </c>
      <c r="ED64" s="35">
        <f t="shared" si="51"/>
        <v>0</v>
      </c>
      <c r="EE64" s="35">
        <f t="shared" si="12"/>
        <v>0</v>
      </c>
      <c r="EH64" s="11"/>
      <c r="EJ64" s="11"/>
      <c r="EK64" s="11"/>
      <c r="EM64" s="11"/>
    </row>
    <row r="65" spans="1:143" s="12" customFormat="1" ht="20.25" customHeight="1">
      <c r="A65" s="15">
        <v>56</v>
      </c>
      <c r="B65" s="26" t="s">
        <v>53</v>
      </c>
      <c r="C65" s="32">
        <v>3238.2139999999999</v>
      </c>
      <c r="D65" s="32">
        <v>5432.3181999999997</v>
      </c>
      <c r="E65" s="34">
        <f t="shared" si="13"/>
        <v>36215.699999999997</v>
      </c>
      <c r="F65" s="34">
        <f t="shared" si="14"/>
        <v>16732.16532</v>
      </c>
      <c r="G65" s="35">
        <f t="shared" si="40"/>
        <v>16024.423000000001</v>
      </c>
      <c r="H65" s="35">
        <f t="shared" si="15"/>
        <v>95.770168974161209</v>
      </c>
      <c r="I65" s="35">
        <f t="shared" si="16"/>
        <v>44.247171806702625</v>
      </c>
      <c r="J65" s="35">
        <f t="shared" si="41"/>
        <v>10487.4</v>
      </c>
      <c r="K65" s="35">
        <f t="shared" si="42"/>
        <v>3868.0153199999995</v>
      </c>
      <c r="L65" s="35">
        <f t="shared" si="43"/>
        <v>3160.2230000000004</v>
      </c>
      <c r="M65" s="35">
        <f t="shared" si="17"/>
        <v>81.701408566292884</v>
      </c>
      <c r="N65" s="35">
        <f t="shared" si="18"/>
        <v>30.133522131319495</v>
      </c>
      <c r="O65" s="35">
        <f t="shared" si="44"/>
        <v>3623.4</v>
      </c>
      <c r="P65" s="35">
        <f t="shared" si="19"/>
        <v>1354.4269200000001</v>
      </c>
      <c r="Q65" s="35">
        <f t="shared" si="45"/>
        <v>1414.3020000000001</v>
      </c>
      <c r="R65" s="35">
        <f t="shared" si="20"/>
        <v>104.42069476882519</v>
      </c>
      <c r="S65" s="36">
        <f t="shared" si="21"/>
        <v>39.032455704586852</v>
      </c>
      <c r="T65" s="32">
        <v>6.4</v>
      </c>
      <c r="U65" s="45">
        <f t="shared" si="22"/>
        <v>2.3923200000000002</v>
      </c>
      <c r="V65" s="32">
        <v>0.93100000000000005</v>
      </c>
      <c r="W65" s="35">
        <f t="shared" si="23"/>
        <v>38.916198501872657</v>
      </c>
      <c r="X65" s="36">
        <f t="shared" si="24"/>
        <v>14.546875</v>
      </c>
      <c r="Y65" s="32">
        <v>3300</v>
      </c>
      <c r="Z65" s="45">
        <v>948.42</v>
      </c>
      <c r="AA65" s="32">
        <v>918.57100000000003</v>
      </c>
      <c r="AB65" s="35">
        <f t="shared" si="25"/>
        <v>96.852765652348126</v>
      </c>
      <c r="AC65" s="36">
        <f t="shared" si="26"/>
        <v>27.83548484848485</v>
      </c>
      <c r="AD65" s="32">
        <v>3617</v>
      </c>
      <c r="AE65" s="45">
        <v>1352.0346000000002</v>
      </c>
      <c r="AF65" s="32">
        <v>1413.3710000000001</v>
      </c>
      <c r="AG65" s="35">
        <f t="shared" si="27"/>
        <v>104.5365998769558</v>
      </c>
      <c r="AH65" s="36">
        <f t="shared" si="28"/>
        <v>39.075781034006084</v>
      </c>
      <c r="AI65" s="32">
        <v>664</v>
      </c>
      <c r="AJ65" s="45">
        <v>402.11840000000001</v>
      </c>
      <c r="AK65" s="32">
        <v>205.8</v>
      </c>
      <c r="AL65" s="35">
        <f t="shared" si="29"/>
        <v>51.178956247712115</v>
      </c>
      <c r="AM65" s="36">
        <f t="shared" si="30"/>
        <v>30.993975903614455</v>
      </c>
      <c r="AN65" s="37">
        <v>0</v>
      </c>
      <c r="AO65" s="37"/>
      <c r="AP65" s="35"/>
      <c r="AQ65" s="35" t="e">
        <f t="shared" si="31"/>
        <v>#DIV/0!</v>
      </c>
      <c r="AR65" s="36" t="e">
        <f t="shared" si="32"/>
        <v>#DIV/0!</v>
      </c>
      <c r="AS65" s="37">
        <v>0</v>
      </c>
      <c r="AT65" s="37"/>
      <c r="AU65" s="36">
        <v>0</v>
      </c>
      <c r="AV65" s="36"/>
      <c r="AW65" s="36"/>
      <c r="AX65" s="36"/>
      <c r="AY65" s="32">
        <v>25728.3</v>
      </c>
      <c r="AZ65" s="36">
        <f t="shared" si="33"/>
        <v>12864.150000000001</v>
      </c>
      <c r="BA65" s="32">
        <v>12864.2</v>
      </c>
      <c r="BB65" s="38"/>
      <c r="BC65" s="38"/>
      <c r="BD65" s="38"/>
      <c r="BE65" s="32">
        <v>0</v>
      </c>
      <c r="BF65" s="39">
        <f t="shared" si="34"/>
        <v>0</v>
      </c>
      <c r="BG65" s="32">
        <v>0</v>
      </c>
      <c r="BH65" s="36"/>
      <c r="BI65" s="36"/>
      <c r="BJ65" s="36"/>
      <c r="BK65" s="36"/>
      <c r="BL65" s="36"/>
      <c r="BM65" s="36"/>
      <c r="BN65" s="35">
        <f t="shared" si="46"/>
        <v>1400</v>
      </c>
      <c r="BO65" s="35">
        <f t="shared" si="35"/>
        <v>569.79999999999995</v>
      </c>
      <c r="BP65" s="35">
        <f t="shared" si="47"/>
        <v>445.3</v>
      </c>
      <c r="BQ65" s="35">
        <f t="shared" si="36"/>
        <v>78.150228150228159</v>
      </c>
      <c r="BR65" s="36">
        <f t="shared" si="37"/>
        <v>31.807142857142857</v>
      </c>
      <c r="BS65" s="32">
        <v>1400</v>
      </c>
      <c r="BT65" s="45">
        <v>569.79999999999995</v>
      </c>
      <c r="BU65" s="32">
        <v>445.3</v>
      </c>
      <c r="BV65" s="32">
        <v>0</v>
      </c>
      <c r="BW65" s="45">
        <v>0</v>
      </c>
      <c r="BX65" s="32">
        <v>0</v>
      </c>
      <c r="BY65" s="36"/>
      <c r="BZ65" s="36"/>
      <c r="CA65" s="36"/>
      <c r="CB65" s="32">
        <v>0</v>
      </c>
      <c r="CC65" s="45">
        <v>0</v>
      </c>
      <c r="CD65" s="32">
        <v>0</v>
      </c>
      <c r="CE65" s="36"/>
      <c r="CF65" s="36"/>
      <c r="CG65" s="36"/>
      <c r="CH65" s="32">
        <v>0</v>
      </c>
      <c r="CI65" s="45">
        <v>0</v>
      </c>
      <c r="CJ65" s="32">
        <v>0</v>
      </c>
      <c r="CK65" s="32">
        <v>0</v>
      </c>
      <c r="CL65" s="45">
        <v>0</v>
      </c>
      <c r="CM65" s="32">
        <v>0</v>
      </c>
      <c r="CN65" s="32">
        <v>1500</v>
      </c>
      <c r="CO65" s="45">
        <v>593.25</v>
      </c>
      <c r="CP65" s="32">
        <v>176.25</v>
      </c>
      <c r="CQ65" s="32">
        <v>1500</v>
      </c>
      <c r="CR65" s="45">
        <v>593.25</v>
      </c>
      <c r="CS65" s="32">
        <v>176.25</v>
      </c>
      <c r="CT65" s="32">
        <v>0</v>
      </c>
      <c r="CU65" s="45">
        <v>0</v>
      </c>
      <c r="CV65" s="32">
        <v>0</v>
      </c>
      <c r="CW65" s="32">
        <v>0</v>
      </c>
      <c r="CX65" s="45">
        <v>0</v>
      </c>
      <c r="CY65" s="32">
        <v>0</v>
      </c>
      <c r="CZ65" s="36"/>
      <c r="DA65" s="36"/>
      <c r="DB65" s="36"/>
      <c r="DC65" s="32">
        <v>0</v>
      </c>
      <c r="DD65" s="45">
        <v>0</v>
      </c>
      <c r="DE65" s="32">
        <v>0</v>
      </c>
      <c r="DF65" s="32">
        <v>0</v>
      </c>
      <c r="DG65" s="35">
        <f t="shared" si="48"/>
        <v>36215.699999999997</v>
      </c>
      <c r="DH65" s="35">
        <f t="shared" si="49"/>
        <v>16732.16532</v>
      </c>
      <c r="DI65" s="35">
        <f t="shared" si="50"/>
        <v>16024.423000000001</v>
      </c>
      <c r="DJ65" s="36"/>
      <c r="DK65" s="36"/>
      <c r="DL65" s="36"/>
      <c r="DM65" s="32">
        <v>0</v>
      </c>
      <c r="DN65" s="32">
        <f t="shared" si="38"/>
        <v>0</v>
      </c>
      <c r="DO65" s="32">
        <v>0</v>
      </c>
      <c r="DP65" s="36"/>
      <c r="DQ65" s="36"/>
      <c r="DR65" s="36"/>
      <c r="DS65" s="36"/>
      <c r="DT65" s="36"/>
      <c r="DU65" s="36">
        <v>0</v>
      </c>
      <c r="DV65" s="36"/>
      <c r="DW65" s="36"/>
      <c r="DX65" s="36"/>
      <c r="DY65" s="32">
        <v>0</v>
      </c>
      <c r="DZ65" s="36">
        <f t="shared" si="39"/>
        <v>0</v>
      </c>
      <c r="EA65" s="32">
        <v>0</v>
      </c>
      <c r="EB65" s="36"/>
      <c r="EC65" s="35">
        <f t="shared" si="51"/>
        <v>0</v>
      </c>
      <c r="ED65" s="35">
        <f t="shared" si="51"/>
        <v>0</v>
      </c>
      <c r="EE65" s="35">
        <f t="shared" si="12"/>
        <v>0</v>
      </c>
      <c r="EH65" s="11"/>
      <c r="EJ65" s="11"/>
      <c r="EK65" s="11"/>
      <c r="EM65" s="11"/>
    </row>
    <row r="66" spans="1:143" s="12" customFormat="1" ht="20.25" customHeight="1">
      <c r="A66" s="15">
        <v>57</v>
      </c>
      <c r="B66" s="26" t="s">
        <v>105</v>
      </c>
      <c r="C66" s="32">
        <v>10009.1942</v>
      </c>
      <c r="D66" s="32">
        <v>8336.2016999999996</v>
      </c>
      <c r="E66" s="34">
        <f t="shared" si="13"/>
        <v>95113</v>
      </c>
      <c r="F66" s="34">
        <f t="shared" si="14"/>
        <v>43565.628600000004</v>
      </c>
      <c r="G66" s="35">
        <f t="shared" si="40"/>
        <v>46308.058000000005</v>
      </c>
      <c r="H66" s="35">
        <f t="shared" si="15"/>
        <v>106.29493820731879</v>
      </c>
      <c r="I66" s="35">
        <f t="shared" si="16"/>
        <v>48.687411815419559</v>
      </c>
      <c r="J66" s="35">
        <f t="shared" si="41"/>
        <v>30605.200000000001</v>
      </c>
      <c r="K66" s="35">
        <f t="shared" si="42"/>
        <v>11311.728599999999</v>
      </c>
      <c r="L66" s="35">
        <f t="shared" si="43"/>
        <v>14054.157999999999</v>
      </c>
      <c r="M66" s="35">
        <f t="shared" si="17"/>
        <v>124.24412304234387</v>
      </c>
      <c r="N66" s="35">
        <f t="shared" si="18"/>
        <v>45.920817377439128</v>
      </c>
      <c r="O66" s="35">
        <f t="shared" si="44"/>
        <v>12000</v>
      </c>
      <c r="P66" s="35">
        <f t="shared" si="19"/>
        <v>4485.5999999999995</v>
      </c>
      <c r="Q66" s="35">
        <f t="shared" si="45"/>
        <v>5195.7730000000001</v>
      </c>
      <c r="R66" s="35">
        <f t="shared" si="20"/>
        <v>115.83228553593723</v>
      </c>
      <c r="S66" s="36">
        <f t="shared" si="21"/>
        <v>43.298108333333332</v>
      </c>
      <c r="T66" s="32">
        <v>600</v>
      </c>
      <c r="U66" s="45">
        <f t="shared" si="22"/>
        <v>224.28000000000003</v>
      </c>
      <c r="V66" s="32">
        <v>144.23699999999999</v>
      </c>
      <c r="W66" s="35">
        <f t="shared" si="23"/>
        <v>64.311128945960391</v>
      </c>
      <c r="X66" s="36">
        <f t="shared" si="24"/>
        <v>24.0395</v>
      </c>
      <c r="Y66" s="32">
        <v>7000</v>
      </c>
      <c r="Z66" s="45">
        <v>2011.8</v>
      </c>
      <c r="AA66" s="32">
        <v>1900.2449999999999</v>
      </c>
      <c r="AB66" s="35">
        <f t="shared" si="25"/>
        <v>94.454965702356091</v>
      </c>
      <c r="AC66" s="36">
        <f t="shared" si="26"/>
        <v>27.146357142857141</v>
      </c>
      <c r="AD66" s="32">
        <v>11400</v>
      </c>
      <c r="AE66" s="45">
        <v>4261.32</v>
      </c>
      <c r="AF66" s="32">
        <v>5051.5360000000001</v>
      </c>
      <c r="AG66" s="35">
        <f t="shared" si="27"/>
        <v>118.54392535646232</v>
      </c>
      <c r="AH66" s="36">
        <f t="shared" si="28"/>
        <v>44.311719298245613</v>
      </c>
      <c r="AI66" s="32">
        <v>1002</v>
      </c>
      <c r="AJ66" s="45">
        <v>606.81119999999999</v>
      </c>
      <c r="AK66" s="32">
        <v>1187.4000000000001</v>
      </c>
      <c r="AL66" s="35">
        <f t="shared" si="29"/>
        <v>195.67865589824316</v>
      </c>
      <c r="AM66" s="36">
        <f t="shared" si="30"/>
        <v>118.50299401197606</v>
      </c>
      <c r="AN66" s="37">
        <v>0</v>
      </c>
      <c r="AO66" s="37"/>
      <c r="AP66" s="35"/>
      <c r="AQ66" s="35" t="e">
        <f t="shared" si="31"/>
        <v>#DIV/0!</v>
      </c>
      <c r="AR66" s="36" t="e">
        <f t="shared" si="32"/>
        <v>#DIV/0!</v>
      </c>
      <c r="AS66" s="37">
        <v>0</v>
      </c>
      <c r="AT66" s="37"/>
      <c r="AU66" s="36">
        <v>0</v>
      </c>
      <c r="AV66" s="36"/>
      <c r="AW66" s="36"/>
      <c r="AX66" s="36"/>
      <c r="AY66" s="32">
        <v>64507.8</v>
      </c>
      <c r="AZ66" s="36">
        <f t="shared" si="33"/>
        <v>32253.9</v>
      </c>
      <c r="BA66" s="32">
        <v>32253.9</v>
      </c>
      <c r="BB66" s="38"/>
      <c r="BC66" s="38"/>
      <c r="BD66" s="38"/>
      <c r="BE66" s="32">
        <v>0</v>
      </c>
      <c r="BF66" s="39">
        <f t="shared" si="34"/>
        <v>0</v>
      </c>
      <c r="BG66" s="32">
        <v>0</v>
      </c>
      <c r="BH66" s="36"/>
      <c r="BI66" s="36"/>
      <c r="BJ66" s="36"/>
      <c r="BK66" s="36"/>
      <c r="BL66" s="36"/>
      <c r="BM66" s="36"/>
      <c r="BN66" s="35">
        <f t="shared" si="46"/>
        <v>1213.2</v>
      </c>
      <c r="BO66" s="35">
        <f t="shared" si="35"/>
        <v>493.7724</v>
      </c>
      <c r="BP66" s="35">
        <f t="shared" si="47"/>
        <v>387.15</v>
      </c>
      <c r="BQ66" s="35">
        <f t="shared" si="36"/>
        <v>78.406569504492353</v>
      </c>
      <c r="BR66" s="36">
        <f t="shared" si="37"/>
        <v>31.911473788328387</v>
      </c>
      <c r="BS66" s="32">
        <v>1213.2</v>
      </c>
      <c r="BT66" s="45">
        <v>493.7724</v>
      </c>
      <c r="BU66" s="32">
        <v>387.15</v>
      </c>
      <c r="BV66" s="32">
        <v>0</v>
      </c>
      <c r="BW66" s="45">
        <v>0</v>
      </c>
      <c r="BX66" s="32">
        <v>0</v>
      </c>
      <c r="BY66" s="36"/>
      <c r="BZ66" s="36"/>
      <c r="CA66" s="36"/>
      <c r="CB66" s="32">
        <v>0</v>
      </c>
      <c r="CC66" s="45">
        <v>0</v>
      </c>
      <c r="CD66" s="32">
        <v>0</v>
      </c>
      <c r="CE66" s="36"/>
      <c r="CF66" s="36"/>
      <c r="CG66" s="36"/>
      <c r="CH66" s="32">
        <v>0</v>
      </c>
      <c r="CI66" s="45">
        <v>0</v>
      </c>
      <c r="CJ66" s="32">
        <v>0</v>
      </c>
      <c r="CK66" s="32">
        <v>0</v>
      </c>
      <c r="CL66" s="45">
        <v>0</v>
      </c>
      <c r="CM66" s="32">
        <v>0</v>
      </c>
      <c r="CN66" s="32">
        <v>9390</v>
      </c>
      <c r="CO66" s="45">
        <v>3713.7449999999999</v>
      </c>
      <c r="CP66" s="32">
        <v>3277.22</v>
      </c>
      <c r="CQ66" s="32">
        <v>4360</v>
      </c>
      <c r="CR66" s="45">
        <v>1724.38</v>
      </c>
      <c r="CS66" s="32">
        <v>994.42</v>
      </c>
      <c r="CT66" s="32">
        <v>0</v>
      </c>
      <c r="CU66" s="45">
        <v>0</v>
      </c>
      <c r="CV66" s="32">
        <v>0</v>
      </c>
      <c r="CW66" s="32">
        <v>0</v>
      </c>
      <c r="CX66" s="45">
        <v>0</v>
      </c>
      <c r="CY66" s="32">
        <v>500</v>
      </c>
      <c r="CZ66" s="36"/>
      <c r="DA66" s="36"/>
      <c r="DB66" s="36"/>
      <c r="DC66" s="32">
        <v>0</v>
      </c>
      <c r="DD66" s="45">
        <v>0</v>
      </c>
      <c r="DE66" s="32">
        <v>1606.37</v>
      </c>
      <c r="DF66" s="32">
        <v>0</v>
      </c>
      <c r="DG66" s="35">
        <f t="shared" si="48"/>
        <v>95113</v>
      </c>
      <c r="DH66" s="35">
        <f t="shared" si="49"/>
        <v>43565.628600000004</v>
      </c>
      <c r="DI66" s="35">
        <f t="shared" si="50"/>
        <v>46308.058000000005</v>
      </c>
      <c r="DJ66" s="36"/>
      <c r="DK66" s="36"/>
      <c r="DL66" s="36"/>
      <c r="DM66" s="32">
        <v>0</v>
      </c>
      <c r="DN66" s="32">
        <f t="shared" si="38"/>
        <v>0</v>
      </c>
      <c r="DO66" s="32">
        <v>0</v>
      </c>
      <c r="DP66" s="36"/>
      <c r="DQ66" s="36"/>
      <c r="DR66" s="36"/>
      <c r="DS66" s="36"/>
      <c r="DT66" s="36"/>
      <c r="DU66" s="36">
        <v>0</v>
      </c>
      <c r="DV66" s="36"/>
      <c r="DW66" s="36"/>
      <c r="DX66" s="36"/>
      <c r="DY66" s="32">
        <v>0</v>
      </c>
      <c r="DZ66" s="36">
        <f t="shared" si="39"/>
        <v>0</v>
      </c>
      <c r="EA66" s="32">
        <v>0</v>
      </c>
      <c r="EB66" s="36"/>
      <c r="EC66" s="35">
        <f t="shared" si="51"/>
        <v>0</v>
      </c>
      <c r="ED66" s="35">
        <f t="shared" si="51"/>
        <v>0</v>
      </c>
      <c r="EE66" s="35">
        <f t="shared" si="12"/>
        <v>0</v>
      </c>
      <c r="EH66" s="11"/>
      <c r="EJ66" s="11"/>
      <c r="EK66" s="11"/>
      <c r="EM66" s="11"/>
    </row>
    <row r="67" spans="1:143" s="12" customFormat="1" ht="20.25" customHeight="1">
      <c r="A67" s="15">
        <v>58</v>
      </c>
      <c r="B67" s="26" t="s">
        <v>106</v>
      </c>
      <c r="C67" s="32">
        <v>29713.857</v>
      </c>
      <c r="D67" s="32">
        <v>6244.5189</v>
      </c>
      <c r="E67" s="34">
        <f t="shared" si="13"/>
        <v>140275.70000000001</v>
      </c>
      <c r="F67" s="34">
        <f t="shared" si="14"/>
        <v>62853.883540000003</v>
      </c>
      <c r="G67" s="35">
        <f t="shared" si="40"/>
        <v>58595.255999999994</v>
      </c>
      <c r="H67" s="35">
        <f t="shared" si="15"/>
        <v>93.224559406436953</v>
      </c>
      <c r="I67" s="35">
        <f t="shared" si="16"/>
        <v>41.771494278766738</v>
      </c>
      <c r="J67" s="35">
        <f t="shared" si="41"/>
        <v>55841.3</v>
      </c>
      <c r="K67" s="35">
        <f t="shared" si="42"/>
        <v>20636.683540000002</v>
      </c>
      <c r="L67" s="35">
        <f t="shared" si="43"/>
        <v>16649.155999999999</v>
      </c>
      <c r="M67" s="35">
        <f t="shared" si="17"/>
        <v>80.677478858116942</v>
      </c>
      <c r="N67" s="35">
        <f t="shared" si="18"/>
        <v>29.815129662095973</v>
      </c>
      <c r="O67" s="35">
        <f t="shared" si="44"/>
        <v>23756.3</v>
      </c>
      <c r="P67" s="35">
        <f t="shared" si="19"/>
        <v>8880.1049400000011</v>
      </c>
      <c r="Q67" s="35">
        <f t="shared" si="45"/>
        <v>6624.0940000000001</v>
      </c>
      <c r="R67" s="35">
        <f t="shared" si="20"/>
        <v>74.594771624399286</v>
      </c>
      <c r="S67" s="36">
        <f t="shared" si="21"/>
        <v>27.883525633200456</v>
      </c>
      <c r="T67" s="32">
        <v>2042.5</v>
      </c>
      <c r="U67" s="45">
        <f t="shared" si="22"/>
        <v>763.48650000000009</v>
      </c>
      <c r="V67" s="32">
        <v>314.14</v>
      </c>
      <c r="W67" s="35">
        <f t="shared" si="23"/>
        <v>41.145455748071505</v>
      </c>
      <c r="X67" s="36">
        <f t="shared" si="24"/>
        <v>15.380171358629131</v>
      </c>
      <c r="Y67" s="32">
        <v>12127</v>
      </c>
      <c r="Z67" s="45">
        <v>3485.2997999999998</v>
      </c>
      <c r="AA67" s="32">
        <v>3786.2620000000002</v>
      </c>
      <c r="AB67" s="35">
        <f t="shared" si="25"/>
        <v>108.63518828423312</v>
      </c>
      <c r="AC67" s="36">
        <f t="shared" si="26"/>
        <v>31.221753112888596</v>
      </c>
      <c r="AD67" s="32">
        <v>21713.8</v>
      </c>
      <c r="AE67" s="45">
        <v>8116.6184400000011</v>
      </c>
      <c r="AF67" s="32">
        <v>6309.9539999999997</v>
      </c>
      <c r="AG67" s="35">
        <f t="shared" si="27"/>
        <v>77.741168278941529</v>
      </c>
      <c r="AH67" s="36">
        <f t="shared" si="28"/>
        <v>29.059648702668351</v>
      </c>
      <c r="AI67" s="32">
        <v>1673</v>
      </c>
      <c r="AJ67" s="45">
        <v>1013.1688</v>
      </c>
      <c r="AK67" s="32">
        <v>328.9</v>
      </c>
      <c r="AL67" s="35">
        <f t="shared" si="29"/>
        <v>32.462507728228502</v>
      </c>
      <c r="AM67" s="36">
        <f t="shared" si="30"/>
        <v>19.659294680215179</v>
      </c>
      <c r="AN67" s="37">
        <v>0</v>
      </c>
      <c r="AO67" s="37"/>
      <c r="AP67" s="35"/>
      <c r="AQ67" s="35" t="e">
        <f t="shared" si="31"/>
        <v>#DIV/0!</v>
      </c>
      <c r="AR67" s="36" t="e">
        <f t="shared" si="32"/>
        <v>#DIV/0!</v>
      </c>
      <c r="AS67" s="37">
        <v>0</v>
      </c>
      <c r="AT67" s="37"/>
      <c r="AU67" s="36">
        <v>0</v>
      </c>
      <c r="AV67" s="36"/>
      <c r="AW67" s="36"/>
      <c r="AX67" s="36"/>
      <c r="AY67" s="32">
        <v>81167.100000000006</v>
      </c>
      <c r="AZ67" s="36">
        <f t="shared" si="33"/>
        <v>40583.550000000003</v>
      </c>
      <c r="BA67" s="32">
        <v>40583.599999999999</v>
      </c>
      <c r="BB67" s="38"/>
      <c r="BC67" s="38"/>
      <c r="BD67" s="38"/>
      <c r="BE67" s="32">
        <v>3267.3</v>
      </c>
      <c r="BF67" s="39">
        <f t="shared" si="34"/>
        <v>1633.65</v>
      </c>
      <c r="BG67" s="32">
        <v>1362.5</v>
      </c>
      <c r="BH67" s="36"/>
      <c r="BI67" s="36"/>
      <c r="BJ67" s="36"/>
      <c r="BK67" s="36"/>
      <c r="BL67" s="36"/>
      <c r="BM67" s="36"/>
      <c r="BN67" s="35">
        <f t="shared" si="46"/>
        <v>2295</v>
      </c>
      <c r="BO67" s="35">
        <f t="shared" si="35"/>
        <v>934.06500000000005</v>
      </c>
      <c r="BP67" s="35">
        <f t="shared" si="47"/>
        <v>1315.7</v>
      </c>
      <c r="BQ67" s="35">
        <f t="shared" si="36"/>
        <v>140.85743497508204</v>
      </c>
      <c r="BR67" s="36">
        <f t="shared" si="37"/>
        <v>57.328976034858393</v>
      </c>
      <c r="BS67" s="32">
        <v>1430</v>
      </c>
      <c r="BT67" s="45">
        <v>582.01</v>
      </c>
      <c r="BU67" s="32">
        <v>783.5</v>
      </c>
      <c r="BV67" s="32">
        <v>0</v>
      </c>
      <c r="BW67" s="45">
        <v>0</v>
      </c>
      <c r="BX67" s="32">
        <v>0</v>
      </c>
      <c r="BY67" s="36"/>
      <c r="BZ67" s="36"/>
      <c r="CA67" s="36"/>
      <c r="CB67" s="32">
        <v>865</v>
      </c>
      <c r="CC67" s="45">
        <v>352.05500000000001</v>
      </c>
      <c r="CD67" s="32">
        <v>532.20000000000005</v>
      </c>
      <c r="CE67" s="36"/>
      <c r="CF67" s="36"/>
      <c r="CG67" s="36"/>
      <c r="CH67" s="32">
        <v>0</v>
      </c>
      <c r="CI67" s="45">
        <v>0</v>
      </c>
      <c r="CJ67" s="32">
        <v>0</v>
      </c>
      <c r="CK67" s="32">
        <v>10550</v>
      </c>
      <c r="CL67" s="45">
        <v>4172.5249999999996</v>
      </c>
      <c r="CM67" s="32">
        <v>4538.2</v>
      </c>
      <c r="CN67" s="32">
        <v>5440</v>
      </c>
      <c r="CO67" s="45">
        <v>2151.52</v>
      </c>
      <c r="CP67" s="32">
        <v>56</v>
      </c>
      <c r="CQ67" s="32">
        <v>5440</v>
      </c>
      <c r="CR67" s="45">
        <v>2151.52</v>
      </c>
      <c r="CS67" s="32">
        <v>50</v>
      </c>
      <c r="CT67" s="32">
        <v>0</v>
      </c>
      <c r="CU67" s="45">
        <v>0</v>
      </c>
      <c r="CV67" s="32">
        <v>0</v>
      </c>
      <c r="CW67" s="32">
        <v>0</v>
      </c>
      <c r="CX67" s="45">
        <v>0</v>
      </c>
      <c r="CY67" s="32">
        <v>0</v>
      </c>
      <c r="CZ67" s="36"/>
      <c r="DA67" s="36"/>
      <c r="DB67" s="36"/>
      <c r="DC67" s="32">
        <v>0</v>
      </c>
      <c r="DD67" s="45">
        <v>0</v>
      </c>
      <c r="DE67" s="32">
        <v>0</v>
      </c>
      <c r="DF67" s="32">
        <v>0</v>
      </c>
      <c r="DG67" s="35">
        <f t="shared" si="48"/>
        <v>140275.70000000001</v>
      </c>
      <c r="DH67" s="35">
        <f t="shared" si="49"/>
        <v>62853.883540000003</v>
      </c>
      <c r="DI67" s="35">
        <f t="shared" si="50"/>
        <v>58595.255999999994</v>
      </c>
      <c r="DJ67" s="36"/>
      <c r="DK67" s="36"/>
      <c r="DL67" s="36"/>
      <c r="DM67" s="32">
        <v>0</v>
      </c>
      <c r="DN67" s="32">
        <f t="shared" si="38"/>
        <v>0</v>
      </c>
      <c r="DO67" s="32">
        <v>0</v>
      </c>
      <c r="DP67" s="36"/>
      <c r="DQ67" s="36"/>
      <c r="DR67" s="36"/>
      <c r="DS67" s="36"/>
      <c r="DT67" s="36"/>
      <c r="DU67" s="36">
        <v>0</v>
      </c>
      <c r="DV67" s="36"/>
      <c r="DW67" s="36"/>
      <c r="DX67" s="36"/>
      <c r="DY67" s="32">
        <v>0</v>
      </c>
      <c r="DZ67" s="36">
        <f t="shared" si="39"/>
        <v>0</v>
      </c>
      <c r="EA67" s="32">
        <v>0</v>
      </c>
      <c r="EB67" s="36"/>
      <c r="EC67" s="35">
        <f t="shared" si="51"/>
        <v>0</v>
      </c>
      <c r="ED67" s="35">
        <f t="shared" si="51"/>
        <v>0</v>
      </c>
      <c r="EE67" s="35">
        <f t="shared" si="12"/>
        <v>0</v>
      </c>
      <c r="EH67" s="11"/>
      <c r="EJ67" s="11"/>
      <c r="EK67" s="11"/>
      <c r="EM67" s="11"/>
    </row>
    <row r="68" spans="1:143" s="12" customFormat="1" ht="20.25" customHeight="1">
      <c r="A68" s="15">
        <v>59</v>
      </c>
      <c r="B68" s="26" t="s">
        <v>107</v>
      </c>
      <c r="C68" s="32">
        <v>10.638299999999999</v>
      </c>
      <c r="D68" s="32">
        <v>4228.6896999999999</v>
      </c>
      <c r="E68" s="34">
        <f t="shared" si="13"/>
        <v>31101.9</v>
      </c>
      <c r="F68" s="34">
        <f t="shared" si="14"/>
        <v>14268.960000000001</v>
      </c>
      <c r="G68" s="35">
        <f t="shared" si="40"/>
        <v>13317.251</v>
      </c>
      <c r="H68" s="35">
        <f t="shared" si="15"/>
        <v>93.330214675771742</v>
      </c>
      <c r="I68" s="35">
        <f t="shared" si="16"/>
        <v>42.818126866847365</v>
      </c>
      <c r="J68" s="35">
        <f t="shared" si="41"/>
        <v>9179.2000000000007</v>
      </c>
      <c r="K68" s="35">
        <f t="shared" si="42"/>
        <v>3307.61</v>
      </c>
      <c r="L68" s="35">
        <f t="shared" si="43"/>
        <v>2355.8510000000001</v>
      </c>
      <c r="M68" s="35">
        <f t="shared" si="17"/>
        <v>71.225174672951169</v>
      </c>
      <c r="N68" s="35">
        <f t="shared" si="18"/>
        <v>25.665101533902735</v>
      </c>
      <c r="O68" s="35">
        <f t="shared" si="44"/>
        <v>4121.8</v>
      </c>
      <c r="P68" s="35">
        <f t="shared" si="19"/>
        <v>1540.7288400000002</v>
      </c>
      <c r="Q68" s="35">
        <f t="shared" si="45"/>
        <v>985.52700000000004</v>
      </c>
      <c r="R68" s="35">
        <f t="shared" si="20"/>
        <v>63.964986856480202</v>
      </c>
      <c r="S68" s="36">
        <f t="shared" si="21"/>
        <v>23.910112086952303</v>
      </c>
      <c r="T68" s="32">
        <v>289.8</v>
      </c>
      <c r="U68" s="45">
        <f t="shared" si="22"/>
        <v>108.32724000000002</v>
      </c>
      <c r="V68" s="32">
        <v>143.52699999999999</v>
      </c>
      <c r="W68" s="35">
        <f t="shared" si="23"/>
        <v>132.49391381152142</v>
      </c>
      <c r="X68" s="36">
        <f t="shared" si="24"/>
        <v>49.526224982746712</v>
      </c>
      <c r="Y68" s="32">
        <v>3260</v>
      </c>
      <c r="Z68" s="45">
        <v>936.92399999999998</v>
      </c>
      <c r="AA68" s="32">
        <v>895.68399999999997</v>
      </c>
      <c r="AB68" s="35">
        <f t="shared" si="25"/>
        <v>95.598362300464075</v>
      </c>
      <c r="AC68" s="36">
        <f t="shared" si="26"/>
        <v>27.474969325153374</v>
      </c>
      <c r="AD68" s="32">
        <v>3832</v>
      </c>
      <c r="AE68" s="45">
        <v>1432.4016000000001</v>
      </c>
      <c r="AF68" s="32">
        <v>842</v>
      </c>
      <c r="AG68" s="35">
        <f t="shared" si="27"/>
        <v>58.78239733884687</v>
      </c>
      <c r="AH68" s="36">
        <f t="shared" si="28"/>
        <v>21.972860125260958</v>
      </c>
      <c r="AI68" s="32">
        <v>562.6</v>
      </c>
      <c r="AJ68" s="45">
        <v>340.71056000000004</v>
      </c>
      <c r="AK68" s="32">
        <v>370.5</v>
      </c>
      <c r="AL68" s="35">
        <f t="shared" si="29"/>
        <v>108.74332747420566</v>
      </c>
      <c r="AM68" s="36">
        <f t="shared" si="30"/>
        <v>65.854959118378957</v>
      </c>
      <c r="AN68" s="37">
        <v>0</v>
      </c>
      <c r="AO68" s="37"/>
      <c r="AP68" s="35"/>
      <c r="AQ68" s="35" t="e">
        <f t="shared" si="31"/>
        <v>#DIV/0!</v>
      </c>
      <c r="AR68" s="36" t="e">
        <f t="shared" si="32"/>
        <v>#DIV/0!</v>
      </c>
      <c r="AS68" s="37">
        <v>0</v>
      </c>
      <c r="AT68" s="37"/>
      <c r="AU68" s="36">
        <v>0</v>
      </c>
      <c r="AV68" s="36"/>
      <c r="AW68" s="36"/>
      <c r="AX68" s="36"/>
      <c r="AY68" s="32">
        <v>21922.7</v>
      </c>
      <c r="AZ68" s="36">
        <f t="shared" si="33"/>
        <v>10961.35</v>
      </c>
      <c r="BA68" s="32">
        <v>10961.4</v>
      </c>
      <c r="BB68" s="38"/>
      <c r="BC68" s="38"/>
      <c r="BD68" s="38"/>
      <c r="BE68" s="32">
        <v>0</v>
      </c>
      <c r="BF68" s="39">
        <f t="shared" si="34"/>
        <v>0</v>
      </c>
      <c r="BG68" s="32">
        <v>0</v>
      </c>
      <c r="BH68" s="36"/>
      <c r="BI68" s="36"/>
      <c r="BJ68" s="36"/>
      <c r="BK68" s="36"/>
      <c r="BL68" s="36"/>
      <c r="BM68" s="36"/>
      <c r="BN68" s="35">
        <f t="shared" si="46"/>
        <v>76.8</v>
      </c>
      <c r="BO68" s="35">
        <f t="shared" si="35"/>
        <v>31.257600000000004</v>
      </c>
      <c r="BP68" s="35">
        <f t="shared" si="47"/>
        <v>31</v>
      </c>
      <c r="BQ68" s="35">
        <f t="shared" si="36"/>
        <v>99.175880425880408</v>
      </c>
      <c r="BR68" s="36">
        <f t="shared" si="37"/>
        <v>40.364583333333336</v>
      </c>
      <c r="BS68" s="32">
        <v>76.8</v>
      </c>
      <c r="BT68" s="45">
        <v>31.257600000000004</v>
      </c>
      <c r="BU68" s="32">
        <v>31</v>
      </c>
      <c r="BV68" s="32">
        <v>0</v>
      </c>
      <c r="BW68" s="45">
        <v>0</v>
      </c>
      <c r="BX68" s="32">
        <v>0</v>
      </c>
      <c r="BY68" s="36"/>
      <c r="BZ68" s="36"/>
      <c r="CA68" s="36"/>
      <c r="CB68" s="32">
        <v>0</v>
      </c>
      <c r="CC68" s="45">
        <v>0</v>
      </c>
      <c r="CD68" s="32">
        <v>0</v>
      </c>
      <c r="CE68" s="36"/>
      <c r="CF68" s="36"/>
      <c r="CG68" s="36"/>
      <c r="CH68" s="32">
        <v>0</v>
      </c>
      <c r="CI68" s="45">
        <v>0</v>
      </c>
      <c r="CJ68" s="32">
        <v>0</v>
      </c>
      <c r="CK68" s="32">
        <v>0</v>
      </c>
      <c r="CL68" s="45">
        <v>0</v>
      </c>
      <c r="CM68" s="32">
        <v>0</v>
      </c>
      <c r="CN68" s="32">
        <v>1158</v>
      </c>
      <c r="CO68" s="45">
        <v>457.98899999999998</v>
      </c>
      <c r="CP68" s="32">
        <v>73.14</v>
      </c>
      <c r="CQ68" s="32">
        <v>1158</v>
      </c>
      <c r="CR68" s="45">
        <v>457.98899999999998</v>
      </c>
      <c r="CS68" s="32">
        <v>54</v>
      </c>
      <c r="CT68" s="32">
        <v>0</v>
      </c>
      <c r="CU68" s="45">
        <v>0</v>
      </c>
      <c r="CV68" s="32">
        <v>0</v>
      </c>
      <c r="CW68" s="32">
        <v>0</v>
      </c>
      <c r="CX68" s="45">
        <v>0</v>
      </c>
      <c r="CY68" s="32">
        <v>0</v>
      </c>
      <c r="CZ68" s="36"/>
      <c r="DA68" s="36"/>
      <c r="DB68" s="36"/>
      <c r="DC68" s="32">
        <v>0</v>
      </c>
      <c r="DD68" s="45">
        <v>0</v>
      </c>
      <c r="DE68" s="32">
        <v>0</v>
      </c>
      <c r="DF68" s="32">
        <v>0</v>
      </c>
      <c r="DG68" s="35">
        <f t="shared" si="48"/>
        <v>31101.9</v>
      </c>
      <c r="DH68" s="35">
        <f t="shared" si="49"/>
        <v>14268.960000000001</v>
      </c>
      <c r="DI68" s="35">
        <f t="shared" si="50"/>
        <v>13317.251</v>
      </c>
      <c r="DJ68" s="36"/>
      <c r="DK68" s="36"/>
      <c r="DL68" s="36"/>
      <c r="DM68" s="32">
        <v>0</v>
      </c>
      <c r="DN68" s="32">
        <f t="shared" si="38"/>
        <v>0</v>
      </c>
      <c r="DO68" s="32">
        <v>0</v>
      </c>
      <c r="DP68" s="36"/>
      <c r="DQ68" s="36"/>
      <c r="DR68" s="36"/>
      <c r="DS68" s="36"/>
      <c r="DT68" s="36"/>
      <c r="DU68" s="36">
        <v>0</v>
      </c>
      <c r="DV68" s="36"/>
      <c r="DW68" s="36"/>
      <c r="DX68" s="36"/>
      <c r="DY68" s="32">
        <v>0</v>
      </c>
      <c r="DZ68" s="36">
        <f t="shared" si="39"/>
        <v>0</v>
      </c>
      <c r="EA68" s="32">
        <v>0</v>
      </c>
      <c r="EB68" s="36"/>
      <c r="EC68" s="35">
        <f t="shared" si="51"/>
        <v>0</v>
      </c>
      <c r="ED68" s="35">
        <f t="shared" si="51"/>
        <v>0</v>
      </c>
      <c r="EE68" s="35">
        <f t="shared" si="12"/>
        <v>0</v>
      </c>
      <c r="EH68" s="11"/>
      <c r="EJ68" s="11"/>
      <c r="EK68" s="11"/>
      <c r="EM68" s="11"/>
    </row>
    <row r="69" spans="1:143" s="12" customFormat="1" ht="20.25" customHeight="1">
      <c r="A69" s="15">
        <v>60</v>
      </c>
      <c r="B69" s="26" t="s">
        <v>108</v>
      </c>
      <c r="C69" s="32">
        <v>1028.9509</v>
      </c>
      <c r="D69" s="32">
        <v>127.7533</v>
      </c>
      <c r="E69" s="34">
        <f t="shared" si="13"/>
        <v>50855.8</v>
      </c>
      <c r="F69" s="34">
        <f t="shared" si="14"/>
        <v>22915.740959999999</v>
      </c>
      <c r="G69" s="35">
        <f t="shared" si="40"/>
        <v>22876.003000000001</v>
      </c>
      <c r="H69" s="35">
        <f t="shared" si="15"/>
        <v>99.826590987961666</v>
      </c>
      <c r="I69" s="35">
        <f t="shared" si="16"/>
        <v>44.982092504689732</v>
      </c>
      <c r="J69" s="35">
        <f t="shared" si="41"/>
        <v>19342.599999999999</v>
      </c>
      <c r="K69" s="35">
        <f t="shared" si="42"/>
        <v>7159.1409599999997</v>
      </c>
      <c r="L69" s="35">
        <f t="shared" si="43"/>
        <v>7119.4030000000002</v>
      </c>
      <c r="M69" s="35">
        <f t="shared" si="17"/>
        <v>99.44493396313851</v>
      </c>
      <c r="N69" s="35">
        <f t="shared" si="18"/>
        <v>36.806856368843903</v>
      </c>
      <c r="O69" s="35">
        <f t="shared" si="44"/>
        <v>6300</v>
      </c>
      <c r="P69" s="35">
        <f t="shared" si="19"/>
        <v>2354.94</v>
      </c>
      <c r="Q69" s="35">
        <f t="shared" si="45"/>
        <v>2369.6</v>
      </c>
      <c r="R69" s="35">
        <f t="shared" si="20"/>
        <v>100.62252116826755</v>
      </c>
      <c r="S69" s="36">
        <f t="shared" si="21"/>
        <v>37.612698412698407</v>
      </c>
      <c r="T69" s="32">
        <v>500</v>
      </c>
      <c r="U69" s="45">
        <f t="shared" si="22"/>
        <v>186.9</v>
      </c>
      <c r="V69" s="32">
        <v>311.89999999999998</v>
      </c>
      <c r="W69" s="35">
        <f t="shared" si="23"/>
        <v>166.88068485821293</v>
      </c>
      <c r="X69" s="36">
        <f t="shared" si="24"/>
        <v>62.379999999999988</v>
      </c>
      <c r="Y69" s="32">
        <v>5600</v>
      </c>
      <c r="Z69" s="45">
        <v>1609.44</v>
      </c>
      <c r="AA69" s="32">
        <v>1348.203</v>
      </c>
      <c r="AB69" s="35">
        <f t="shared" si="25"/>
        <v>83.76845362362063</v>
      </c>
      <c r="AC69" s="36">
        <f t="shared" si="26"/>
        <v>24.075053571428569</v>
      </c>
      <c r="AD69" s="32">
        <v>5800</v>
      </c>
      <c r="AE69" s="45">
        <v>2168.04</v>
      </c>
      <c r="AF69" s="32">
        <v>2057.6999999999998</v>
      </c>
      <c r="AG69" s="35">
        <f t="shared" si="27"/>
        <v>94.910610505341225</v>
      </c>
      <c r="AH69" s="36">
        <f t="shared" si="28"/>
        <v>35.477586206896547</v>
      </c>
      <c r="AI69" s="32">
        <v>1156.5999999999999</v>
      </c>
      <c r="AJ69" s="45">
        <v>700.43696</v>
      </c>
      <c r="AK69" s="32">
        <v>682.1</v>
      </c>
      <c r="AL69" s="35">
        <f t="shared" si="29"/>
        <v>97.382068473371248</v>
      </c>
      <c r="AM69" s="36">
        <f t="shared" si="30"/>
        <v>58.974580667473639</v>
      </c>
      <c r="AN69" s="37">
        <v>0</v>
      </c>
      <c r="AO69" s="37"/>
      <c r="AP69" s="35"/>
      <c r="AQ69" s="35" t="e">
        <f t="shared" si="31"/>
        <v>#DIV/0!</v>
      </c>
      <c r="AR69" s="36" t="e">
        <f t="shared" si="32"/>
        <v>#DIV/0!</v>
      </c>
      <c r="AS69" s="37">
        <v>0</v>
      </c>
      <c r="AT69" s="37"/>
      <c r="AU69" s="36">
        <v>0</v>
      </c>
      <c r="AV69" s="36"/>
      <c r="AW69" s="36"/>
      <c r="AX69" s="36"/>
      <c r="AY69" s="32">
        <v>31513.200000000001</v>
      </c>
      <c r="AZ69" s="36">
        <f t="shared" si="33"/>
        <v>15756.599999999999</v>
      </c>
      <c r="BA69" s="32">
        <v>15756.6</v>
      </c>
      <c r="BB69" s="38"/>
      <c r="BC69" s="38"/>
      <c r="BD69" s="38"/>
      <c r="BE69" s="32">
        <v>0</v>
      </c>
      <c r="BF69" s="39">
        <f t="shared" si="34"/>
        <v>0</v>
      </c>
      <c r="BG69" s="32">
        <v>0</v>
      </c>
      <c r="BH69" s="36"/>
      <c r="BI69" s="36"/>
      <c r="BJ69" s="36"/>
      <c r="BK69" s="36"/>
      <c r="BL69" s="36"/>
      <c r="BM69" s="36"/>
      <c r="BN69" s="35">
        <f t="shared" si="46"/>
        <v>714</v>
      </c>
      <c r="BO69" s="35">
        <f t="shared" si="35"/>
        <v>290.59799999999996</v>
      </c>
      <c r="BP69" s="35">
        <f t="shared" si="47"/>
        <v>274.89999999999998</v>
      </c>
      <c r="BQ69" s="35">
        <f t="shared" si="36"/>
        <v>94.598035774506371</v>
      </c>
      <c r="BR69" s="36">
        <f t="shared" si="37"/>
        <v>38.501400560224084</v>
      </c>
      <c r="BS69" s="32">
        <v>114</v>
      </c>
      <c r="BT69" s="45">
        <v>46.397999999999996</v>
      </c>
      <c r="BU69" s="32">
        <v>24.9</v>
      </c>
      <c r="BV69" s="32">
        <v>0</v>
      </c>
      <c r="BW69" s="45">
        <v>0</v>
      </c>
      <c r="BX69" s="32">
        <v>0</v>
      </c>
      <c r="BY69" s="36"/>
      <c r="BZ69" s="36"/>
      <c r="CA69" s="36"/>
      <c r="CB69" s="32">
        <v>600</v>
      </c>
      <c r="CC69" s="45">
        <v>244.2</v>
      </c>
      <c r="CD69" s="32">
        <v>250</v>
      </c>
      <c r="CE69" s="36"/>
      <c r="CF69" s="36"/>
      <c r="CG69" s="36"/>
      <c r="CH69" s="32">
        <v>0</v>
      </c>
      <c r="CI69" s="45">
        <v>0</v>
      </c>
      <c r="CJ69" s="32">
        <v>0</v>
      </c>
      <c r="CK69" s="32">
        <v>2000</v>
      </c>
      <c r="CL69" s="45">
        <v>791</v>
      </c>
      <c r="CM69" s="32">
        <v>1124.8</v>
      </c>
      <c r="CN69" s="32">
        <v>3572</v>
      </c>
      <c r="CO69" s="45">
        <v>1412.7259999999999</v>
      </c>
      <c r="CP69" s="32">
        <v>1319.8</v>
      </c>
      <c r="CQ69" s="32">
        <v>3572</v>
      </c>
      <c r="CR69" s="45">
        <v>1412.7259999999999</v>
      </c>
      <c r="CS69" s="32">
        <v>1313.8</v>
      </c>
      <c r="CT69" s="32">
        <v>0</v>
      </c>
      <c r="CU69" s="45">
        <v>0</v>
      </c>
      <c r="CV69" s="32">
        <v>0</v>
      </c>
      <c r="CW69" s="32">
        <v>0</v>
      </c>
      <c r="CX69" s="45">
        <v>0</v>
      </c>
      <c r="CY69" s="32">
        <v>0</v>
      </c>
      <c r="CZ69" s="36"/>
      <c r="DA69" s="36"/>
      <c r="DB69" s="36"/>
      <c r="DC69" s="32">
        <v>0</v>
      </c>
      <c r="DD69" s="45">
        <v>0</v>
      </c>
      <c r="DE69" s="32">
        <v>0</v>
      </c>
      <c r="DF69" s="32">
        <v>0</v>
      </c>
      <c r="DG69" s="35">
        <f t="shared" si="48"/>
        <v>50855.8</v>
      </c>
      <c r="DH69" s="35">
        <f t="shared" si="49"/>
        <v>22915.740959999999</v>
      </c>
      <c r="DI69" s="35">
        <f t="shared" si="50"/>
        <v>22876.003000000001</v>
      </c>
      <c r="DJ69" s="36"/>
      <c r="DK69" s="36"/>
      <c r="DL69" s="36"/>
      <c r="DM69" s="32">
        <v>0</v>
      </c>
      <c r="DN69" s="32">
        <f t="shared" si="38"/>
        <v>0</v>
      </c>
      <c r="DO69" s="32">
        <v>0</v>
      </c>
      <c r="DP69" s="36"/>
      <c r="DQ69" s="36"/>
      <c r="DR69" s="36"/>
      <c r="DS69" s="36"/>
      <c r="DT69" s="36"/>
      <c r="DU69" s="36">
        <v>0</v>
      </c>
      <c r="DV69" s="36"/>
      <c r="DW69" s="36"/>
      <c r="DX69" s="36"/>
      <c r="DY69" s="32">
        <v>0</v>
      </c>
      <c r="DZ69" s="36">
        <f t="shared" si="39"/>
        <v>0</v>
      </c>
      <c r="EA69" s="32">
        <v>0</v>
      </c>
      <c r="EB69" s="36"/>
      <c r="EC69" s="35">
        <f t="shared" si="51"/>
        <v>0</v>
      </c>
      <c r="ED69" s="35">
        <f t="shared" si="51"/>
        <v>0</v>
      </c>
      <c r="EE69" s="35">
        <f t="shared" si="12"/>
        <v>0</v>
      </c>
      <c r="EH69" s="11"/>
      <c r="EJ69" s="11"/>
      <c r="EK69" s="11"/>
      <c r="EM69" s="11"/>
    </row>
    <row r="70" spans="1:143" s="12" customFormat="1" ht="20.25" customHeight="1">
      <c r="A70" s="15">
        <v>61</v>
      </c>
      <c r="B70" s="26" t="s">
        <v>109</v>
      </c>
      <c r="C70" s="32">
        <v>235.36</v>
      </c>
      <c r="D70" s="32">
        <v>2305.4459999999999</v>
      </c>
      <c r="E70" s="34">
        <f t="shared" si="13"/>
        <v>58970.5</v>
      </c>
      <c r="F70" s="34">
        <f t="shared" si="14"/>
        <v>26576.9408</v>
      </c>
      <c r="G70" s="35">
        <f t="shared" si="40"/>
        <v>26509.190999999999</v>
      </c>
      <c r="H70" s="35">
        <f t="shared" si="15"/>
        <v>99.745080517318229</v>
      </c>
      <c r="I70" s="35">
        <f t="shared" si="16"/>
        <v>44.953308857818733</v>
      </c>
      <c r="J70" s="35">
        <f t="shared" si="41"/>
        <v>21129</v>
      </c>
      <c r="K70" s="35">
        <f t="shared" si="42"/>
        <v>7656.1908000000012</v>
      </c>
      <c r="L70" s="35">
        <f t="shared" si="43"/>
        <v>7588.3909999999996</v>
      </c>
      <c r="M70" s="35">
        <f t="shared" si="17"/>
        <v>99.114444744506599</v>
      </c>
      <c r="N70" s="35">
        <f t="shared" si="18"/>
        <v>35.914577121491789</v>
      </c>
      <c r="O70" s="35">
        <f t="shared" si="44"/>
        <v>10489</v>
      </c>
      <c r="P70" s="35">
        <f t="shared" si="19"/>
        <v>3920.7882</v>
      </c>
      <c r="Q70" s="35">
        <f t="shared" si="45"/>
        <v>5010.7969999999996</v>
      </c>
      <c r="R70" s="35">
        <f t="shared" si="20"/>
        <v>127.80075700084996</v>
      </c>
      <c r="S70" s="36">
        <f t="shared" si="21"/>
        <v>47.771922966917721</v>
      </c>
      <c r="T70" s="32">
        <v>539</v>
      </c>
      <c r="U70" s="45">
        <f t="shared" si="22"/>
        <v>201.47820000000002</v>
      </c>
      <c r="V70" s="32">
        <v>21.45</v>
      </c>
      <c r="W70" s="35">
        <f t="shared" si="23"/>
        <v>10.646313099878794</v>
      </c>
      <c r="X70" s="36">
        <f t="shared" si="24"/>
        <v>3.9795918367346936</v>
      </c>
      <c r="Y70" s="32">
        <v>5200</v>
      </c>
      <c r="Z70" s="45">
        <v>1494.48</v>
      </c>
      <c r="AA70" s="32">
        <v>1292.777</v>
      </c>
      <c r="AB70" s="35">
        <f t="shared" si="25"/>
        <v>86.503466088539156</v>
      </c>
      <c r="AC70" s="36">
        <f t="shared" si="26"/>
        <v>24.861096153846155</v>
      </c>
      <c r="AD70" s="32">
        <v>9950</v>
      </c>
      <c r="AE70" s="45">
        <v>3719.31</v>
      </c>
      <c r="AF70" s="32">
        <v>4989.3469999999998</v>
      </c>
      <c r="AG70" s="35">
        <f t="shared" si="27"/>
        <v>134.14711330865131</v>
      </c>
      <c r="AH70" s="36">
        <f t="shared" si="28"/>
        <v>50.144190954773869</v>
      </c>
      <c r="AI70" s="32">
        <v>416</v>
      </c>
      <c r="AJ70" s="45">
        <v>251.92960000000002</v>
      </c>
      <c r="AK70" s="32">
        <v>258</v>
      </c>
      <c r="AL70" s="35">
        <f t="shared" si="29"/>
        <v>102.4095620363784</v>
      </c>
      <c r="AM70" s="36">
        <f t="shared" si="30"/>
        <v>62.019230769230774</v>
      </c>
      <c r="AN70" s="37">
        <v>0</v>
      </c>
      <c r="AO70" s="37"/>
      <c r="AP70" s="35"/>
      <c r="AQ70" s="35" t="e">
        <f t="shared" si="31"/>
        <v>#DIV/0!</v>
      </c>
      <c r="AR70" s="36" t="e">
        <f t="shared" si="32"/>
        <v>#DIV/0!</v>
      </c>
      <c r="AS70" s="37">
        <v>0</v>
      </c>
      <c r="AT70" s="37"/>
      <c r="AU70" s="36">
        <v>0</v>
      </c>
      <c r="AV70" s="36"/>
      <c r="AW70" s="36"/>
      <c r="AX70" s="36"/>
      <c r="AY70" s="32">
        <v>37841.5</v>
      </c>
      <c r="AZ70" s="36">
        <f t="shared" si="33"/>
        <v>18920.75</v>
      </c>
      <c r="BA70" s="32">
        <v>18920.8</v>
      </c>
      <c r="BB70" s="38"/>
      <c r="BC70" s="38"/>
      <c r="BD70" s="38"/>
      <c r="BE70" s="32">
        <v>0</v>
      </c>
      <c r="BF70" s="39">
        <f t="shared" si="34"/>
        <v>0</v>
      </c>
      <c r="BG70" s="32">
        <v>0</v>
      </c>
      <c r="BH70" s="36"/>
      <c r="BI70" s="36"/>
      <c r="BJ70" s="36"/>
      <c r="BK70" s="36"/>
      <c r="BL70" s="36"/>
      <c r="BM70" s="36"/>
      <c r="BN70" s="35">
        <f t="shared" si="46"/>
        <v>174</v>
      </c>
      <c r="BO70" s="35">
        <f t="shared" si="35"/>
        <v>70.817999999999998</v>
      </c>
      <c r="BP70" s="35">
        <f t="shared" si="47"/>
        <v>179</v>
      </c>
      <c r="BQ70" s="35">
        <f t="shared" si="36"/>
        <v>252.7605975881838</v>
      </c>
      <c r="BR70" s="36">
        <f t="shared" si="37"/>
        <v>102.87356321839081</v>
      </c>
      <c r="BS70" s="32">
        <v>174</v>
      </c>
      <c r="BT70" s="45">
        <v>70.817999999999998</v>
      </c>
      <c r="BU70" s="32">
        <v>179</v>
      </c>
      <c r="BV70" s="32">
        <v>0</v>
      </c>
      <c r="BW70" s="45">
        <v>0</v>
      </c>
      <c r="BX70" s="32">
        <v>0</v>
      </c>
      <c r="BY70" s="36"/>
      <c r="BZ70" s="36"/>
      <c r="CA70" s="36"/>
      <c r="CB70" s="32">
        <v>0</v>
      </c>
      <c r="CC70" s="45">
        <v>0</v>
      </c>
      <c r="CD70" s="32">
        <v>0</v>
      </c>
      <c r="CE70" s="36"/>
      <c r="CF70" s="36"/>
      <c r="CG70" s="36"/>
      <c r="CH70" s="32">
        <v>0</v>
      </c>
      <c r="CI70" s="45">
        <v>0</v>
      </c>
      <c r="CJ70" s="32">
        <v>0</v>
      </c>
      <c r="CK70" s="32">
        <v>2200</v>
      </c>
      <c r="CL70" s="45">
        <v>870.1</v>
      </c>
      <c r="CM70" s="32">
        <v>425</v>
      </c>
      <c r="CN70" s="32">
        <v>2650</v>
      </c>
      <c r="CO70" s="45">
        <v>1048.075</v>
      </c>
      <c r="CP70" s="32">
        <v>123.1</v>
      </c>
      <c r="CQ70" s="32">
        <v>2550</v>
      </c>
      <c r="CR70" s="45">
        <v>1008.525</v>
      </c>
      <c r="CS70" s="32">
        <v>123.1</v>
      </c>
      <c r="CT70" s="32">
        <v>0</v>
      </c>
      <c r="CU70" s="45">
        <v>0</v>
      </c>
      <c r="CV70" s="32">
        <v>134.71700000000001</v>
      </c>
      <c r="CW70" s="32">
        <v>0</v>
      </c>
      <c r="CX70" s="45">
        <v>0</v>
      </c>
      <c r="CY70" s="32">
        <v>165</v>
      </c>
      <c r="CZ70" s="36"/>
      <c r="DA70" s="36"/>
      <c r="DB70" s="36"/>
      <c r="DC70" s="32">
        <v>0</v>
      </c>
      <c r="DD70" s="45">
        <v>0</v>
      </c>
      <c r="DE70" s="32">
        <v>0</v>
      </c>
      <c r="DF70" s="32">
        <v>0</v>
      </c>
      <c r="DG70" s="35">
        <f t="shared" si="48"/>
        <v>58970.5</v>
      </c>
      <c r="DH70" s="35">
        <f t="shared" si="49"/>
        <v>26576.9408</v>
      </c>
      <c r="DI70" s="35">
        <f t="shared" si="50"/>
        <v>26509.190999999999</v>
      </c>
      <c r="DJ70" s="36"/>
      <c r="DK70" s="36"/>
      <c r="DL70" s="36"/>
      <c r="DM70" s="32">
        <v>0</v>
      </c>
      <c r="DN70" s="32">
        <f t="shared" si="38"/>
        <v>0</v>
      </c>
      <c r="DO70" s="32">
        <v>0</v>
      </c>
      <c r="DP70" s="36"/>
      <c r="DQ70" s="36"/>
      <c r="DR70" s="36"/>
      <c r="DS70" s="36"/>
      <c r="DT70" s="36"/>
      <c r="DU70" s="36">
        <v>0</v>
      </c>
      <c r="DV70" s="36"/>
      <c r="DW70" s="36"/>
      <c r="DX70" s="36"/>
      <c r="DY70" s="32">
        <v>0</v>
      </c>
      <c r="DZ70" s="36">
        <f t="shared" si="39"/>
        <v>0</v>
      </c>
      <c r="EA70" s="32">
        <v>0</v>
      </c>
      <c r="EB70" s="36"/>
      <c r="EC70" s="35">
        <f t="shared" si="51"/>
        <v>0</v>
      </c>
      <c r="ED70" s="35">
        <f t="shared" si="51"/>
        <v>0</v>
      </c>
      <c r="EE70" s="35">
        <f t="shared" si="12"/>
        <v>0</v>
      </c>
      <c r="EH70" s="11"/>
      <c r="EJ70" s="11"/>
      <c r="EK70" s="11"/>
      <c r="EM70" s="11"/>
    </row>
    <row r="71" spans="1:143" s="12" customFormat="1" ht="20.25" customHeight="1">
      <c r="A71" s="15">
        <v>62</v>
      </c>
      <c r="B71" s="26" t="s">
        <v>110</v>
      </c>
      <c r="C71" s="32">
        <v>8438.2119999999995</v>
      </c>
      <c r="D71" s="32">
        <v>2356.3705</v>
      </c>
      <c r="E71" s="34">
        <f t="shared" si="13"/>
        <v>40480.906999999999</v>
      </c>
      <c r="F71" s="34">
        <f t="shared" si="14"/>
        <v>17440.0135185</v>
      </c>
      <c r="G71" s="35">
        <f t="shared" si="40"/>
        <v>16495.057999999997</v>
      </c>
      <c r="H71" s="35">
        <f t="shared" si="15"/>
        <v>94.58168127279481</v>
      </c>
      <c r="I71" s="35">
        <f t="shared" si="16"/>
        <v>40.747748067996589</v>
      </c>
      <c r="J71" s="35">
        <f t="shared" si="41"/>
        <v>21304.107</v>
      </c>
      <c r="K71" s="35">
        <f t="shared" si="42"/>
        <v>7851.6135185000003</v>
      </c>
      <c r="L71" s="35">
        <f t="shared" si="43"/>
        <v>6906.558</v>
      </c>
      <c r="M71" s="35">
        <f t="shared" si="17"/>
        <v>87.963550214573644</v>
      </c>
      <c r="N71" s="35">
        <f t="shared" si="18"/>
        <v>32.418904016957853</v>
      </c>
      <c r="O71" s="35">
        <f t="shared" si="44"/>
        <v>5000</v>
      </c>
      <c r="P71" s="35">
        <f t="shared" si="19"/>
        <v>1869</v>
      </c>
      <c r="Q71" s="35">
        <f t="shared" si="45"/>
        <v>2394.0980000000004</v>
      </c>
      <c r="R71" s="35">
        <f t="shared" si="20"/>
        <v>128.09513108614235</v>
      </c>
      <c r="S71" s="36">
        <f t="shared" si="21"/>
        <v>47.881960000000007</v>
      </c>
      <c r="T71" s="32">
        <v>0</v>
      </c>
      <c r="U71" s="45">
        <f t="shared" si="22"/>
        <v>0</v>
      </c>
      <c r="V71" s="32">
        <v>0.443</v>
      </c>
      <c r="W71" s="35" t="e">
        <f t="shared" si="23"/>
        <v>#DIV/0!</v>
      </c>
      <c r="X71" s="36" t="e">
        <f t="shared" si="24"/>
        <v>#DIV/0!</v>
      </c>
      <c r="Y71" s="32">
        <v>5000</v>
      </c>
      <c r="Z71" s="45">
        <v>1437</v>
      </c>
      <c r="AA71" s="32">
        <v>578.61</v>
      </c>
      <c r="AB71" s="35">
        <f t="shared" si="25"/>
        <v>40.265135699373694</v>
      </c>
      <c r="AC71" s="36">
        <f t="shared" si="26"/>
        <v>11.5722</v>
      </c>
      <c r="AD71" s="32">
        <v>5000</v>
      </c>
      <c r="AE71" s="45">
        <v>1869</v>
      </c>
      <c r="AF71" s="32">
        <v>2393.6550000000002</v>
      </c>
      <c r="AG71" s="35">
        <f t="shared" si="27"/>
        <v>128.07142857142858</v>
      </c>
      <c r="AH71" s="36">
        <f t="shared" si="28"/>
        <v>47.873100000000001</v>
      </c>
      <c r="AI71" s="32">
        <v>192</v>
      </c>
      <c r="AJ71" s="45">
        <v>116.2752</v>
      </c>
      <c r="AK71" s="32">
        <v>106.64</v>
      </c>
      <c r="AL71" s="35">
        <f t="shared" si="29"/>
        <v>91.713452223690012</v>
      </c>
      <c r="AM71" s="36">
        <f t="shared" si="30"/>
        <v>55.541666666666664</v>
      </c>
      <c r="AN71" s="37">
        <v>0</v>
      </c>
      <c r="AO71" s="37"/>
      <c r="AP71" s="35"/>
      <c r="AQ71" s="35" t="e">
        <f t="shared" si="31"/>
        <v>#DIV/0!</v>
      </c>
      <c r="AR71" s="36" t="e">
        <f t="shared" si="32"/>
        <v>#DIV/0!</v>
      </c>
      <c r="AS71" s="37">
        <v>0</v>
      </c>
      <c r="AT71" s="37"/>
      <c r="AU71" s="36">
        <v>0</v>
      </c>
      <c r="AV71" s="36"/>
      <c r="AW71" s="36"/>
      <c r="AX71" s="36"/>
      <c r="AY71" s="32">
        <v>19176.8</v>
      </c>
      <c r="AZ71" s="36">
        <f t="shared" si="33"/>
        <v>9588.4</v>
      </c>
      <c r="BA71" s="32">
        <v>9588.5</v>
      </c>
      <c r="BB71" s="38"/>
      <c r="BC71" s="38"/>
      <c r="BD71" s="38"/>
      <c r="BE71" s="32">
        <v>0</v>
      </c>
      <c r="BF71" s="39">
        <f t="shared" si="34"/>
        <v>0</v>
      </c>
      <c r="BG71" s="32">
        <v>0</v>
      </c>
      <c r="BH71" s="36"/>
      <c r="BI71" s="36"/>
      <c r="BJ71" s="36"/>
      <c r="BK71" s="36"/>
      <c r="BL71" s="36"/>
      <c r="BM71" s="36"/>
      <c r="BN71" s="35">
        <f t="shared" si="46"/>
        <v>3000</v>
      </c>
      <c r="BO71" s="35">
        <f t="shared" si="35"/>
        <v>1221</v>
      </c>
      <c r="BP71" s="35">
        <f t="shared" si="47"/>
        <v>1544.9</v>
      </c>
      <c r="BQ71" s="35">
        <f t="shared" si="36"/>
        <v>126.52743652743655</v>
      </c>
      <c r="BR71" s="36">
        <f t="shared" si="37"/>
        <v>51.49666666666667</v>
      </c>
      <c r="BS71" s="32">
        <v>3000</v>
      </c>
      <c r="BT71" s="45">
        <v>1221</v>
      </c>
      <c r="BU71" s="32">
        <v>1544.9</v>
      </c>
      <c r="BV71" s="32">
        <v>0</v>
      </c>
      <c r="BW71" s="45">
        <v>0</v>
      </c>
      <c r="BX71" s="32">
        <v>0</v>
      </c>
      <c r="BY71" s="36"/>
      <c r="BZ71" s="36"/>
      <c r="CA71" s="36"/>
      <c r="CB71" s="32">
        <v>0</v>
      </c>
      <c r="CC71" s="45">
        <v>0</v>
      </c>
      <c r="CD71" s="32">
        <v>0</v>
      </c>
      <c r="CE71" s="36"/>
      <c r="CF71" s="36"/>
      <c r="CG71" s="36"/>
      <c r="CH71" s="32">
        <v>0</v>
      </c>
      <c r="CI71" s="45">
        <v>0</v>
      </c>
      <c r="CJ71" s="32">
        <v>0</v>
      </c>
      <c r="CK71" s="32">
        <v>0</v>
      </c>
      <c r="CL71" s="45">
        <v>0</v>
      </c>
      <c r="CM71" s="32">
        <v>0</v>
      </c>
      <c r="CN71" s="32">
        <v>3896.107</v>
      </c>
      <c r="CO71" s="45">
        <v>1540.9103184999999</v>
      </c>
      <c r="CP71" s="32">
        <v>1558.22</v>
      </c>
      <c r="CQ71" s="32">
        <v>1896.107</v>
      </c>
      <c r="CR71" s="45">
        <v>749.9103184999999</v>
      </c>
      <c r="CS71" s="32">
        <v>603.91999999999996</v>
      </c>
      <c r="CT71" s="32">
        <v>0</v>
      </c>
      <c r="CU71" s="45">
        <v>0</v>
      </c>
      <c r="CV71" s="32">
        <v>0</v>
      </c>
      <c r="CW71" s="32">
        <v>0</v>
      </c>
      <c r="CX71" s="45">
        <v>0</v>
      </c>
      <c r="CY71" s="32">
        <v>0</v>
      </c>
      <c r="CZ71" s="36"/>
      <c r="DA71" s="36"/>
      <c r="DB71" s="36"/>
      <c r="DC71" s="32">
        <v>4216</v>
      </c>
      <c r="DD71" s="45">
        <v>1667.4279999999997</v>
      </c>
      <c r="DE71" s="32">
        <v>724.09</v>
      </c>
      <c r="DF71" s="32">
        <v>0</v>
      </c>
      <c r="DG71" s="35">
        <f t="shared" si="48"/>
        <v>40480.906999999999</v>
      </c>
      <c r="DH71" s="35">
        <f t="shared" si="49"/>
        <v>17440.0135185</v>
      </c>
      <c r="DI71" s="35">
        <f t="shared" si="50"/>
        <v>16495.057999999997</v>
      </c>
      <c r="DJ71" s="36"/>
      <c r="DK71" s="36"/>
      <c r="DL71" s="36"/>
      <c r="DM71" s="32">
        <v>0</v>
      </c>
      <c r="DN71" s="32">
        <f t="shared" si="38"/>
        <v>0</v>
      </c>
      <c r="DO71" s="32">
        <v>0</v>
      </c>
      <c r="DP71" s="36"/>
      <c r="DQ71" s="36"/>
      <c r="DR71" s="36"/>
      <c r="DS71" s="36"/>
      <c r="DT71" s="36"/>
      <c r="DU71" s="36">
        <v>0</v>
      </c>
      <c r="DV71" s="36"/>
      <c r="DW71" s="36"/>
      <c r="DX71" s="36"/>
      <c r="DY71" s="32">
        <v>0</v>
      </c>
      <c r="DZ71" s="36">
        <f t="shared" si="39"/>
        <v>0</v>
      </c>
      <c r="EA71" s="32">
        <v>0</v>
      </c>
      <c r="EB71" s="36"/>
      <c r="EC71" s="35">
        <f t="shared" si="51"/>
        <v>0</v>
      </c>
      <c r="ED71" s="35">
        <f t="shared" si="51"/>
        <v>0</v>
      </c>
      <c r="EE71" s="35">
        <f t="shared" si="12"/>
        <v>0</v>
      </c>
      <c r="EH71" s="11"/>
      <c r="EJ71" s="11"/>
      <c r="EK71" s="11"/>
      <c r="EM71" s="11"/>
    </row>
    <row r="72" spans="1:143" s="12" customFormat="1" ht="20.25" customHeight="1">
      <c r="A72" s="15">
        <v>63</v>
      </c>
      <c r="B72" s="26" t="s">
        <v>111</v>
      </c>
      <c r="C72" s="32">
        <v>9380.7448000000004</v>
      </c>
      <c r="D72" s="32">
        <v>8555.4649000000009</v>
      </c>
      <c r="E72" s="34">
        <f t="shared" si="13"/>
        <v>30065.9</v>
      </c>
      <c r="F72" s="34">
        <f t="shared" si="14"/>
        <v>13491.51418</v>
      </c>
      <c r="G72" s="35">
        <f t="shared" si="40"/>
        <v>13175.699000000001</v>
      </c>
      <c r="H72" s="35">
        <f t="shared" si="15"/>
        <v>97.659156890868715</v>
      </c>
      <c r="I72" s="35">
        <f t="shared" si="16"/>
        <v>43.822732730435476</v>
      </c>
      <c r="J72" s="35">
        <f t="shared" si="41"/>
        <v>9670.5</v>
      </c>
      <c r="K72" s="35">
        <f t="shared" si="42"/>
        <v>3293.8141800000003</v>
      </c>
      <c r="L72" s="35">
        <f t="shared" si="43"/>
        <v>2977.9989999999998</v>
      </c>
      <c r="M72" s="35">
        <f t="shared" si="17"/>
        <v>90.411870168097934</v>
      </c>
      <c r="N72" s="35">
        <f t="shared" si="18"/>
        <v>30.794674525619147</v>
      </c>
      <c r="O72" s="35">
        <f t="shared" si="44"/>
        <v>2221.1999999999998</v>
      </c>
      <c r="P72" s="35">
        <f t="shared" si="19"/>
        <v>830.28456000000006</v>
      </c>
      <c r="Q72" s="35">
        <f t="shared" si="45"/>
        <v>858.56799999999998</v>
      </c>
      <c r="R72" s="35">
        <f t="shared" si="20"/>
        <v>103.40647548594663</v>
      </c>
      <c r="S72" s="36">
        <f t="shared" si="21"/>
        <v>38.653340536646859</v>
      </c>
      <c r="T72" s="32">
        <v>77.2</v>
      </c>
      <c r="U72" s="45">
        <f t="shared" si="22"/>
        <v>28.857360000000003</v>
      </c>
      <c r="V72" s="32">
        <v>31.196999999999999</v>
      </c>
      <c r="W72" s="35">
        <f t="shared" si="23"/>
        <v>108.1076023586357</v>
      </c>
      <c r="X72" s="36">
        <f t="shared" si="24"/>
        <v>40.410621761658028</v>
      </c>
      <c r="Y72" s="32">
        <v>5150.3</v>
      </c>
      <c r="Z72" s="45">
        <v>1480.1962199999998</v>
      </c>
      <c r="AA72" s="32">
        <v>1279.3140000000001</v>
      </c>
      <c r="AB72" s="35">
        <f t="shared" si="25"/>
        <v>86.428676327791209</v>
      </c>
      <c r="AC72" s="36">
        <f t="shared" si="26"/>
        <v>24.83960157660719</v>
      </c>
      <c r="AD72" s="32">
        <v>2144</v>
      </c>
      <c r="AE72" s="45">
        <v>801.42720000000008</v>
      </c>
      <c r="AF72" s="32">
        <v>827.37099999999998</v>
      </c>
      <c r="AG72" s="35">
        <f t="shared" si="27"/>
        <v>103.23719983549347</v>
      </c>
      <c r="AH72" s="36">
        <f t="shared" si="28"/>
        <v>38.590065298507461</v>
      </c>
      <c r="AI72" s="32">
        <v>314</v>
      </c>
      <c r="AJ72" s="45">
        <v>190.15840000000003</v>
      </c>
      <c r="AK72" s="32">
        <v>305</v>
      </c>
      <c r="AL72" s="35">
        <f t="shared" si="29"/>
        <v>160.39259901219191</v>
      </c>
      <c r="AM72" s="36">
        <f t="shared" si="30"/>
        <v>97.133757961783445</v>
      </c>
      <c r="AN72" s="37">
        <v>0</v>
      </c>
      <c r="AO72" s="37"/>
      <c r="AP72" s="35"/>
      <c r="AQ72" s="35" t="e">
        <f t="shared" si="31"/>
        <v>#DIV/0!</v>
      </c>
      <c r="AR72" s="36" t="e">
        <f t="shared" si="32"/>
        <v>#DIV/0!</v>
      </c>
      <c r="AS72" s="37">
        <v>0</v>
      </c>
      <c r="AT72" s="37"/>
      <c r="AU72" s="36">
        <v>0</v>
      </c>
      <c r="AV72" s="36"/>
      <c r="AW72" s="36"/>
      <c r="AX72" s="36"/>
      <c r="AY72" s="32">
        <v>20395.400000000001</v>
      </c>
      <c r="AZ72" s="36">
        <f t="shared" si="33"/>
        <v>10197.700000000001</v>
      </c>
      <c r="BA72" s="32">
        <v>10197.700000000001</v>
      </c>
      <c r="BB72" s="38"/>
      <c r="BC72" s="38"/>
      <c r="BD72" s="38"/>
      <c r="BE72" s="32">
        <v>0</v>
      </c>
      <c r="BF72" s="39">
        <f t="shared" si="34"/>
        <v>0</v>
      </c>
      <c r="BG72" s="32">
        <v>0</v>
      </c>
      <c r="BH72" s="36"/>
      <c r="BI72" s="36"/>
      <c r="BJ72" s="36"/>
      <c r="BK72" s="36"/>
      <c r="BL72" s="36"/>
      <c r="BM72" s="36"/>
      <c r="BN72" s="35">
        <f t="shared" si="46"/>
        <v>705</v>
      </c>
      <c r="BO72" s="35">
        <f t="shared" si="35"/>
        <v>286.935</v>
      </c>
      <c r="BP72" s="35">
        <f t="shared" si="47"/>
        <v>251.577</v>
      </c>
      <c r="BQ72" s="35">
        <f t="shared" si="36"/>
        <v>87.677348528412352</v>
      </c>
      <c r="BR72" s="36">
        <f t="shared" si="37"/>
        <v>35.684680851063824</v>
      </c>
      <c r="BS72" s="32">
        <v>705</v>
      </c>
      <c r="BT72" s="45">
        <v>286.935</v>
      </c>
      <c r="BU72" s="32">
        <v>251.577</v>
      </c>
      <c r="BV72" s="32">
        <v>0</v>
      </c>
      <c r="BW72" s="45">
        <v>0</v>
      </c>
      <c r="BX72" s="32">
        <v>0</v>
      </c>
      <c r="BY72" s="36"/>
      <c r="BZ72" s="36"/>
      <c r="CA72" s="36"/>
      <c r="CB72" s="32">
        <v>0</v>
      </c>
      <c r="CC72" s="45">
        <v>0</v>
      </c>
      <c r="CD72" s="32">
        <v>0</v>
      </c>
      <c r="CE72" s="36"/>
      <c r="CF72" s="36"/>
      <c r="CG72" s="36"/>
      <c r="CH72" s="32">
        <v>0</v>
      </c>
      <c r="CI72" s="45">
        <v>0</v>
      </c>
      <c r="CJ72" s="32">
        <v>0</v>
      </c>
      <c r="CK72" s="32">
        <v>0</v>
      </c>
      <c r="CL72" s="45">
        <v>0</v>
      </c>
      <c r="CM72" s="32">
        <v>0</v>
      </c>
      <c r="CN72" s="32">
        <v>1280</v>
      </c>
      <c r="CO72" s="45">
        <v>506.24</v>
      </c>
      <c r="CP72" s="32">
        <v>283.54000000000002</v>
      </c>
      <c r="CQ72" s="32">
        <v>1250</v>
      </c>
      <c r="CR72" s="45">
        <v>494.375</v>
      </c>
      <c r="CS72" s="32">
        <v>267.53500000000003</v>
      </c>
      <c r="CT72" s="32">
        <v>0</v>
      </c>
      <c r="CU72" s="45">
        <v>0</v>
      </c>
      <c r="CV72" s="32">
        <v>0</v>
      </c>
      <c r="CW72" s="32">
        <v>0</v>
      </c>
      <c r="CX72" s="45">
        <v>0</v>
      </c>
      <c r="CY72" s="32">
        <v>0</v>
      </c>
      <c r="CZ72" s="36"/>
      <c r="DA72" s="36"/>
      <c r="DB72" s="36"/>
      <c r="DC72" s="32">
        <v>0</v>
      </c>
      <c r="DD72" s="45">
        <v>0</v>
      </c>
      <c r="DE72" s="32">
        <v>0</v>
      </c>
      <c r="DF72" s="32">
        <v>0</v>
      </c>
      <c r="DG72" s="35">
        <f t="shared" si="48"/>
        <v>30065.9</v>
      </c>
      <c r="DH72" s="35">
        <f t="shared" si="49"/>
        <v>13491.51418</v>
      </c>
      <c r="DI72" s="35">
        <f t="shared" si="50"/>
        <v>13175.699000000001</v>
      </c>
      <c r="DJ72" s="36"/>
      <c r="DK72" s="36"/>
      <c r="DL72" s="36"/>
      <c r="DM72" s="32">
        <v>0</v>
      </c>
      <c r="DN72" s="32">
        <f t="shared" si="38"/>
        <v>0</v>
      </c>
      <c r="DO72" s="32">
        <v>0</v>
      </c>
      <c r="DP72" s="36"/>
      <c r="DQ72" s="36"/>
      <c r="DR72" s="36"/>
      <c r="DS72" s="36"/>
      <c r="DT72" s="36"/>
      <c r="DU72" s="36">
        <v>0</v>
      </c>
      <c r="DV72" s="36"/>
      <c r="DW72" s="36"/>
      <c r="DX72" s="36"/>
      <c r="DY72" s="32">
        <v>0</v>
      </c>
      <c r="DZ72" s="36">
        <f t="shared" si="39"/>
        <v>0</v>
      </c>
      <c r="EA72" s="32">
        <v>0</v>
      </c>
      <c r="EB72" s="36"/>
      <c r="EC72" s="35">
        <f t="shared" si="51"/>
        <v>0</v>
      </c>
      <c r="ED72" s="35">
        <f t="shared" si="51"/>
        <v>0</v>
      </c>
      <c r="EE72" s="35">
        <f t="shared" si="12"/>
        <v>0</v>
      </c>
      <c r="EH72" s="11"/>
      <c r="EJ72" s="11"/>
      <c r="EK72" s="11"/>
      <c r="EM72" s="11"/>
    </row>
    <row r="73" spans="1:143" s="12" customFormat="1" ht="20.25" customHeight="1">
      <c r="A73" s="15">
        <v>64</v>
      </c>
      <c r="B73" s="26" t="s">
        <v>112</v>
      </c>
      <c r="C73" s="32">
        <v>54.591799999999999</v>
      </c>
      <c r="D73" s="32">
        <v>1264.8203000000001</v>
      </c>
      <c r="E73" s="34">
        <f t="shared" si="13"/>
        <v>43974.9</v>
      </c>
      <c r="F73" s="34">
        <f t="shared" si="14"/>
        <v>19339.674999999999</v>
      </c>
      <c r="G73" s="35">
        <f t="shared" si="40"/>
        <v>20059.891</v>
      </c>
      <c r="H73" s="35">
        <f t="shared" si="15"/>
        <v>103.72403362517726</v>
      </c>
      <c r="I73" s="35">
        <f t="shared" si="16"/>
        <v>45.616683608149195</v>
      </c>
      <c r="J73" s="35">
        <f t="shared" si="41"/>
        <v>18556.400000000001</v>
      </c>
      <c r="K73" s="35">
        <f t="shared" si="42"/>
        <v>6630.4250000000002</v>
      </c>
      <c r="L73" s="35">
        <f t="shared" si="43"/>
        <v>7500.5909999999994</v>
      </c>
      <c r="M73" s="35">
        <f t="shared" si="17"/>
        <v>113.12383444500162</v>
      </c>
      <c r="N73" s="35">
        <f t="shared" si="18"/>
        <v>40.420507210450296</v>
      </c>
      <c r="O73" s="35">
        <f t="shared" si="44"/>
        <v>8220</v>
      </c>
      <c r="P73" s="35">
        <f t="shared" si="19"/>
        <v>3072.6360000000004</v>
      </c>
      <c r="Q73" s="35">
        <f t="shared" si="45"/>
        <v>4612.7629999999999</v>
      </c>
      <c r="R73" s="35">
        <f t="shared" si="20"/>
        <v>150.12396522074204</v>
      </c>
      <c r="S73" s="36">
        <f t="shared" si="21"/>
        <v>56.116338199513379</v>
      </c>
      <c r="T73" s="32">
        <v>120</v>
      </c>
      <c r="U73" s="45">
        <f t="shared" si="22"/>
        <v>44.856000000000002</v>
      </c>
      <c r="V73" s="32">
        <v>0</v>
      </c>
      <c r="W73" s="35">
        <f t="shared" si="23"/>
        <v>0</v>
      </c>
      <c r="X73" s="36">
        <f t="shared" si="24"/>
        <v>0</v>
      </c>
      <c r="Y73" s="32">
        <v>5500</v>
      </c>
      <c r="Z73" s="45">
        <v>1580.7</v>
      </c>
      <c r="AA73" s="32">
        <v>1553.354</v>
      </c>
      <c r="AB73" s="35">
        <f t="shared" si="25"/>
        <v>98.270006958942233</v>
      </c>
      <c r="AC73" s="36">
        <f t="shared" si="26"/>
        <v>28.242800000000003</v>
      </c>
      <c r="AD73" s="32">
        <v>8100</v>
      </c>
      <c r="AE73" s="45">
        <v>3027.78</v>
      </c>
      <c r="AF73" s="32">
        <v>4612.7629999999999</v>
      </c>
      <c r="AG73" s="35">
        <f t="shared" si="27"/>
        <v>152.34802396475305</v>
      </c>
      <c r="AH73" s="36">
        <f t="shared" si="28"/>
        <v>56.947691358024684</v>
      </c>
      <c r="AI73" s="32">
        <v>303</v>
      </c>
      <c r="AJ73" s="45">
        <v>183.49680000000001</v>
      </c>
      <c r="AK73" s="32">
        <v>136</v>
      </c>
      <c r="AL73" s="35">
        <f t="shared" si="29"/>
        <v>74.115733898356808</v>
      </c>
      <c r="AM73" s="36">
        <f t="shared" si="30"/>
        <v>44.884488448844884</v>
      </c>
      <c r="AN73" s="37">
        <v>0</v>
      </c>
      <c r="AO73" s="37"/>
      <c r="AP73" s="35"/>
      <c r="AQ73" s="35" t="e">
        <f t="shared" si="31"/>
        <v>#DIV/0!</v>
      </c>
      <c r="AR73" s="36" t="e">
        <f t="shared" si="32"/>
        <v>#DIV/0!</v>
      </c>
      <c r="AS73" s="37">
        <v>0</v>
      </c>
      <c r="AT73" s="37"/>
      <c r="AU73" s="36">
        <v>0</v>
      </c>
      <c r="AV73" s="36"/>
      <c r="AW73" s="36"/>
      <c r="AX73" s="36"/>
      <c r="AY73" s="32">
        <v>25118.5</v>
      </c>
      <c r="AZ73" s="36">
        <f t="shared" si="33"/>
        <v>12559.25</v>
      </c>
      <c r="BA73" s="32">
        <v>12559.3</v>
      </c>
      <c r="BB73" s="38"/>
      <c r="BC73" s="38"/>
      <c r="BD73" s="38"/>
      <c r="BE73" s="32">
        <v>0</v>
      </c>
      <c r="BF73" s="39">
        <f t="shared" si="34"/>
        <v>0</v>
      </c>
      <c r="BG73" s="32">
        <v>0</v>
      </c>
      <c r="BH73" s="36"/>
      <c r="BI73" s="36"/>
      <c r="BJ73" s="36"/>
      <c r="BK73" s="36"/>
      <c r="BL73" s="36"/>
      <c r="BM73" s="36"/>
      <c r="BN73" s="35">
        <f t="shared" si="46"/>
        <v>55</v>
      </c>
      <c r="BO73" s="35">
        <f t="shared" si="35"/>
        <v>22.385000000000002</v>
      </c>
      <c r="BP73" s="35">
        <f t="shared" si="47"/>
        <v>55</v>
      </c>
      <c r="BQ73" s="35">
        <f t="shared" si="36"/>
        <v>245.70024570024569</v>
      </c>
      <c r="BR73" s="36">
        <f t="shared" si="37"/>
        <v>100</v>
      </c>
      <c r="BS73" s="32">
        <v>55</v>
      </c>
      <c r="BT73" s="45">
        <v>22.385000000000002</v>
      </c>
      <c r="BU73" s="32">
        <v>55</v>
      </c>
      <c r="BV73" s="32">
        <v>0</v>
      </c>
      <c r="BW73" s="45">
        <v>0</v>
      </c>
      <c r="BX73" s="32">
        <v>0</v>
      </c>
      <c r="BY73" s="36"/>
      <c r="BZ73" s="36"/>
      <c r="CA73" s="36"/>
      <c r="CB73" s="32">
        <v>0</v>
      </c>
      <c r="CC73" s="45">
        <v>0</v>
      </c>
      <c r="CD73" s="32">
        <v>0</v>
      </c>
      <c r="CE73" s="36"/>
      <c r="CF73" s="36"/>
      <c r="CG73" s="36"/>
      <c r="CH73" s="32">
        <v>300</v>
      </c>
      <c r="CI73" s="45">
        <v>150</v>
      </c>
      <c r="CJ73" s="32">
        <v>0</v>
      </c>
      <c r="CK73" s="32">
        <v>2880</v>
      </c>
      <c r="CL73" s="45">
        <v>1139.04</v>
      </c>
      <c r="CM73" s="32">
        <v>952.49400000000003</v>
      </c>
      <c r="CN73" s="32">
        <v>1598.4</v>
      </c>
      <c r="CO73" s="45">
        <v>632.16719999999998</v>
      </c>
      <c r="CP73" s="32">
        <v>190.98</v>
      </c>
      <c r="CQ73" s="32">
        <v>1598.4</v>
      </c>
      <c r="CR73" s="45">
        <v>632.16719999999998</v>
      </c>
      <c r="CS73" s="32">
        <v>179.28</v>
      </c>
      <c r="CT73" s="32">
        <v>0</v>
      </c>
      <c r="CU73" s="45">
        <v>0</v>
      </c>
      <c r="CV73" s="32">
        <v>0</v>
      </c>
      <c r="CW73" s="32">
        <v>0</v>
      </c>
      <c r="CX73" s="45">
        <v>0</v>
      </c>
      <c r="CY73" s="32">
        <v>0</v>
      </c>
      <c r="CZ73" s="36"/>
      <c r="DA73" s="36"/>
      <c r="DB73" s="36"/>
      <c r="DC73" s="32">
        <v>0</v>
      </c>
      <c r="DD73" s="45">
        <v>0</v>
      </c>
      <c r="DE73" s="32">
        <v>0</v>
      </c>
      <c r="DF73" s="32">
        <v>0</v>
      </c>
      <c r="DG73" s="35">
        <f t="shared" si="48"/>
        <v>43974.9</v>
      </c>
      <c r="DH73" s="35">
        <f t="shared" si="49"/>
        <v>19339.674999999999</v>
      </c>
      <c r="DI73" s="35">
        <f t="shared" si="50"/>
        <v>20059.891</v>
      </c>
      <c r="DJ73" s="36"/>
      <c r="DK73" s="36"/>
      <c r="DL73" s="36"/>
      <c r="DM73" s="32">
        <v>0</v>
      </c>
      <c r="DN73" s="32">
        <f t="shared" si="38"/>
        <v>0</v>
      </c>
      <c r="DO73" s="32">
        <v>0</v>
      </c>
      <c r="DP73" s="36"/>
      <c r="DQ73" s="36"/>
      <c r="DR73" s="36"/>
      <c r="DS73" s="36"/>
      <c r="DT73" s="36"/>
      <c r="DU73" s="36">
        <v>0</v>
      </c>
      <c r="DV73" s="36"/>
      <c r="DW73" s="36"/>
      <c r="DX73" s="36"/>
      <c r="DY73" s="32">
        <v>1203</v>
      </c>
      <c r="DZ73" s="36">
        <f t="shared" si="39"/>
        <v>601.5</v>
      </c>
      <c r="EA73" s="32">
        <v>1203</v>
      </c>
      <c r="EB73" s="36"/>
      <c r="EC73" s="35">
        <f t="shared" si="51"/>
        <v>1203</v>
      </c>
      <c r="ED73" s="35">
        <f t="shared" si="51"/>
        <v>601.5</v>
      </c>
      <c r="EE73" s="35">
        <f t="shared" si="12"/>
        <v>1203</v>
      </c>
      <c r="EH73" s="11"/>
      <c r="EJ73" s="11"/>
      <c r="EK73" s="11"/>
      <c r="EM73" s="11"/>
    </row>
    <row r="74" spans="1:143" s="12" customFormat="1" ht="20.25" customHeight="1">
      <c r="A74" s="15">
        <v>65</v>
      </c>
      <c r="B74" s="26" t="s">
        <v>113</v>
      </c>
      <c r="C74" s="32">
        <v>151.9777</v>
      </c>
      <c r="D74" s="32">
        <v>8627.6751999999997</v>
      </c>
      <c r="E74" s="34">
        <f t="shared" si="13"/>
        <v>56409.8</v>
      </c>
      <c r="F74" s="34">
        <f t="shared" si="14"/>
        <v>23501.790879999997</v>
      </c>
      <c r="G74" s="35">
        <f t="shared" ref="G74:G104" si="52">DI74+EE74-EA74</f>
        <v>23684.438000000002</v>
      </c>
      <c r="H74" s="35">
        <f t="shared" si="15"/>
        <v>100.77716256149414</v>
      </c>
      <c r="I74" s="35">
        <f t="shared" si="16"/>
        <v>41.986388889873751</v>
      </c>
      <c r="J74" s="35">
        <f t="shared" ref="J74:J104" si="53">T74+Y74+AD74+AI74+AN74+AS74+BK74+BS74+BV74+BY74+CB74+CE74+CK74+CN74+CT74+CW74+DC74</f>
        <v>29552.6</v>
      </c>
      <c r="K74" s="35">
        <f t="shared" ref="K74:K104" si="54">U74+Z74+AE74+AJ74+AO74+AT74+BL74+BT74+BW74+BZ74+CC74+CF74+CL74+CO74+CU74+CX74+DD74</f>
        <v>10073.190879999998</v>
      </c>
      <c r="L74" s="35">
        <f t="shared" ref="L74:L104" si="55">V74+AA74+AF74+AK74+AP74+AU74+BM74+BU74+BX74+CA74+CD74+CG74+CM74+CP74+CV74+CY74+DE74</f>
        <v>10255.838</v>
      </c>
      <c r="M74" s="35">
        <f t="shared" si="17"/>
        <v>101.81320022796989</v>
      </c>
      <c r="N74" s="35">
        <f t="shared" si="18"/>
        <v>34.70367412681118</v>
      </c>
      <c r="O74" s="35">
        <f t="shared" ref="O74:O104" si="56">T74+AD74</f>
        <v>3072.6</v>
      </c>
      <c r="P74" s="35">
        <f t="shared" si="19"/>
        <v>1148.5378800000001</v>
      </c>
      <c r="Q74" s="35">
        <f t="shared" ref="Q74:Q104" si="57">V74+AF74</f>
        <v>1123.777</v>
      </c>
      <c r="R74" s="35">
        <f t="shared" si="20"/>
        <v>97.844139019602906</v>
      </c>
      <c r="S74" s="36">
        <f t="shared" si="21"/>
        <v>36.574139165527569</v>
      </c>
      <c r="T74" s="32">
        <v>0</v>
      </c>
      <c r="U74" s="45">
        <f t="shared" si="22"/>
        <v>0</v>
      </c>
      <c r="V74" s="32">
        <v>7.6999999999999999E-2</v>
      </c>
      <c r="W74" s="35" t="e">
        <f t="shared" si="23"/>
        <v>#DIV/0!</v>
      </c>
      <c r="X74" s="36" t="e">
        <f t="shared" si="24"/>
        <v>#DIV/0!</v>
      </c>
      <c r="Y74" s="32">
        <v>15000</v>
      </c>
      <c r="Z74" s="45">
        <v>4311</v>
      </c>
      <c r="AA74" s="32">
        <v>3051.55</v>
      </c>
      <c r="AB74" s="35">
        <f t="shared" si="25"/>
        <v>70.785200649501277</v>
      </c>
      <c r="AC74" s="36">
        <f t="shared" si="26"/>
        <v>20.343666666666667</v>
      </c>
      <c r="AD74" s="32">
        <v>3072.6</v>
      </c>
      <c r="AE74" s="45">
        <v>1148.5378800000001</v>
      </c>
      <c r="AF74" s="32">
        <v>1123.7</v>
      </c>
      <c r="AG74" s="35">
        <f t="shared" si="27"/>
        <v>97.837434843681422</v>
      </c>
      <c r="AH74" s="36">
        <f t="shared" si="28"/>
        <v>36.571633144568125</v>
      </c>
      <c r="AI74" s="32">
        <v>130</v>
      </c>
      <c r="AJ74" s="45">
        <v>78.728000000000009</v>
      </c>
      <c r="AK74" s="32">
        <v>96.7</v>
      </c>
      <c r="AL74" s="35">
        <f t="shared" si="29"/>
        <v>122.82796463774007</v>
      </c>
      <c r="AM74" s="36">
        <f t="shared" si="30"/>
        <v>74.384615384615387</v>
      </c>
      <c r="AN74" s="37">
        <v>0</v>
      </c>
      <c r="AO74" s="37"/>
      <c r="AP74" s="35"/>
      <c r="AQ74" s="35" t="e">
        <f t="shared" si="31"/>
        <v>#DIV/0!</v>
      </c>
      <c r="AR74" s="36" t="e">
        <f t="shared" si="32"/>
        <v>#DIV/0!</v>
      </c>
      <c r="AS74" s="37">
        <v>0</v>
      </c>
      <c r="AT74" s="37"/>
      <c r="AU74" s="36">
        <v>0</v>
      </c>
      <c r="AV74" s="36"/>
      <c r="AW74" s="36"/>
      <c r="AX74" s="36"/>
      <c r="AY74" s="32">
        <v>26857.200000000001</v>
      </c>
      <c r="AZ74" s="36">
        <f t="shared" si="33"/>
        <v>13428.599999999999</v>
      </c>
      <c r="BA74" s="32">
        <v>13428.6</v>
      </c>
      <c r="BB74" s="38"/>
      <c r="BC74" s="38"/>
      <c r="BD74" s="38"/>
      <c r="BE74" s="32">
        <v>0</v>
      </c>
      <c r="BF74" s="39">
        <f t="shared" si="34"/>
        <v>0</v>
      </c>
      <c r="BG74" s="32">
        <v>0</v>
      </c>
      <c r="BH74" s="36"/>
      <c r="BI74" s="36"/>
      <c r="BJ74" s="36"/>
      <c r="BK74" s="36"/>
      <c r="BL74" s="36"/>
      <c r="BM74" s="36"/>
      <c r="BN74" s="35">
        <f t="shared" ref="BN74:BN104" si="58">BS74+BV74+BY74+CB74</f>
        <v>4000</v>
      </c>
      <c r="BO74" s="35">
        <f t="shared" si="35"/>
        <v>1628</v>
      </c>
      <c r="BP74" s="35">
        <f t="shared" ref="BP74:BP104" si="59">BU74+BX74+CA74+CD74</f>
        <v>346.4</v>
      </c>
      <c r="BQ74" s="35">
        <f t="shared" si="36"/>
        <v>21.277641277641276</v>
      </c>
      <c r="BR74" s="36">
        <f t="shared" si="37"/>
        <v>8.66</v>
      </c>
      <c r="BS74" s="32">
        <v>4000</v>
      </c>
      <c r="BT74" s="45">
        <v>1628</v>
      </c>
      <c r="BU74" s="32">
        <v>346.4</v>
      </c>
      <c r="BV74" s="32">
        <v>0</v>
      </c>
      <c r="BW74" s="45">
        <v>0</v>
      </c>
      <c r="BX74" s="32">
        <v>0</v>
      </c>
      <c r="BY74" s="36"/>
      <c r="BZ74" s="36"/>
      <c r="CA74" s="36"/>
      <c r="CB74" s="32">
        <v>0</v>
      </c>
      <c r="CC74" s="45">
        <v>0</v>
      </c>
      <c r="CD74" s="32">
        <v>0</v>
      </c>
      <c r="CE74" s="36"/>
      <c r="CF74" s="36"/>
      <c r="CG74" s="36"/>
      <c r="CH74" s="32">
        <v>0</v>
      </c>
      <c r="CI74" s="45">
        <v>0</v>
      </c>
      <c r="CJ74" s="32">
        <v>0</v>
      </c>
      <c r="CK74" s="32">
        <v>4000</v>
      </c>
      <c r="CL74" s="45">
        <v>1582</v>
      </c>
      <c r="CM74" s="32">
        <v>4190.6000000000004</v>
      </c>
      <c r="CN74" s="32">
        <v>3350</v>
      </c>
      <c r="CO74" s="45">
        <v>1324.925</v>
      </c>
      <c r="CP74" s="32">
        <v>1039.4000000000001</v>
      </c>
      <c r="CQ74" s="32">
        <v>1750</v>
      </c>
      <c r="CR74" s="45">
        <v>692.125</v>
      </c>
      <c r="CS74" s="32">
        <v>692.5</v>
      </c>
      <c r="CT74" s="32">
        <v>0</v>
      </c>
      <c r="CU74" s="45">
        <v>0</v>
      </c>
      <c r="CV74" s="32">
        <v>0</v>
      </c>
      <c r="CW74" s="32">
        <v>0</v>
      </c>
      <c r="CX74" s="45">
        <v>0</v>
      </c>
      <c r="CY74" s="32">
        <v>0</v>
      </c>
      <c r="CZ74" s="36"/>
      <c r="DA74" s="36"/>
      <c r="DB74" s="36"/>
      <c r="DC74" s="32">
        <v>0</v>
      </c>
      <c r="DD74" s="45">
        <v>0</v>
      </c>
      <c r="DE74" s="32">
        <v>407.411</v>
      </c>
      <c r="DF74" s="32">
        <v>0</v>
      </c>
      <c r="DG74" s="35">
        <f t="shared" ref="DG74:DG104" si="60">T74+Y74+AD74+AI74+AN74+AS74+AV74+AY74+BB74+BE74+BH74+BK74+BS74+BV74+BY74+CB74+CE74+CH74+CK74+CN74+CT74+CW74+CZ74+DC74</f>
        <v>56409.8</v>
      </c>
      <c r="DH74" s="35">
        <f t="shared" ref="DH74:DH104" si="61">U74+Z74+AE74+AJ74+AO74+AT74+AW74+AZ74+BC74+BF74+BI74+BL74+BT74+BW74+BZ74+CC74+CF74+CI74+CL74+CO74+CU74+CX74+DA74+DD74</f>
        <v>23501.790879999997</v>
      </c>
      <c r="DI74" s="35">
        <f t="shared" ref="DI74:DI104" si="62">V74+AA74+AF74+AK74+AP74+AU74+AX74+BA74+BD74+BG74+BJ74+BM74+BU74+BX74+CA74+CD74+CG74+CJ74+CM74+CP74+CV74+CY74+DB74+DE74+DF74</f>
        <v>23684.438000000002</v>
      </c>
      <c r="DJ74" s="36"/>
      <c r="DK74" s="36"/>
      <c r="DL74" s="36"/>
      <c r="DM74" s="32">
        <v>0</v>
      </c>
      <c r="DN74" s="32">
        <f t="shared" si="38"/>
        <v>0</v>
      </c>
      <c r="DO74" s="32">
        <v>0</v>
      </c>
      <c r="DP74" s="36"/>
      <c r="DQ74" s="36"/>
      <c r="DR74" s="36"/>
      <c r="DS74" s="36"/>
      <c r="DT74" s="36"/>
      <c r="DU74" s="36">
        <v>0</v>
      </c>
      <c r="DV74" s="36"/>
      <c r="DW74" s="36"/>
      <c r="DX74" s="36"/>
      <c r="DY74" s="32">
        <v>0</v>
      </c>
      <c r="DZ74" s="36">
        <f t="shared" si="39"/>
        <v>0</v>
      </c>
      <c r="EA74" s="32">
        <v>0</v>
      </c>
      <c r="EB74" s="36"/>
      <c r="EC74" s="35">
        <f t="shared" ref="EC74:ED104" si="63">DJ74+DM74+DP74+DS74+DV74+DY74</f>
        <v>0</v>
      </c>
      <c r="ED74" s="35">
        <f t="shared" si="63"/>
        <v>0</v>
      </c>
      <c r="EE74" s="35">
        <f t="shared" ref="EE74:EE104" si="64">DL74+DO74+DR74+DU74+DX74+EA74+EB74</f>
        <v>0</v>
      </c>
      <c r="EH74" s="11"/>
      <c r="EJ74" s="11"/>
      <c r="EK74" s="11"/>
      <c r="EM74" s="11"/>
    </row>
    <row r="75" spans="1:143" s="12" customFormat="1" ht="20.25" customHeight="1">
      <c r="A75" s="15">
        <v>66</v>
      </c>
      <c r="B75" s="27" t="s">
        <v>114</v>
      </c>
      <c r="C75" s="32">
        <v>5965.2190000000001</v>
      </c>
      <c r="D75" s="32">
        <v>6170.9007000000001</v>
      </c>
      <c r="E75" s="34">
        <f t="shared" ref="E75:E104" si="65">DG75+EC75-DY75</f>
        <v>62792.400000000009</v>
      </c>
      <c r="F75" s="34">
        <f t="shared" ref="F75:F104" si="66">DH75+ED75-DZ75</f>
        <v>28203.409739999999</v>
      </c>
      <c r="G75" s="35">
        <f t="shared" si="52"/>
        <v>30418.326000000001</v>
      </c>
      <c r="H75" s="35">
        <f t="shared" ref="H75:H104" si="67">G75/F75*100</f>
        <v>107.85336340683183</v>
      </c>
      <c r="I75" s="35">
        <f t="shared" ref="I75:I104" si="68">G75/E75*100</f>
        <v>48.442687331587891</v>
      </c>
      <c r="J75" s="35">
        <f t="shared" si="53"/>
        <v>23656</v>
      </c>
      <c r="K75" s="35">
        <f t="shared" si="54"/>
        <v>8635.2097400000002</v>
      </c>
      <c r="L75" s="35">
        <f t="shared" si="55"/>
        <v>10850.126</v>
      </c>
      <c r="M75" s="35">
        <f t="shared" ref="M75:M104" si="69">L75/K75*100</f>
        <v>125.64982584893183</v>
      </c>
      <c r="N75" s="35">
        <f t="shared" ref="N75:N104" si="70">L75/J75*100</f>
        <v>45.8662749408184</v>
      </c>
      <c r="O75" s="35">
        <f t="shared" si="56"/>
        <v>10387.9</v>
      </c>
      <c r="P75" s="35">
        <f t="shared" ref="P75:P104" si="71">U75+AE75</f>
        <v>3882.9970200000002</v>
      </c>
      <c r="Q75" s="35">
        <f t="shared" si="57"/>
        <v>4281.9210000000003</v>
      </c>
      <c r="R75" s="35">
        <f t="shared" ref="R75:R104" si="72">Q75/P75*100</f>
        <v>110.27361025376219</v>
      </c>
      <c r="S75" s="36">
        <f t="shared" ref="S75:S104" si="73">Q75/O75*100</f>
        <v>41.220275512856311</v>
      </c>
      <c r="T75" s="32">
        <v>2687.7</v>
      </c>
      <c r="U75" s="45">
        <f t="shared" ref="U75:U104" si="74">T75/100*37.38</f>
        <v>1004.6622600000001</v>
      </c>
      <c r="V75" s="32">
        <v>861.45899999999995</v>
      </c>
      <c r="W75" s="35">
        <f t="shared" ref="W75:W104" si="75">V75/U75*100</f>
        <v>85.746129251436187</v>
      </c>
      <c r="X75" s="36">
        <f t="shared" ref="X75:X104" si="76">V75/T75*100</f>
        <v>32.05190311418685</v>
      </c>
      <c r="Y75" s="32">
        <v>5710.3</v>
      </c>
      <c r="Z75" s="45">
        <v>1641.14022</v>
      </c>
      <c r="AA75" s="32">
        <v>1451.05</v>
      </c>
      <c r="AB75" s="35">
        <f t="shared" ref="AB75:AB104" si="77">AA75/Z75*100</f>
        <v>88.417185948925194</v>
      </c>
      <c r="AC75" s="36">
        <f t="shared" ref="AC75:AC104" si="78">AA75/Y75*100</f>
        <v>25.411099241721097</v>
      </c>
      <c r="AD75" s="32">
        <v>7700.2</v>
      </c>
      <c r="AE75" s="45">
        <v>2878.3347600000002</v>
      </c>
      <c r="AF75" s="32">
        <v>3420.462</v>
      </c>
      <c r="AG75" s="35">
        <f t="shared" ref="AG75:AG104" si="79">AF75/AE75*100</f>
        <v>118.83475291108945</v>
      </c>
      <c r="AH75" s="36">
        <f t="shared" ref="AH75:AH104" si="80">AF75/AD75*100</f>
        <v>44.420430638165243</v>
      </c>
      <c r="AI75" s="32">
        <v>521</v>
      </c>
      <c r="AJ75" s="45">
        <v>315.51760000000002</v>
      </c>
      <c r="AK75" s="32">
        <v>307</v>
      </c>
      <c r="AL75" s="35">
        <f t="shared" ref="AL75:AL104" si="81">AK75/AJ75*100</f>
        <v>97.300435855242313</v>
      </c>
      <c r="AM75" s="36">
        <f t="shared" ref="AM75:AM104" si="82">AK75/AI75*100</f>
        <v>58.925143953934743</v>
      </c>
      <c r="AN75" s="37">
        <v>0</v>
      </c>
      <c r="AO75" s="37"/>
      <c r="AP75" s="35"/>
      <c r="AQ75" s="35" t="e">
        <f t="shared" ref="AQ75:AQ105" si="83">AP75/AO75*100</f>
        <v>#DIV/0!</v>
      </c>
      <c r="AR75" s="36" t="e">
        <f t="shared" ref="AR75:AR105" si="84">AP75/AN75*100</f>
        <v>#DIV/0!</v>
      </c>
      <c r="AS75" s="37">
        <v>0</v>
      </c>
      <c r="AT75" s="37"/>
      <c r="AU75" s="36">
        <v>0</v>
      </c>
      <c r="AV75" s="36"/>
      <c r="AW75" s="36"/>
      <c r="AX75" s="36"/>
      <c r="AY75" s="32">
        <v>39136.400000000001</v>
      </c>
      <c r="AZ75" s="36">
        <f t="shared" ref="AZ75:AZ104" si="85">AY75/12*6</f>
        <v>19568.2</v>
      </c>
      <c r="BA75" s="32">
        <v>19568.2</v>
      </c>
      <c r="BB75" s="38"/>
      <c r="BC75" s="38"/>
      <c r="BD75" s="38"/>
      <c r="BE75" s="32">
        <v>0</v>
      </c>
      <c r="BF75" s="39">
        <f t="shared" ref="BF75:BF104" si="86">BE75/12*6</f>
        <v>0</v>
      </c>
      <c r="BG75" s="32">
        <v>0</v>
      </c>
      <c r="BH75" s="36"/>
      <c r="BI75" s="36"/>
      <c r="BJ75" s="36"/>
      <c r="BK75" s="36"/>
      <c r="BL75" s="36"/>
      <c r="BM75" s="36"/>
      <c r="BN75" s="35">
        <f t="shared" si="58"/>
        <v>1087</v>
      </c>
      <c r="BO75" s="35">
        <f t="shared" ref="BO75:BO104" si="87">BT75+BW75+BZ75+CC75+CF75</f>
        <v>442.40900000000005</v>
      </c>
      <c r="BP75" s="35">
        <f t="shared" si="59"/>
        <v>307.44499999999999</v>
      </c>
      <c r="BQ75" s="35">
        <f t="shared" ref="BQ75:BQ104" si="88">BP75/BO75*100</f>
        <v>69.493387340673436</v>
      </c>
      <c r="BR75" s="36">
        <f t="shared" ref="BR75:BR104" si="89">BP75/BN75*100</f>
        <v>28.283808647654091</v>
      </c>
      <c r="BS75" s="32">
        <v>907</v>
      </c>
      <c r="BT75" s="45">
        <v>369.14900000000006</v>
      </c>
      <c r="BU75" s="32">
        <v>262.44499999999999</v>
      </c>
      <c r="BV75" s="32">
        <v>0</v>
      </c>
      <c r="BW75" s="45">
        <v>0</v>
      </c>
      <c r="BX75" s="32">
        <v>0</v>
      </c>
      <c r="BY75" s="36"/>
      <c r="BZ75" s="36"/>
      <c r="CA75" s="36"/>
      <c r="CB75" s="32">
        <v>180</v>
      </c>
      <c r="CC75" s="45">
        <v>73.260000000000005</v>
      </c>
      <c r="CD75" s="32">
        <v>45</v>
      </c>
      <c r="CE75" s="36"/>
      <c r="CF75" s="36"/>
      <c r="CG75" s="36"/>
      <c r="CH75" s="32">
        <v>0</v>
      </c>
      <c r="CI75" s="45">
        <v>0</v>
      </c>
      <c r="CJ75" s="32">
        <v>0</v>
      </c>
      <c r="CK75" s="32">
        <v>0</v>
      </c>
      <c r="CL75" s="45">
        <v>0</v>
      </c>
      <c r="CM75" s="32">
        <v>0</v>
      </c>
      <c r="CN75" s="32">
        <v>5949.8</v>
      </c>
      <c r="CO75" s="45">
        <v>2353.1459</v>
      </c>
      <c r="CP75" s="32">
        <v>2354.69</v>
      </c>
      <c r="CQ75" s="32">
        <v>3056.8</v>
      </c>
      <c r="CR75" s="45">
        <v>1208.9644000000001</v>
      </c>
      <c r="CS75" s="32">
        <v>649.69000000000005</v>
      </c>
      <c r="CT75" s="32">
        <v>0</v>
      </c>
      <c r="CU75" s="45">
        <v>0</v>
      </c>
      <c r="CV75" s="32">
        <v>0</v>
      </c>
      <c r="CW75" s="32">
        <v>0</v>
      </c>
      <c r="CX75" s="45">
        <v>0</v>
      </c>
      <c r="CY75" s="32">
        <v>0</v>
      </c>
      <c r="CZ75" s="36"/>
      <c r="DA75" s="36"/>
      <c r="DB75" s="36"/>
      <c r="DC75" s="32">
        <v>0</v>
      </c>
      <c r="DD75" s="45">
        <v>0</v>
      </c>
      <c r="DE75" s="32">
        <v>2148.02</v>
      </c>
      <c r="DF75" s="32">
        <v>0</v>
      </c>
      <c r="DG75" s="35">
        <f t="shared" si="60"/>
        <v>62792.400000000009</v>
      </c>
      <c r="DH75" s="35">
        <f t="shared" si="61"/>
        <v>28203.409739999999</v>
      </c>
      <c r="DI75" s="35">
        <f t="shared" si="62"/>
        <v>30418.326000000001</v>
      </c>
      <c r="DJ75" s="36"/>
      <c r="DK75" s="36"/>
      <c r="DL75" s="36"/>
      <c r="DM75" s="32">
        <v>0</v>
      </c>
      <c r="DN75" s="32">
        <f t="shared" ref="DN75:DN104" si="90">DM75/12*6</f>
        <v>0</v>
      </c>
      <c r="DO75" s="32">
        <v>0</v>
      </c>
      <c r="DP75" s="36"/>
      <c r="DQ75" s="36"/>
      <c r="DR75" s="36"/>
      <c r="DS75" s="36"/>
      <c r="DT75" s="36"/>
      <c r="DU75" s="36">
        <v>0</v>
      </c>
      <c r="DV75" s="36"/>
      <c r="DW75" s="36"/>
      <c r="DX75" s="36"/>
      <c r="DY75" s="32">
        <v>0</v>
      </c>
      <c r="DZ75" s="36">
        <f t="shared" ref="DZ75:DZ104" si="91">DY75/12*6</f>
        <v>0</v>
      </c>
      <c r="EA75" s="32">
        <v>0</v>
      </c>
      <c r="EB75" s="36"/>
      <c r="EC75" s="35">
        <f t="shared" si="63"/>
        <v>0</v>
      </c>
      <c r="ED75" s="35">
        <f t="shared" si="63"/>
        <v>0</v>
      </c>
      <c r="EE75" s="35">
        <f t="shared" si="64"/>
        <v>0</v>
      </c>
      <c r="EH75" s="11"/>
      <c r="EJ75" s="11"/>
      <c r="EK75" s="11"/>
      <c r="EM75" s="11"/>
    </row>
    <row r="76" spans="1:143" s="12" customFormat="1" ht="20.25" customHeight="1">
      <c r="A76" s="15">
        <v>67</v>
      </c>
      <c r="B76" s="26" t="s">
        <v>115</v>
      </c>
      <c r="C76" s="32">
        <v>1304.5703000000001</v>
      </c>
      <c r="D76" s="32">
        <v>3632.8793999999998</v>
      </c>
      <c r="E76" s="34">
        <f t="shared" si="65"/>
        <v>54598.5</v>
      </c>
      <c r="F76" s="34">
        <f t="shared" si="66"/>
        <v>24862.9025</v>
      </c>
      <c r="G76" s="35">
        <f t="shared" si="52"/>
        <v>23640.097999999998</v>
      </c>
      <c r="H76" s="35">
        <f t="shared" si="67"/>
        <v>95.081811144133297</v>
      </c>
      <c r="I76" s="35">
        <f t="shared" si="68"/>
        <v>43.298072291363312</v>
      </c>
      <c r="J76" s="35">
        <f t="shared" si="53"/>
        <v>18723.5</v>
      </c>
      <c r="K76" s="35">
        <f t="shared" si="54"/>
        <v>6925.4025000000001</v>
      </c>
      <c r="L76" s="35">
        <f t="shared" si="55"/>
        <v>5702.598</v>
      </c>
      <c r="M76" s="35">
        <f t="shared" si="69"/>
        <v>82.343199546885543</v>
      </c>
      <c r="N76" s="35">
        <f t="shared" si="70"/>
        <v>30.456901754479667</v>
      </c>
      <c r="O76" s="35">
        <f t="shared" si="56"/>
        <v>3955.5</v>
      </c>
      <c r="P76" s="35">
        <f t="shared" si="71"/>
        <v>1478.5659000000001</v>
      </c>
      <c r="Q76" s="35">
        <f t="shared" si="57"/>
        <v>1991.4090000000001</v>
      </c>
      <c r="R76" s="35">
        <f t="shared" si="72"/>
        <v>134.68517027208594</v>
      </c>
      <c r="S76" s="36">
        <f t="shared" si="73"/>
        <v>50.345316647705729</v>
      </c>
      <c r="T76" s="32">
        <v>555.5</v>
      </c>
      <c r="U76" s="45">
        <f t="shared" si="74"/>
        <v>207.64590000000001</v>
      </c>
      <c r="V76" s="32">
        <v>253.209</v>
      </c>
      <c r="W76" s="35">
        <f t="shared" si="75"/>
        <v>121.94269186148148</v>
      </c>
      <c r="X76" s="36">
        <f t="shared" si="76"/>
        <v>45.582178217821784</v>
      </c>
      <c r="Y76" s="32">
        <v>4890</v>
      </c>
      <c r="Z76" s="45">
        <v>1405.386</v>
      </c>
      <c r="AA76" s="32">
        <v>1466.8440000000001</v>
      </c>
      <c r="AB76" s="35">
        <f t="shared" si="77"/>
        <v>104.37303345842352</v>
      </c>
      <c r="AC76" s="36">
        <f t="shared" si="78"/>
        <v>29.996809815950918</v>
      </c>
      <c r="AD76" s="32">
        <v>3400</v>
      </c>
      <c r="AE76" s="45">
        <v>1270.92</v>
      </c>
      <c r="AF76" s="32">
        <v>1738.2</v>
      </c>
      <c r="AG76" s="35">
        <f t="shared" si="79"/>
        <v>136.76706637711266</v>
      </c>
      <c r="AH76" s="36">
        <f t="shared" si="80"/>
        <v>51.123529411764714</v>
      </c>
      <c r="AI76" s="32">
        <v>316</v>
      </c>
      <c r="AJ76" s="45">
        <v>191.36960000000002</v>
      </c>
      <c r="AK76" s="32">
        <v>216</v>
      </c>
      <c r="AL76" s="35">
        <f t="shared" si="81"/>
        <v>112.87059177633228</v>
      </c>
      <c r="AM76" s="36">
        <f t="shared" si="82"/>
        <v>68.35443037974683</v>
      </c>
      <c r="AN76" s="37">
        <v>0</v>
      </c>
      <c r="AO76" s="37"/>
      <c r="AP76" s="35"/>
      <c r="AQ76" s="35" t="e">
        <f t="shared" si="83"/>
        <v>#DIV/0!</v>
      </c>
      <c r="AR76" s="36" t="e">
        <f t="shared" si="84"/>
        <v>#DIV/0!</v>
      </c>
      <c r="AS76" s="37">
        <v>0</v>
      </c>
      <c r="AT76" s="37"/>
      <c r="AU76" s="36">
        <v>0</v>
      </c>
      <c r="AV76" s="36"/>
      <c r="AW76" s="36"/>
      <c r="AX76" s="36"/>
      <c r="AY76" s="32">
        <v>35875</v>
      </c>
      <c r="AZ76" s="36">
        <f t="shared" si="85"/>
        <v>17937.5</v>
      </c>
      <c r="BA76" s="32">
        <v>17937.5</v>
      </c>
      <c r="BB76" s="38"/>
      <c r="BC76" s="38"/>
      <c r="BD76" s="38"/>
      <c r="BE76" s="32">
        <v>0</v>
      </c>
      <c r="BF76" s="39">
        <f t="shared" si="86"/>
        <v>0</v>
      </c>
      <c r="BG76" s="32">
        <v>0</v>
      </c>
      <c r="BH76" s="36"/>
      <c r="BI76" s="36"/>
      <c r="BJ76" s="36"/>
      <c r="BK76" s="36"/>
      <c r="BL76" s="36"/>
      <c r="BM76" s="36"/>
      <c r="BN76" s="35">
        <f t="shared" si="58"/>
        <v>5940</v>
      </c>
      <c r="BO76" s="35">
        <f t="shared" si="87"/>
        <v>2417.58</v>
      </c>
      <c r="BP76" s="35">
        <f t="shared" si="59"/>
        <v>611.79499999999996</v>
      </c>
      <c r="BQ76" s="35">
        <f t="shared" si="88"/>
        <v>25.306091215182125</v>
      </c>
      <c r="BR76" s="36">
        <f t="shared" si="89"/>
        <v>10.299579124579124</v>
      </c>
      <c r="BS76" s="32">
        <v>5940</v>
      </c>
      <c r="BT76" s="45">
        <v>2417.58</v>
      </c>
      <c r="BU76" s="32">
        <v>611.79499999999996</v>
      </c>
      <c r="BV76" s="32">
        <v>0</v>
      </c>
      <c r="BW76" s="45">
        <v>0</v>
      </c>
      <c r="BX76" s="32">
        <v>0</v>
      </c>
      <c r="BY76" s="36"/>
      <c r="BZ76" s="36"/>
      <c r="CA76" s="36"/>
      <c r="CB76" s="32">
        <v>0</v>
      </c>
      <c r="CC76" s="45">
        <v>0</v>
      </c>
      <c r="CD76" s="32">
        <v>0</v>
      </c>
      <c r="CE76" s="36"/>
      <c r="CF76" s="36"/>
      <c r="CG76" s="36"/>
      <c r="CH76" s="32">
        <v>0</v>
      </c>
      <c r="CI76" s="45">
        <v>0</v>
      </c>
      <c r="CJ76" s="32">
        <v>0</v>
      </c>
      <c r="CK76" s="32">
        <v>0</v>
      </c>
      <c r="CL76" s="45">
        <v>0</v>
      </c>
      <c r="CM76" s="32">
        <v>0</v>
      </c>
      <c r="CN76" s="32">
        <v>3622</v>
      </c>
      <c r="CO76" s="45">
        <v>1432.5009999999997</v>
      </c>
      <c r="CP76" s="32">
        <v>1416.55</v>
      </c>
      <c r="CQ76" s="32">
        <v>1622</v>
      </c>
      <c r="CR76" s="45">
        <v>641.50099999999986</v>
      </c>
      <c r="CS76" s="32">
        <v>494.55</v>
      </c>
      <c r="CT76" s="32">
        <v>0</v>
      </c>
      <c r="CU76" s="45">
        <v>0</v>
      </c>
      <c r="CV76" s="32">
        <v>0</v>
      </c>
      <c r="CW76" s="32">
        <v>0</v>
      </c>
      <c r="CX76" s="45">
        <v>0</v>
      </c>
      <c r="CY76" s="32">
        <v>0</v>
      </c>
      <c r="CZ76" s="36"/>
      <c r="DA76" s="36"/>
      <c r="DB76" s="36"/>
      <c r="DC76" s="32">
        <v>0</v>
      </c>
      <c r="DD76" s="45">
        <v>0</v>
      </c>
      <c r="DE76" s="32">
        <v>0</v>
      </c>
      <c r="DF76" s="32">
        <v>0</v>
      </c>
      <c r="DG76" s="35">
        <f t="shared" si="60"/>
        <v>54598.5</v>
      </c>
      <c r="DH76" s="35">
        <f t="shared" si="61"/>
        <v>24862.9025</v>
      </c>
      <c r="DI76" s="35">
        <f t="shared" si="62"/>
        <v>23640.097999999998</v>
      </c>
      <c r="DJ76" s="36"/>
      <c r="DK76" s="36"/>
      <c r="DL76" s="36"/>
      <c r="DM76" s="32">
        <v>0</v>
      </c>
      <c r="DN76" s="32">
        <f t="shared" si="90"/>
        <v>0</v>
      </c>
      <c r="DO76" s="32">
        <v>0</v>
      </c>
      <c r="DP76" s="36"/>
      <c r="DQ76" s="36"/>
      <c r="DR76" s="36"/>
      <c r="DS76" s="36"/>
      <c r="DT76" s="36"/>
      <c r="DU76" s="36">
        <v>0</v>
      </c>
      <c r="DV76" s="36"/>
      <c r="DW76" s="36"/>
      <c r="DX76" s="36"/>
      <c r="DY76" s="32">
        <v>0</v>
      </c>
      <c r="DZ76" s="36">
        <f t="shared" si="91"/>
        <v>0</v>
      </c>
      <c r="EA76" s="32">
        <v>0</v>
      </c>
      <c r="EB76" s="36"/>
      <c r="EC76" s="35">
        <f t="shared" si="63"/>
        <v>0</v>
      </c>
      <c r="ED76" s="35">
        <f t="shared" si="63"/>
        <v>0</v>
      </c>
      <c r="EE76" s="35">
        <f t="shared" si="64"/>
        <v>0</v>
      </c>
      <c r="EH76" s="11"/>
      <c r="EJ76" s="11"/>
      <c r="EK76" s="11"/>
      <c r="EM76" s="11"/>
    </row>
    <row r="77" spans="1:143" s="30" customFormat="1" ht="20.25" customHeight="1">
      <c r="A77" s="28">
        <v>68</v>
      </c>
      <c r="B77" s="29" t="s">
        <v>116</v>
      </c>
      <c r="C77" s="33">
        <v>7504.2374</v>
      </c>
      <c r="D77" s="33">
        <v>10822.6266</v>
      </c>
      <c r="E77" s="34">
        <f t="shared" si="65"/>
        <v>95885.900000000009</v>
      </c>
      <c r="F77" s="34">
        <f t="shared" si="66"/>
        <v>41166.153720000002</v>
      </c>
      <c r="G77" s="40">
        <f t="shared" si="52"/>
        <v>38920.877400000012</v>
      </c>
      <c r="H77" s="40">
        <f t="shared" si="67"/>
        <v>94.545819521367733</v>
      </c>
      <c r="I77" s="40">
        <f t="shared" si="68"/>
        <v>40.590824511215942</v>
      </c>
      <c r="J77" s="40">
        <f t="shared" si="53"/>
        <v>45972.1</v>
      </c>
      <c r="K77" s="40">
        <f t="shared" si="54"/>
        <v>16209.253720000001</v>
      </c>
      <c r="L77" s="40">
        <f t="shared" si="55"/>
        <v>14052.1774</v>
      </c>
      <c r="M77" s="40">
        <f t="shared" si="69"/>
        <v>86.692315653382224</v>
      </c>
      <c r="N77" s="40">
        <f t="shared" si="70"/>
        <v>30.566751138190341</v>
      </c>
      <c r="O77" s="40">
        <f t="shared" si="56"/>
        <v>13835.9</v>
      </c>
      <c r="P77" s="40">
        <f t="shared" si="71"/>
        <v>5171.8594200000007</v>
      </c>
      <c r="Q77" s="40">
        <f t="shared" si="57"/>
        <v>6168.8330000000005</v>
      </c>
      <c r="R77" s="40">
        <f t="shared" si="72"/>
        <v>119.27688862045673</v>
      </c>
      <c r="S77" s="41">
        <f t="shared" si="73"/>
        <v>44.585700966326733</v>
      </c>
      <c r="T77" s="33">
        <v>548.4</v>
      </c>
      <c r="U77" s="45">
        <f t="shared" si="74"/>
        <v>204.99192000000002</v>
      </c>
      <c r="V77" s="33">
        <v>93.533000000000001</v>
      </c>
      <c r="W77" s="40">
        <f t="shared" si="75"/>
        <v>45.627652055749316</v>
      </c>
      <c r="X77" s="41">
        <f t="shared" si="76"/>
        <v>17.055616338439098</v>
      </c>
      <c r="Y77" s="33">
        <v>16423</v>
      </c>
      <c r="Z77" s="45">
        <v>4719.9701999999997</v>
      </c>
      <c r="AA77" s="33">
        <v>1901.0444</v>
      </c>
      <c r="AB77" s="40">
        <f t="shared" si="77"/>
        <v>40.276618695601094</v>
      </c>
      <c r="AC77" s="41">
        <f t="shared" si="78"/>
        <v>11.575500213115753</v>
      </c>
      <c r="AD77" s="33">
        <v>13287.5</v>
      </c>
      <c r="AE77" s="45">
        <v>4966.8675000000003</v>
      </c>
      <c r="AF77" s="33">
        <v>6075.3</v>
      </c>
      <c r="AG77" s="40">
        <f t="shared" si="79"/>
        <v>122.31653048928726</v>
      </c>
      <c r="AH77" s="41">
        <f t="shared" si="80"/>
        <v>45.721919096895583</v>
      </c>
      <c r="AI77" s="33">
        <v>270</v>
      </c>
      <c r="AJ77" s="45">
        <v>163.51200000000003</v>
      </c>
      <c r="AK77" s="33">
        <v>295</v>
      </c>
      <c r="AL77" s="40">
        <f t="shared" si="81"/>
        <v>180.4148930965311</v>
      </c>
      <c r="AM77" s="41">
        <f t="shared" si="82"/>
        <v>109.25925925925925</v>
      </c>
      <c r="AN77" s="42">
        <v>0</v>
      </c>
      <c r="AO77" s="42"/>
      <c r="AP77" s="40"/>
      <c r="AQ77" s="40" t="e">
        <f t="shared" si="83"/>
        <v>#DIV/0!</v>
      </c>
      <c r="AR77" s="41" t="e">
        <f t="shared" si="84"/>
        <v>#DIV/0!</v>
      </c>
      <c r="AS77" s="42">
        <v>0</v>
      </c>
      <c r="AT77" s="42"/>
      <c r="AU77" s="41">
        <v>0</v>
      </c>
      <c r="AV77" s="41"/>
      <c r="AW77" s="41"/>
      <c r="AX77" s="41"/>
      <c r="AY77" s="33">
        <v>48958.8</v>
      </c>
      <c r="AZ77" s="36">
        <f t="shared" si="85"/>
        <v>24479.4</v>
      </c>
      <c r="BA77" s="33">
        <v>24479.4</v>
      </c>
      <c r="BB77" s="43"/>
      <c r="BC77" s="43"/>
      <c r="BD77" s="43"/>
      <c r="BE77" s="33">
        <v>955</v>
      </c>
      <c r="BF77" s="39">
        <f t="shared" si="86"/>
        <v>477.5</v>
      </c>
      <c r="BG77" s="33">
        <v>389.3</v>
      </c>
      <c r="BH77" s="41"/>
      <c r="BI77" s="41"/>
      <c r="BJ77" s="41"/>
      <c r="BK77" s="41"/>
      <c r="BL77" s="41"/>
      <c r="BM77" s="41"/>
      <c r="BN77" s="40">
        <f t="shared" si="58"/>
        <v>4011</v>
      </c>
      <c r="BO77" s="40">
        <f t="shared" si="87"/>
        <v>1632.4770000000001</v>
      </c>
      <c r="BP77" s="40">
        <f t="shared" si="59"/>
        <v>1693.5</v>
      </c>
      <c r="BQ77" s="40">
        <f t="shared" si="88"/>
        <v>103.7380618532451</v>
      </c>
      <c r="BR77" s="41">
        <f t="shared" si="89"/>
        <v>42.221391174270757</v>
      </c>
      <c r="BS77" s="33">
        <v>2691</v>
      </c>
      <c r="BT77" s="45">
        <v>1095.2370000000001</v>
      </c>
      <c r="BU77" s="33">
        <v>1033.5</v>
      </c>
      <c r="BV77" s="33">
        <v>0</v>
      </c>
      <c r="BW77" s="45">
        <v>0</v>
      </c>
      <c r="BX77" s="33">
        <v>0</v>
      </c>
      <c r="BY77" s="41"/>
      <c r="BZ77" s="41"/>
      <c r="CA77" s="41"/>
      <c r="CB77" s="33">
        <v>1320</v>
      </c>
      <c r="CC77" s="45">
        <v>537.24</v>
      </c>
      <c r="CD77" s="33">
        <v>660</v>
      </c>
      <c r="CE77" s="41"/>
      <c r="CF77" s="41"/>
      <c r="CG77" s="41"/>
      <c r="CH77" s="33">
        <v>0</v>
      </c>
      <c r="CI77" s="45">
        <v>0</v>
      </c>
      <c r="CJ77" s="33">
        <v>0</v>
      </c>
      <c r="CK77" s="33">
        <v>8220</v>
      </c>
      <c r="CL77" s="45">
        <v>3251.01</v>
      </c>
      <c r="CM77" s="33">
        <v>3661.8</v>
      </c>
      <c r="CN77" s="33">
        <v>3212.2</v>
      </c>
      <c r="CO77" s="45">
        <v>1270.4250999999999</v>
      </c>
      <c r="CP77" s="33">
        <v>332</v>
      </c>
      <c r="CQ77" s="33">
        <v>3212</v>
      </c>
      <c r="CR77" s="45">
        <v>1270.3459999999998</v>
      </c>
      <c r="CS77" s="33">
        <v>330</v>
      </c>
      <c r="CT77" s="33">
        <v>0</v>
      </c>
      <c r="CU77" s="45">
        <v>0</v>
      </c>
      <c r="CV77" s="33">
        <v>0</v>
      </c>
      <c r="CW77" s="33">
        <v>0</v>
      </c>
      <c r="CX77" s="45">
        <v>0</v>
      </c>
      <c r="CY77" s="33">
        <v>0</v>
      </c>
      <c r="CZ77" s="41"/>
      <c r="DA77" s="41"/>
      <c r="DB77" s="41"/>
      <c r="DC77" s="33">
        <v>0</v>
      </c>
      <c r="DD77" s="45">
        <v>0</v>
      </c>
      <c r="DE77" s="33">
        <v>0</v>
      </c>
      <c r="DF77" s="33">
        <v>0</v>
      </c>
      <c r="DG77" s="40">
        <f t="shared" si="60"/>
        <v>95885.900000000009</v>
      </c>
      <c r="DH77" s="40">
        <f t="shared" si="61"/>
        <v>41166.153720000002</v>
      </c>
      <c r="DI77" s="40">
        <f t="shared" si="62"/>
        <v>38920.877400000012</v>
      </c>
      <c r="DJ77" s="41"/>
      <c r="DK77" s="41"/>
      <c r="DL77" s="41"/>
      <c r="DM77" s="33">
        <v>0</v>
      </c>
      <c r="DN77" s="32">
        <f t="shared" si="90"/>
        <v>0</v>
      </c>
      <c r="DO77" s="33">
        <v>0</v>
      </c>
      <c r="DP77" s="41"/>
      <c r="DQ77" s="41"/>
      <c r="DR77" s="41"/>
      <c r="DS77" s="41"/>
      <c r="DT77" s="41"/>
      <c r="DU77" s="41">
        <v>0</v>
      </c>
      <c r="DV77" s="41"/>
      <c r="DW77" s="41"/>
      <c r="DX77" s="41"/>
      <c r="DY77" s="33">
        <v>0</v>
      </c>
      <c r="DZ77" s="36">
        <f t="shared" si="91"/>
        <v>0</v>
      </c>
      <c r="EA77" s="33">
        <v>0</v>
      </c>
      <c r="EB77" s="41"/>
      <c r="EC77" s="40">
        <f t="shared" si="63"/>
        <v>0</v>
      </c>
      <c r="ED77" s="40">
        <f t="shared" si="63"/>
        <v>0</v>
      </c>
      <c r="EE77" s="40">
        <f t="shared" si="64"/>
        <v>0</v>
      </c>
      <c r="EH77" s="31"/>
      <c r="EJ77" s="31"/>
      <c r="EK77" s="31"/>
      <c r="EM77" s="31"/>
    </row>
    <row r="78" spans="1:143" s="12" customFormat="1" ht="20.25" customHeight="1">
      <c r="A78" s="15">
        <v>69</v>
      </c>
      <c r="B78" s="26" t="s">
        <v>117</v>
      </c>
      <c r="C78" s="32">
        <v>13452.9872</v>
      </c>
      <c r="D78" s="32">
        <v>43990.218200000003</v>
      </c>
      <c r="E78" s="34">
        <f t="shared" si="65"/>
        <v>197795.66900000002</v>
      </c>
      <c r="F78" s="34">
        <f t="shared" si="66"/>
        <v>92905.036056600002</v>
      </c>
      <c r="G78" s="35">
        <f t="shared" si="52"/>
        <v>97012.999000000011</v>
      </c>
      <c r="H78" s="35">
        <f t="shared" si="67"/>
        <v>104.42167951035219</v>
      </c>
      <c r="I78" s="35">
        <f t="shared" si="68"/>
        <v>49.047079488884052</v>
      </c>
      <c r="J78" s="35">
        <f t="shared" si="53"/>
        <v>52139.169000000002</v>
      </c>
      <c r="K78" s="35">
        <f t="shared" si="54"/>
        <v>20076.786056600002</v>
      </c>
      <c r="L78" s="35">
        <f t="shared" si="55"/>
        <v>23892.798999999999</v>
      </c>
      <c r="M78" s="35">
        <f t="shared" si="69"/>
        <v>119.00709073973286</v>
      </c>
      <c r="N78" s="35">
        <f t="shared" si="70"/>
        <v>45.825047576036354</v>
      </c>
      <c r="O78" s="35">
        <f t="shared" si="56"/>
        <v>26062.445</v>
      </c>
      <c r="P78" s="35">
        <f t="shared" si="71"/>
        <v>9742.1419410000017</v>
      </c>
      <c r="Q78" s="35">
        <f t="shared" si="57"/>
        <v>10718.571</v>
      </c>
      <c r="R78" s="35">
        <f t="shared" si="72"/>
        <v>110.022734886367</v>
      </c>
      <c r="S78" s="36">
        <f t="shared" si="73"/>
        <v>41.126498300523991</v>
      </c>
      <c r="T78" s="32">
        <v>2062.4450000000002</v>
      </c>
      <c r="U78" s="45">
        <f t="shared" si="74"/>
        <v>770.94194100000016</v>
      </c>
      <c r="V78" s="32">
        <v>935.19399999999996</v>
      </c>
      <c r="W78" s="35">
        <f t="shared" si="75"/>
        <v>121.30537337052205</v>
      </c>
      <c r="X78" s="36">
        <f t="shared" si="76"/>
        <v>45.343948565901144</v>
      </c>
      <c r="Y78" s="32">
        <v>3271.8440000000001</v>
      </c>
      <c r="Z78" s="45">
        <v>940.32796559999997</v>
      </c>
      <c r="AA78" s="32">
        <v>1862.83</v>
      </c>
      <c r="AB78" s="35">
        <f t="shared" si="77"/>
        <v>198.10428575431916</v>
      </c>
      <c r="AC78" s="36">
        <f t="shared" si="78"/>
        <v>56.935171725791321</v>
      </c>
      <c r="AD78" s="32">
        <v>24000</v>
      </c>
      <c r="AE78" s="45">
        <v>8971.2000000000007</v>
      </c>
      <c r="AF78" s="32">
        <v>9783.3770000000004</v>
      </c>
      <c r="AG78" s="35">
        <f t="shared" si="79"/>
        <v>109.05315899768146</v>
      </c>
      <c r="AH78" s="36">
        <f t="shared" si="80"/>
        <v>40.764070833333335</v>
      </c>
      <c r="AI78" s="32">
        <v>1777.15</v>
      </c>
      <c r="AJ78" s="45">
        <v>1076.2420400000001</v>
      </c>
      <c r="AK78" s="32">
        <v>622</v>
      </c>
      <c r="AL78" s="35">
        <f t="shared" si="81"/>
        <v>57.793691092014946</v>
      </c>
      <c r="AM78" s="36">
        <f t="shared" si="82"/>
        <v>34.999859325324252</v>
      </c>
      <c r="AN78" s="37">
        <v>0</v>
      </c>
      <c r="AO78" s="37"/>
      <c r="AP78" s="35"/>
      <c r="AQ78" s="35" t="e">
        <f t="shared" si="83"/>
        <v>#DIV/0!</v>
      </c>
      <c r="AR78" s="36" t="e">
        <f t="shared" si="84"/>
        <v>#DIV/0!</v>
      </c>
      <c r="AS78" s="37">
        <v>0</v>
      </c>
      <c r="AT78" s="37"/>
      <c r="AU78" s="36">
        <v>0</v>
      </c>
      <c r="AV78" s="36"/>
      <c r="AW78" s="36"/>
      <c r="AX78" s="36"/>
      <c r="AY78" s="32">
        <v>145656.5</v>
      </c>
      <c r="AZ78" s="36">
        <f t="shared" si="85"/>
        <v>72828.25</v>
      </c>
      <c r="BA78" s="32">
        <v>72828.3</v>
      </c>
      <c r="BB78" s="38"/>
      <c r="BC78" s="38"/>
      <c r="BD78" s="38"/>
      <c r="BE78" s="32">
        <v>0</v>
      </c>
      <c r="BF78" s="39">
        <f t="shared" si="86"/>
        <v>0</v>
      </c>
      <c r="BG78" s="32">
        <v>291.89999999999998</v>
      </c>
      <c r="BH78" s="36"/>
      <c r="BI78" s="36"/>
      <c r="BJ78" s="36"/>
      <c r="BK78" s="36"/>
      <c r="BL78" s="36"/>
      <c r="BM78" s="36"/>
      <c r="BN78" s="35">
        <f t="shared" si="58"/>
        <v>139.72999999999999</v>
      </c>
      <c r="BO78" s="35">
        <f t="shared" si="87"/>
        <v>56.870110000000004</v>
      </c>
      <c r="BP78" s="35">
        <f t="shared" si="59"/>
        <v>83.384</v>
      </c>
      <c r="BQ78" s="35">
        <f t="shared" si="88"/>
        <v>146.62183702475693</v>
      </c>
      <c r="BR78" s="36">
        <f t="shared" si="89"/>
        <v>59.675087669076078</v>
      </c>
      <c r="BS78" s="32">
        <v>139.72999999999999</v>
      </c>
      <c r="BT78" s="45">
        <v>56.870110000000004</v>
      </c>
      <c r="BU78" s="32">
        <v>83.384</v>
      </c>
      <c r="BV78" s="32">
        <v>0</v>
      </c>
      <c r="BW78" s="45">
        <v>0</v>
      </c>
      <c r="BX78" s="32">
        <v>0</v>
      </c>
      <c r="BY78" s="36"/>
      <c r="BZ78" s="36"/>
      <c r="CA78" s="36"/>
      <c r="CB78" s="32">
        <v>0</v>
      </c>
      <c r="CC78" s="45">
        <v>0</v>
      </c>
      <c r="CD78" s="32">
        <v>0</v>
      </c>
      <c r="CE78" s="36"/>
      <c r="CF78" s="36"/>
      <c r="CG78" s="36"/>
      <c r="CH78" s="32">
        <v>0</v>
      </c>
      <c r="CI78" s="45">
        <v>0</v>
      </c>
      <c r="CJ78" s="32">
        <v>0</v>
      </c>
      <c r="CK78" s="32">
        <v>0</v>
      </c>
      <c r="CL78" s="45">
        <v>0</v>
      </c>
      <c r="CM78" s="32">
        <v>0</v>
      </c>
      <c r="CN78" s="32">
        <v>20888</v>
      </c>
      <c r="CO78" s="45">
        <v>8261.2039999999997</v>
      </c>
      <c r="CP78" s="32">
        <v>8675.9599999999991</v>
      </c>
      <c r="CQ78" s="32">
        <v>9680</v>
      </c>
      <c r="CR78" s="45">
        <v>3828.44</v>
      </c>
      <c r="CS78" s="32">
        <v>3281.61</v>
      </c>
      <c r="CT78" s="32">
        <v>0</v>
      </c>
      <c r="CU78" s="45">
        <v>0</v>
      </c>
      <c r="CV78" s="32">
        <v>1930.0540000000001</v>
      </c>
      <c r="CW78" s="32">
        <v>0</v>
      </c>
      <c r="CX78" s="45">
        <v>0</v>
      </c>
      <c r="CY78" s="32">
        <v>0</v>
      </c>
      <c r="CZ78" s="36"/>
      <c r="DA78" s="36"/>
      <c r="DB78" s="36"/>
      <c r="DC78" s="32">
        <v>0</v>
      </c>
      <c r="DD78" s="45">
        <v>0</v>
      </c>
      <c r="DE78" s="32">
        <v>0</v>
      </c>
      <c r="DF78" s="32">
        <v>0</v>
      </c>
      <c r="DG78" s="35">
        <f t="shared" si="60"/>
        <v>197795.66900000002</v>
      </c>
      <c r="DH78" s="35">
        <f t="shared" si="61"/>
        <v>92905.036056600002</v>
      </c>
      <c r="DI78" s="35">
        <f t="shared" si="62"/>
        <v>97012.999000000011</v>
      </c>
      <c r="DJ78" s="36"/>
      <c r="DK78" s="36"/>
      <c r="DL78" s="36"/>
      <c r="DM78" s="32">
        <v>0</v>
      </c>
      <c r="DN78" s="32">
        <f t="shared" si="90"/>
        <v>0</v>
      </c>
      <c r="DO78" s="32">
        <v>0</v>
      </c>
      <c r="DP78" s="36"/>
      <c r="DQ78" s="36"/>
      <c r="DR78" s="36"/>
      <c r="DS78" s="36"/>
      <c r="DT78" s="36"/>
      <c r="DU78" s="36">
        <v>0</v>
      </c>
      <c r="DV78" s="36"/>
      <c r="DW78" s="36"/>
      <c r="DX78" s="36"/>
      <c r="DY78" s="32">
        <v>15200</v>
      </c>
      <c r="DZ78" s="36">
        <f t="shared" si="91"/>
        <v>7600</v>
      </c>
      <c r="EA78" s="32">
        <v>15200</v>
      </c>
      <c r="EB78" s="36"/>
      <c r="EC78" s="35">
        <f t="shared" si="63"/>
        <v>15200</v>
      </c>
      <c r="ED78" s="35">
        <f t="shared" si="63"/>
        <v>7600</v>
      </c>
      <c r="EE78" s="35">
        <f t="shared" si="64"/>
        <v>15200</v>
      </c>
      <c r="EH78" s="11"/>
      <c r="EJ78" s="11"/>
      <c r="EK78" s="11"/>
      <c r="EM78" s="11"/>
    </row>
    <row r="79" spans="1:143" s="12" customFormat="1" ht="20.25" customHeight="1">
      <c r="A79" s="15">
        <v>70</v>
      </c>
      <c r="B79" s="26" t="s">
        <v>118</v>
      </c>
      <c r="C79" s="32">
        <v>6313.3955999999998</v>
      </c>
      <c r="D79" s="32">
        <v>10462.391299999999</v>
      </c>
      <c r="E79" s="34">
        <f t="shared" si="65"/>
        <v>67237.8</v>
      </c>
      <c r="F79" s="34">
        <f t="shared" si="66"/>
        <v>28609.695799999998</v>
      </c>
      <c r="G79" s="35">
        <f t="shared" si="52"/>
        <v>25984.612000000005</v>
      </c>
      <c r="H79" s="35">
        <f t="shared" si="67"/>
        <v>90.824495938890777</v>
      </c>
      <c r="I79" s="35">
        <f t="shared" si="68"/>
        <v>38.645839096460627</v>
      </c>
      <c r="J79" s="35">
        <f t="shared" si="53"/>
        <v>32694.400000000001</v>
      </c>
      <c r="K79" s="35">
        <f t="shared" si="54"/>
        <v>11337.995800000001</v>
      </c>
      <c r="L79" s="35">
        <f t="shared" si="55"/>
        <v>8712.9120000000003</v>
      </c>
      <c r="M79" s="35">
        <f t="shared" si="69"/>
        <v>76.847020881768174</v>
      </c>
      <c r="N79" s="35">
        <f t="shared" si="70"/>
        <v>26.649554663795634</v>
      </c>
      <c r="O79" s="35">
        <f t="shared" si="56"/>
        <v>12950</v>
      </c>
      <c r="P79" s="35">
        <f t="shared" si="71"/>
        <v>4840.71</v>
      </c>
      <c r="Q79" s="35">
        <f t="shared" si="57"/>
        <v>5341.4780000000001</v>
      </c>
      <c r="R79" s="35">
        <f t="shared" si="72"/>
        <v>110.34492873979231</v>
      </c>
      <c r="S79" s="36">
        <f t="shared" si="73"/>
        <v>41.246934362934361</v>
      </c>
      <c r="T79" s="32">
        <v>700</v>
      </c>
      <c r="U79" s="45">
        <f t="shared" si="74"/>
        <v>261.66000000000003</v>
      </c>
      <c r="V79" s="32">
        <v>2.3780000000000001</v>
      </c>
      <c r="W79" s="35">
        <f t="shared" si="75"/>
        <v>0.90881296338760209</v>
      </c>
      <c r="X79" s="36">
        <f t="shared" si="76"/>
        <v>0.33971428571428575</v>
      </c>
      <c r="Y79" s="32">
        <v>13050</v>
      </c>
      <c r="Z79" s="45">
        <v>3750.57</v>
      </c>
      <c r="AA79" s="32">
        <v>1203.7639999999999</v>
      </c>
      <c r="AB79" s="35">
        <f t="shared" si="77"/>
        <v>32.095494818120976</v>
      </c>
      <c r="AC79" s="36">
        <f t="shared" si="78"/>
        <v>9.2242452107279682</v>
      </c>
      <c r="AD79" s="32">
        <v>12250</v>
      </c>
      <c r="AE79" s="45">
        <v>4579.05</v>
      </c>
      <c r="AF79" s="32">
        <v>5339.1</v>
      </c>
      <c r="AG79" s="35">
        <f t="shared" si="79"/>
        <v>116.59842106987257</v>
      </c>
      <c r="AH79" s="36">
        <f t="shared" si="80"/>
        <v>43.584489795918365</v>
      </c>
      <c r="AI79" s="32">
        <v>450</v>
      </c>
      <c r="AJ79" s="45">
        <v>272.52</v>
      </c>
      <c r="AK79" s="32">
        <v>310.75</v>
      </c>
      <c r="AL79" s="35">
        <f t="shared" si="81"/>
        <v>114.0283281960957</v>
      </c>
      <c r="AM79" s="36">
        <f t="shared" si="82"/>
        <v>69.055555555555557</v>
      </c>
      <c r="AN79" s="37">
        <v>0</v>
      </c>
      <c r="AO79" s="37"/>
      <c r="AP79" s="35"/>
      <c r="AQ79" s="35" t="e">
        <f t="shared" si="83"/>
        <v>#DIV/0!</v>
      </c>
      <c r="AR79" s="36" t="e">
        <f t="shared" si="84"/>
        <v>#DIV/0!</v>
      </c>
      <c r="AS79" s="37">
        <v>0</v>
      </c>
      <c r="AT79" s="37"/>
      <c r="AU79" s="36">
        <v>0</v>
      </c>
      <c r="AV79" s="36"/>
      <c r="AW79" s="36"/>
      <c r="AX79" s="36"/>
      <c r="AY79" s="32">
        <v>34543.4</v>
      </c>
      <c r="AZ79" s="36">
        <f t="shared" si="85"/>
        <v>17271.7</v>
      </c>
      <c r="BA79" s="32">
        <v>17271.7</v>
      </c>
      <c r="BB79" s="38"/>
      <c r="BC79" s="38"/>
      <c r="BD79" s="38"/>
      <c r="BE79" s="32">
        <v>0</v>
      </c>
      <c r="BF79" s="39">
        <f t="shared" si="86"/>
        <v>0</v>
      </c>
      <c r="BG79" s="32">
        <v>0</v>
      </c>
      <c r="BH79" s="36"/>
      <c r="BI79" s="36"/>
      <c r="BJ79" s="36"/>
      <c r="BK79" s="36"/>
      <c r="BL79" s="36"/>
      <c r="BM79" s="36"/>
      <c r="BN79" s="35">
        <f t="shared" si="58"/>
        <v>394.4</v>
      </c>
      <c r="BO79" s="35">
        <f t="shared" si="87"/>
        <v>160.52080000000001</v>
      </c>
      <c r="BP79" s="35">
        <f t="shared" si="59"/>
        <v>24.619999999999997</v>
      </c>
      <c r="BQ79" s="35">
        <f t="shared" si="88"/>
        <v>15.337576189503165</v>
      </c>
      <c r="BR79" s="36">
        <f t="shared" si="89"/>
        <v>6.2423935091277887</v>
      </c>
      <c r="BS79" s="32">
        <v>394.4</v>
      </c>
      <c r="BT79" s="45">
        <v>160.52080000000001</v>
      </c>
      <c r="BU79" s="32">
        <v>4.22</v>
      </c>
      <c r="BV79" s="32">
        <v>0</v>
      </c>
      <c r="BW79" s="45">
        <v>0</v>
      </c>
      <c r="BX79" s="32">
        <v>0</v>
      </c>
      <c r="BY79" s="36"/>
      <c r="BZ79" s="36"/>
      <c r="CA79" s="36"/>
      <c r="CB79" s="32">
        <v>0</v>
      </c>
      <c r="CC79" s="45">
        <v>0</v>
      </c>
      <c r="CD79" s="32">
        <v>20.399999999999999</v>
      </c>
      <c r="CE79" s="36"/>
      <c r="CF79" s="36"/>
      <c r="CG79" s="36"/>
      <c r="CH79" s="32">
        <v>0</v>
      </c>
      <c r="CI79" s="45">
        <v>0</v>
      </c>
      <c r="CJ79" s="32">
        <v>0</v>
      </c>
      <c r="CK79" s="32">
        <v>0</v>
      </c>
      <c r="CL79" s="45">
        <v>0</v>
      </c>
      <c r="CM79" s="32">
        <v>0</v>
      </c>
      <c r="CN79" s="32">
        <v>5850</v>
      </c>
      <c r="CO79" s="45">
        <v>2313.6750000000002</v>
      </c>
      <c r="CP79" s="32">
        <v>1832.3</v>
      </c>
      <c r="CQ79" s="32">
        <v>2750</v>
      </c>
      <c r="CR79" s="45">
        <v>1087.625</v>
      </c>
      <c r="CS79" s="32">
        <v>186</v>
      </c>
      <c r="CT79" s="32">
        <v>0</v>
      </c>
      <c r="CU79" s="45">
        <v>0</v>
      </c>
      <c r="CV79" s="32">
        <v>0</v>
      </c>
      <c r="CW79" s="32">
        <v>0</v>
      </c>
      <c r="CX79" s="45">
        <v>0</v>
      </c>
      <c r="CY79" s="32">
        <v>0</v>
      </c>
      <c r="CZ79" s="36"/>
      <c r="DA79" s="36"/>
      <c r="DB79" s="36"/>
      <c r="DC79" s="32">
        <v>0</v>
      </c>
      <c r="DD79" s="45">
        <v>0</v>
      </c>
      <c r="DE79" s="32">
        <v>0</v>
      </c>
      <c r="DF79" s="32">
        <v>0</v>
      </c>
      <c r="DG79" s="35">
        <f t="shared" si="60"/>
        <v>67237.8</v>
      </c>
      <c r="DH79" s="35">
        <f t="shared" si="61"/>
        <v>28609.695799999998</v>
      </c>
      <c r="DI79" s="35">
        <f t="shared" si="62"/>
        <v>25984.612000000005</v>
      </c>
      <c r="DJ79" s="36"/>
      <c r="DK79" s="36"/>
      <c r="DL79" s="36"/>
      <c r="DM79" s="32">
        <v>0</v>
      </c>
      <c r="DN79" s="32">
        <f t="shared" si="90"/>
        <v>0</v>
      </c>
      <c r="DO79" s="32">
        <v>0</v>
      </c>
      <c r="DP79" s="36"/>
      <c r="DQ79" s="36"/>
      <c r="DR79" s="36"/>
      <c r="DS79" s="36"/>
      <c r="DT79" s="36"/>
      <c r="DU79" s="36">
        <v>0</v>
      </c>
      <c r="DV79" s="36"/>
      <c r="DW79" s="36"/>
      <c r="DX79" s="36"/>
      <c r="DY79" s="32">
        <v>0</v>
      </c>
      <c r="DZ79" s="36">
        <f t="shared" si="91"/>
        <v>0</v>
      </c>
      <c r="EA79" s="32">
        <v>0</v>
      </c>
      <c r="EB79" s="36"/>
      <c r="EC79" s="35">
        <f t="shared" si="63"/>
        <v>0</v>
      </c>
      <c r="ED79" s="35">
        <f t="shared" si="63"/>
        <v>0</v>
      </c>
      <c r="EE79" s="35">
        <f t="shared" si="64"/>
        <v>0</v>
      </c>
      <c r="EH79" s="11"/>
      <c r="EJ79" s="11"/>
      <c r="EK79" s="11"/>
      <c r="EM79" s="11"/>
    </row>
    <row r="80" spans="1:143" s="12" customFormat="1" ht="20.25" customHeight="1">
      <c r="A80" s="15">
        <v>71</v>
      </c>
      <c r="B80" s="26" t="s">
        <v>119</v>
      </c>
      <c r="C80" s="32">
        <v>1622.4239</v>
      </c>
      <c r="D80" s="32">
        <v>1702.1229000000001</v>
      </c>
      <c r="E80" s="34">
        <f t="shared" si="65"/>
        <v>27988.199999999997</v>
      </c>
      <c r="F80" s="34">
        <f t="shared" si="66"/>
        <v>12524.986279999999</v>
      </c>
      <c r="G80" s="35">
        <f t="shared" si="52"/>
        <v>12146.834999999999</v>
      </c>
      <c r="H80" s="35">
        <f t="shared" si="67"/>
        <v>96.980824796560171</v>
      </c>
      <c r="I80" s="35">
        <f t="shared" si="68"/>
        <v>43.399843505477307</v>
      </c>
      <c r="J80" s="35">
        <f t="shared" si="53"/>
        <v>10533.2</v>
      </c>
      <c r="K80" s="35">
        <f t="shared" si="54"/>
        <v>3797.4862800000001</v>
      </c>
      <c r="L80" s="35">
        <f t="shared" si="55"/>
        <v>3419.3350000000005</v>
      </c>
      <c r="M80" s="35">
        <f t="shared" si="69"/>
        <v>90.042063298777748</v>
      </c>
      <c r="N80" s="35">
        <f t="shared" si="70"/>
        <v>32.462452056355147</v>
      </c>
      <c r="O80" s="35">
        <f t="shared" si="56"/>
        <v>4884.6000000000004</v>
      </c>
      <c r="P80" s="35">
        <f t="shared" si="71"/>
        <v>1825.86348</v>
      </c>
      <c r="Q80" s="35">
        <f t="shared" si="57"/>
        <v>1844.0419999999999</v>
      </c>
      <c r="R80" s="35">
        <f t="shared" si="72"/>
        <v>100.99561222397635</v>
      </c>
      <c r="S80" s="36">
        <f t="shared" si="73"/>
        <v>37.752159849322354</v>
      </c>
      <c r="T80" s="32">
        <v>184.6</v>
      </c>
      <c r="U80" s="45">
        <f t="shared" si="74"/>
        <v>69.003479999999996</v>
      </c>
      <c r="V80" s="32">
        <v>101.042</v>
      </c>
      <c r="W80" s="35">
        <f t="shared" si="75"/>
        <v>146.43029597927526</v>
      </c>
      <c r="X80" s="36">
        <f t="shared" si="76"/>
        <v>54.735644637053092</v>
      </c>
      <c r="Y80" s="32">
        <v>1600</v>
      </c>
      <c r="Z80" s="45">
        <v>459.84</v>
      </c>
      <c r="AA80" s="32">
        <v>599.24</v>
      </c>
      <c r="AB80" s="35">
        <f t="shared" si="77"/>
        <v>130.31489213639526</v>
      </c>
      <c r="AC80" s="36">
        <f t="shared" si="78"/>
        <v>37.452500000000001</v>
      </c>
      <c r="AD80" s="32">
        <v>4700</v>
      </c>
      <c r="AE80" s="45">
        <v>1756.86</v>
      </c>
      <c r="AF80" s="32">
        <v>1743</v>
      </c>
      <c r="AG80" s="35">
        <f t="shared" si="79"/>
        <v>99.211092517332062</v>
      </c>
      <c r="AH80" s="36">
        <f t="shared" si="80"/>
        <v>37.085106382978722</v>
      </c>
      <c r="AI80" s="32">
        <v>80</v>
      </c>
      <c r="AJ80" s="45">
        <v>48.448000000000008</v>
      </c>
      <c r="AK80" s="32">
        <v>17.5</v>
      </c>
      <c r="AL80" s="35">
        <f t="shared" si="81"/>
        <v>36.121202113606337</v>
      </c>
      <c r="AM80" s="36">
        <f t="shared" si="82"/>
        <v>21.875</v>
      </c>
      <c r="AN80" s="37">
        <v>0</v>
      </c>
      <c r="AO80" s="37"/>
      <c r="AP80" s="35"/>
      <c r="AQ80" s="35" t="e">
        <f t="shared" si="83"/>
        <v>#DIV/0!</v>
      </c>
      <c r="AR80" s="36" t="e">
        <f t="shared" si="84"/>
        <v>#DIV/0!</v>
      </c>
      <c r="AS80" s="37">
        <v>0</v>
      </c>
      <c r="AT80" s="37"/>
      <c r="AU80" s="36">
        <v>0</v>
      </c>
      <c r="AV80" s="36"/>
      <c r="AW80" s="36"/>
      <c r="AX80" s="36"/>
      <c r="AY80" s="32">
        <v>17455</v>
      </c>
      <c r="AZ80" s="36">
        <f t="shared" si="85"/>
        <v>8727.5</v>
      </c>
      <c r="BA80" s="32">
        <v>8727.5</v>
      </c>
      <c r="BB80" s="38"/>
      <c r="BC80" s="38"/>
      <c r="BD80" s="38"/>
      <c r="BE80" s="32">
        <v>0</v>
      </c>
      <c r="BF80" s="39">
        <f t="shared" si="86"/>
        <v>0</v>
      </c>
      <c r="BG80" s="32">
        <v>0</v>
      </c>
      <c r="BH80" s="36"/>
      <c r="BI80" s="36"/>
      <c r="BJ80" s="36"/>
      <c r="BK80" s="36"/>
      <c r="BL80" s="36"/>
      <c r="BM80" s="36"/>
      <c r="BN80" s="35">
        <f t="shared" si="58"/>
        <v>150</v>
      </c>
      <c r="BO80" s="35">
        <f t="shared" si="87"/>
        <v>61.05</v>
      </c>
      <c r="BP80" s="35">
        <f t="shared" si="59"/>
        <v>0</v>
      </c>
      <c r="BQ80" s="35">
        <f t="shared" si="88"/>
        <v>0</v>
      </c>
      <c r="BR80" s="36">
        <f t="shared" si="89"/>
        <v>0</v>
      </c>
      <c r="BS80" s="32">
        <v>150</v>
      </c>
      <c r="BT80" s="45">
        <v>61.05</v>
      </c>
      <c r="BU80" s="32">
        <v>0</v>
      </c>
      <c r="BV80" s="32">
        <v>0</v>
      </c>
      <c r="BW80" s="45">
        <v>0</v>
      </c>
      <c r="BX80" s="32">
        <v>0</v>
      </c>
      <c r="BY80" s="36"/>
      <c r="BZ80" s="36"/>
      <c r="CA80" s="36"/>
      <c r="CB80" s="32">
        <v>0</v>
      </c>
      <c r="CC80" s="45">
        <v>0</v>
      </c>
      <c r="CD80" s="32">
        <v>0</v>
      </c>
      <c r="CE80" s="36"/>
      <c r="CF80" s="36"/>
      <c r="CG80" s="36"/>
      <c r="CH80" s="32">
        <v>0</v>
      </c>
      <c r="CI80" s="45">
        <v>0</v>
      </c>
      <c r="CJ80" s="32">
        <v>0</v>
      </c>
      <c r="CK80" s="32">
        <v>0</v>
      </c>
      <c r="CL80" s="45">
        <v>0</v>
      </c>
      <c r="CM80" s="32">
        <v>0</v>
      </c>
      <c r="CN80" s="32">
        <v>1820</v>
      </c>
      <c r="CO80" s="45">
        <v>719.81</v>
      </c>
      <c r="CP80" s="32">
        <v>495.55</v>
      </c>
      <c r="CQ80" s="32">
        <v>1000</v>
      </c>
      <c r="CR80" s="45">
        <v>395.5</v>
      </c>
      <c r="CS80" s="32">
        <v>192.8</v>
      </c>
      <c r="CT80" s="32">
        <v>0</v>
      </c>
      <c r="CU80" s="45">
        <v>0</v>
      </c>
      <c r="CV80" s="32">
        <v>0</v>
      </c>
      <c r="CW80" s="32">
        <v>0</v>
      </c>
      <c r="CX80" s="45">
        <v>0</v>
      </c>
      <c r="CY80" s="32">
        <v>0</v>
      </c>
      <c r="CZ80" s="36"/>
      <c r="DA80" s="36"/>
      <c r="DB80" s="36"/>
      <c r="DC80" s="32">
        <v>1998.6</v>
      </c>
      <c r="DD80" s="45">
        <v>682.47479999999996</v>
      </c>
      <c r="DE80" s="32">
        <v>463.00299999999999</v>
      </c>
      <c r="DF80" s="32">
        <v>0</v>
      </c>
      <c r="DG80" s="35">
        <f t="shared" si="60"/>
        <v>27988.199999999997</v>
      </c>
      <c r="DH80" s="35">
        <f t="shared" si="61"/>
        <v>12524.986279999999</v>
      </c>
      <c r="DI80" s="35">
        <f t="shared" si="62"/>
        <v>12146.834999999999</v>
      </c>
      <c r="DJ80" s="36"/>
      <c r="DK80" s="36"/>
      <c r="DL80" s="36"/>
      <c r="DM80" s="32">
        <v>0</v>
      </c>
      <c r="DN80" s="32">
        <f t="shared" si="90"/>
        <v>0</v>
      </c>
      <c r="DO80" s="32">
        <v>0</v>
      </c>
      <c r="DP80" s="36"/>
      <c r="DQ80" s="36"/>
      <c r="DR80" s="36"/>
      <c r="DS80" s="36"/>
      <c r="DT80" s="36"/>
      <c r="DU80" s="36">
        <v>0</v>
      </c>
      <c r="DV80" s="36"/>
      <c r="DW80" s="36"/>
      <c r="DX80" s="36"/>
      <c r="DY80" s="32">
        <v>0</v>
      </c>
      <c r="DZ80" s="36">
        <f t="shared" si="91"/>
        <v>0</v>
      </c>
      <c r="EA80" s="32">
        <v>0</v>
      </c>
      <c r="EB80" s="36"/>
      <c r="EC80" s="35">
        <f t="shared" si="63"/>
        <v>0</v>
      </c>
      <c r="ED80" s="35">
        <f t="shared" si="63"/>
        <v>0</v>
      </c>
      <c r="EE80" s="35">
        <f t="shared" si="64"/>
        <v>0</v>
      </c>
      <c r="EH80" s="11"/>
      <c r="EJ80" s="11"/>
      <c r="EK80" s="11"/>
      <c r="EM80" s="11"/>
    </row>
    <row r="81" spans="1:143" s="12" customFormat="1" ht="20.25" customHeight="1">
      <c r="A81" s="15">
        <v>72</v>
      </c>
      <c r="B81" s="26" t="s">
        <v>120</v>
      </c>
      <c r="C81" s="32">
        <v>20.885000000000002</v>
      </c>
      <c r="D81" s="32">
        <v>2855.2521999999999</v>
      </c>
      <c r="E81" s="34">
        <f t="shared" si="65"/>
        <v>21805</v>
      </c>
      <c r="F81" s="34">
        <f t="shared" si="66"/>
        <v>9366.0450999999994</v>
      </c>
      <c r="G81" s="35">
        <f t="shared" si="52"/>
        <v>10795.099399999999</v>
      </c>
      <c r="H81" s="35">
        <f t="shared" si="67"/>
        <v>115.25781997355533</v>
      </c>
      <c r="I81" s="35">
        <f t="shared" si="68"/>
        <v>49.507449667507444</v>
      </c>
      <c r="J81" s="35">
        <f t="shared" si="53"/>
        <v>8523.2000000000007</v>
      </c>
      <c r="K81" s="35">
        <f t="shared" si="54"/>
        <v>2725.1451000000002</v>
      </c>
      <c r="L81" s="35">
        <f t="shared" si="55"/>
        <v>4154.1993999999995</v>
      </c>
      <c r="M81" s="35">
        <f t="shared" si="69"/>
        <v>152.43956734634054</v>
      </c>
      <c r="N81" s="35">
        <f t="shared" si="70"/>
        <v>48.739902853388386</v>
      </c>
      <c r="O81" s="35">
        <f t="shared" si="56"/>
        <v>2960</v>
      </c>
      <c r="P81" s="35">
        <f t="shared" si="71"/>
        <v>1106.4480000000001</v>
      </c>
      <c r="Q81" s="35">
        <f t="shared" si="57"/>
        <v>1801.3638000000001</v>
      </c>
      <c r="R81" s="35">
        <f t="shared" si="72"/>
        <v>162.80600624701748</v>
      </c>
      <c r="S81" s="36">
        <f t="shared" si="73"/>
        <v>60.856885135135144</v>
      </c>
      <c r="T81" s="32">
        <v>10</v>
      </c>
      <c r="U81" s="45">
        <f t="shared" si="74"/>
        <v>3.7380000000000004</v>
      </c>
      <c r="V81" s="32">
        <v>17.928000000000001</v>
      </c>
      <c r="W81" s="35">
        <f t="shared" si="75"/>
        <v>479.61476725521663</v>
      </c>
      <c r="X81" s="36">
        <f t="shared" si="76"/>
        <v>179.28000000000003</v>
      </c>
      <c r="Y81" s="32">
        <v>4050</v>
      </c>
      <c r="Z81" s="45">
        <v>1163.97</v>
      </c>
      <c r="AA81" s="32">
        <v>1344.3556000000001</v>
      </c>
      <c r="AB81" s="35">
        <f t="shared" si="77"/>
        <v>115.49744409220169</v>
      </c>
      <c r="AC81" s="36">
        <f t="shared" si="78"/>
        <v>33.193965432098764</v>
      </c>
      <c r="AD81" s="32">
        <v>2950</v>
      </c>
      <c r="AE81" s="45">
        <v>1102.71</v>
      </c>
      <c r="AF81" s="32">
        <v>1783.4358</v>
      </c>
      <c r="AG81" s="35">
        <f t="shared" si="79"/>
        <v>161.73207824359986</v>
      </c>
      <c r="AH81" s="36">
        <f t="shared" si="80"/>
        <v>60.455450847457627</v>
      </c>
      <c r="AI81" s="32">
        <v>140</v>
      </c>
      <c r="AJ81" s="45">
        <v>84.783999999999992</v>
      </c>
      <c r="AK81" s="32">
        <v>69.33</v>
      </c>
      <c r="AL81" s="35">
        <f t="shared" si="81"/>
        <v>81.772504246084182</v>
      </c>
      <c r="AM81" s="36">
        <f t="shared" si="82"/>
        <v>49.521428571428572</v>
      </c>
      <c r="AN81" s="37">
        <v>0</v>
      </c>
      <c r="AO81" s="37"/>
      <c r="AP81" s="35"/>
      <c r="AQ81" s="35" t="e">
        <f t="shared" si="83"/>
        <v>#DIV/0!</v>
      </c>
      <c r="AR81" s="36" t="e">
        <f t="shared" si="84"/>
        <v>#DIV/0!</v>
      </c>
      <c r="AS81" s="37">
        <v>0</v>
      </c>
      <c r="AT81" s="37"/>
      <c r="AU81" s="36">
        <v>0</v>
      </c>
      <c r="AV81" s="36"/>
      <c r="AW81" s="36"/>
      <c r="AX81" s="36"/>
      <c r="AY81" s="32">
        <v>13281.8</v>
      </c>
      <c r="AZ81" s="36">
        <f t="shared" si="85"/>
        <v>6640.9</v>
      </c>
      <c r="BA81" s="32">
        <v>6640.9</v>
      </c>
      <c r="BB81" s="38"/>
      <c r="BC81" s="38"/>
      <c r="BD81" s="38"/>
      <c r="BE81" s="32">
        <v>0</v>
      </c>
      <c r="BF81" s="39">
        <f t="shared" si="86"/>
        <v>0</v>
      </c>
      <c r="BG81" s="32">
        <v>0</v>
      </c>
      <c r="BH81" s="36"/>
      <c r="BI81" s="36"/>
      <c r="BJ81" s="36"/>
      <c r="BK81" s="36"/>
      <c r="BL81" s="36"/>
      <c r="BM81" s="36"/>
      <c r="BN81" s="35">
        <f t="shared" si="58"/>
        <v>515</v>
      </c>
      <c r="BO81" s="35">
        <f t="shared" si="87"/>
        <v>30.524999999999999</v>
      </c>
      <c r="BP81" s="35">
        <f t="shared" si="59"/>
        <v>452.46</v>
      </c>
      <c r="BQ81" s="35">
        <f t="shared" si="88"/>
        <v>1482.2604422604422</v>
      </c>
      <c r="BR81" s="36">
        <f t="shared" si="89"/>
        <v>87.856310679611653</v>
      </c>
      <c r="BS81" s="32">
        <v>515</v>
      </c>
      <c r="BT81" s="45">
        <v>30.524999999999999</v>
      </c>
      <c r="BU81" s="32">
        <v>452.46</v>
      </c>
      <c r="BV81" s="32">
        <v>0</v>
      </c>
      <c r="BW81" s="45">
        <v>0</v>
      </c>
      <c r="BX81" s="32">
        <v>0</v>
      </c>
      <c r="BY81" s="36"/>
      <c r="BZ81" s="36"/>
      <c r="CA81" s="36"/>
      <c r="CB81" s="32">
        <v>0</v>
      </c>
      <c r="CC81" s="45">
        <v>0</v>
      </c>
      <c r="CD81" s="32">
        <v>0</v>
      </c>
      <c r="CE81" s="36"/>
      <c r="CF81" s="36"/>
      <c r="CG81" s="36"/>
      <c r="CH81" s="32">
        <v>0</v>
      </c>
      <c r="CI81" s="45">
        <v>0</v>
      </c>
      <c r="CJ81" s="32">
        <v>0</v>
      </c>
      <c r="CK81" s="32">
        <v>0</v>
      </c>
      <c r="CL81" s="45">
        <v>0</v>
      </c>
      <c r="CM81" s="32">
        <v>0</v>
      </c>
      <c r="CN81" s="32">
        <v>858.2</v>
      </c>
      <c r="CO81" s="45">
        <v>339.41809999999998</v>
      </c>
      <c r="CP81" s="32">
        <v>486.69</v>
      </c>
      <c r="CQ81" s="32">
        <v>858.2</v>
      </c>
      <c r="CR81" s="45">
        <v>339.41809999999998</v>
      </c>
      <c r="CS81" s="32">
        <v>486.69</v>
      </c>
      <c r="CT81" s="32">
        <v>0</v>
      </c>
      <c r="CU81" s="45">
        <v>0</v>
      </c>
      <c r="CV81" s="32">
        <v>0</v>
      </c>
      <c r="CW81" s="32">
        <v>0</v>
      </c>
      <c r="CX81" s="45">
        <v>0</v>
      </c>
      <c r="CY81" s="32">
        <v>0</v>
      </c>
      <c r="CZ81" s="36"/>
      <c r="DA81" s="36"/>
      <c r="DB81" s="36"/>
      <c r="DC81" s="32">
        <v>0</v>
      </c>
      <c r="DD81" s="45">
        <v>0</v>
      </c>
      <c r="DE81" s="32">
        <v>0</v>
      </c>
      <c r="DF81" s="32">
        <v>0</v>
      </c>
      <c r="DG81" s="35">
        <f t="shared" si="60"/>
        <v>21805</v>
      </c>
      <c r="DH81" s="35">
        <f t="shared" si="61"/>
        <v>9366.0450999999994</v>
      </c>
      <c r="DI81" s="35">
        <f t="shared" si="62"/>
        <v>10795.099399999999</v>
      </c>
      <c r="DJ81" s="36"/>
      <c r="DK81" s="36"/>
      <c r="DL81" s="36"/>
      <c r="DM81" s="32">
        <v>0</v>
      </c>
      <c r="DN81" s="32">
        <f t="shared" si="90"/>
        <v>0</v>
      </c>
      <c r="DO81" s="32">
        <v>0</v>
      </c>
      <c r="DP81" s="36"/>
      <c r="DQ81" s="36"/>
      <c r="DR81" s="36"/>
      <c r="DS81" s="36"/>
      <c r="DT81" s="36"/>
      <c r="DU81" s="36">
        <v>0</v>
      </c>
      <c r="DV81" s="36"/>
      <c r="DW81" s="36"/>
      <c r="DX81" s="36"/>
      <c r="DY81" s="32">
        <v>440</v>
      </c>
      <c r="DZ81" s="36">
        <f t="shared" si="91"/>
        <v>220</v>
      </c>
      <c r="EA81" s="32">
        <v>440</v>
      </c>
      <c r="EB81" s="36"/>
      <c r="EC81" s="35">
        <f t="shared" si="63"/>
        <v>440</v>
      </c>
      <c r="ED81" s="35">
        <f t="shared" si="63"/>
        <v>220</v>
      </c>
      <c r="EE81" s="35">
        <f t="shared" si="64"/>
        <v>440</v>
      </c>
      <c r="EH81" s="11"/>
      <c r="EJ81" s="11"/>
      <c r="EK81" s="11"/>
      <c r="EM81" s="11"/>
    </row>
    <row r="82" spans="1:143" s="12" customFormat="1" ht="20.25" customHeight="1">
      <c r="A82" s="15">
        <v>73</v>
      </c>
      <c r="B82" s="26" t="s">
        <v>121</v>
      </c>
      <c r="C82" s="32">
        <v>4406.0762000000004</v>
      </c>
      <c r="D82" s="32">
        <v>18572.250899999999</v>
      </c>
      <c r="E82" s="34">
        <f t="shared" si="65"/>
        <v>121013.4</v>
      </c>
      <c r="F82" s="34">
        <f t="shared" si="66"/>
        <v>52580.007799999992</v>
      </c>
      <c r="G82" s="35">
        <f t="shared" si="52"/>
        <v>63001.121999999996</v>
      </c>
      <c r="H82" s="35">
        <f t="shared" si="67"/>
        <v>119.81953718919</v>
      </c>
      <c r="I82" s="35">
        <f t="shared" si="68"/>
        <v>52.061277511416094</v>
      </c>
      <c r="J82" s="35">
        <f t="shared" si="53"/>
        <v>55175</v>
      </c>
      <c r="K82" s="35">
        <f t="shared" si="54"/>
        <v>19660.807800000002</v>
      </c>
      <c r="L82" s="35">
        <f t="shared" si="55"/>
        <v>30081.921999999999</v>
      </c>
      <c r="M82" s="35">
        <f t="shared" si="69"/>
        <v>153.00450676294184</v>
      </c>
      <c r="N82" s="35">
        <f t="shared" si="70"/>
        <v>54.520927956502042</v>
      </c>
      <c r="O82" s="35">
        <f t="shared" si="56"/>
        <v>19807</v>
      </c>
      <c r="P82" s="35">
        <f t="shared" si="71"/>
        <v>7403.8565999999992</v>
      </c>
      <c r="Q82" s="35">
        <f t="shared" si="57"/>
        <v>17032.681</v>
      </c>
      <c r="R82" s="35">
        <f t="shared" si="72"/>
        <v>230.05147074296391</v>
      </c>
      <c r="S82" s="36">
        <f t="shared" si="73"/>
        <v>85.993239763719899</v>
      </c>
      <c r="T82" s="32">
        <v>3540</v>
      </c>
      <c r="U82" s="45">
        <f t="shared" si="74"/>
        <v>1323.252</v>
      </c>
      <c r="V82" s="32">
        <v>2366.174</v>
      </c>
      <c r="W82" s="35">
        <f t="shared" si="75"/>
        <v>178.8150707499403</v>
      </c>
      <c r="X82" s="36">
        <f t="shared" si="76"/>
        <v>66.841073446327684</v>
      </c>
      <c r="Y82" s="32">
        <v>18300</v>
      </c>
      <c r="Z82" s="45">
        <v>5259.42</v>
      </c>
      <c r="AA82" s="32">
        <v>6141.7874000000002</v>
      </c>
      <c r="AB82" s="35">
        <f t="shared" si="77"/>
        <v>116.77689555122048</v>
      </c>
      <c r="AC82" s="36">
        <f t="shared" si="78"/>
        <v>33.561679781420764</v>
      </c>
      <c r="AD82" s="32">
        <v>16267</v>
      </c>
      <c r="AE82" s="45">
        <v>6080.6045999999997</v>
      </c>
      <c r="AF82" s="32">
        <v>14666.507</v>
      </c>
      <c r="AG82" s="35">
        <f t="shared" si="79"/>
        <v>241.20145881546057</v>
      </c>
      <c r="AH82" s="36">
        <f t="shared" si="80"/>
        <v>90.161105305219152</v>
      </c>
      <c r="AI82" s="32">
        <v>1032</v>
      </c>
      <c r="AJ82" s="45">
        <v>624.97919999999999</v>
      </c>
      <c r="AK82" s="32">
        <v>715.36800000000005</v>
      </c>
      <c r="AL82" s="35">
        <f t="shared" si="81"/>
        <v>114.46268931830052</v>
      </c>
      <c r="AM82" s="36">
        <f t="shared" si="82"/>
        <v>69.318604651162801</v>
      </c>
      <c r="AN82" s="37">
        <v>0</v>
      </c>
      <c r="AO82" s="37"/>
      <c r="AP82" s="35"/>
      <c r="AQ82" s="35" t="e">
        <f t="shared" si="83"/>
        <v>#DIV/0!</v>
      </c>
      <c r="AR82" s="36" t="e">
        <f t="shared" si="84"/>
        <v>#DIV/0!</v>
      </c>
      <c r="AS82" s="37">
        <v>0</v>
      </c>
      <c r="AT82" s="37"/>
      <c r="AU82" s="36">
        <v>0</v>
      </c>
      <c r="AV82" s="36"/>
      <c r="AW82" s="36"/>
      <c r="AX82" s="36"/>
      <c r="AY82" s="32">
        <v>65838.399999999994</v>
      </c>
      <c r="AZ82" s="36">
        <f t="shared" si="85"/>
        <v>32919.199999999997</v>
      </c>
      <c r="BA82" s="32">
        <v>32919.199999999997</v>
      </c>
      <c r="BB82" s="38"/>
      <c r="BC82" s="38"/>
      <c r="BD82" s="38"/>
      <c r="BE82" s="32">
        <v>0</v>
      </c>
      <c r="BF82" s="39">
        <f t="shared" si="86"/>
        <v>0</v>
      </c>
      <c r="BG82" s="32">
        <v>0</v>
      </c>
      <c r="BH82" s="36"/>
      <c r="BI82" s="36"/>
      <c r="BJ82" s="36"/>
      <c r="BK82" s="36"/>
      <c r="BL82" s="36"/>
      <c r="BM82" s="36"/>
      <c r="BN82" s="35">
        <f t="shared" si="58"/>
        <v>2636</v>
      </c>
      <c r="BO82" s="35">
        <f t="shared" si="87"/>
        <v>1072.8520000000001</v>
      </c>
      <c r="BP82" s="35">
        <f t="shared" si="59"/>
        <v>625.79060000000004</v>
      </c>
      <c r="BQ82" s="35">
        <f t="shared" si="88"/>
        <v>58.329629809144222</v>
      </c>
      <c r="BR82" s="36">
        <f t="shared" si="89"/>
        <v>23.740159332321699</v>
      </c>
      <c r="BS82" s="32">
        <v>2636</v>
      </c>
      <c r="BT82" s="45">
        <v>1072.8520000000001</v>
      </c>
      <c r="BU82" s="32">
        <v>625.79060000000004</v>
      </c>
      <c r="BV82" s="32">
        <v>0</v>
      </c>
      <c r="BW82" s="45">
        <v>0</v>
      </c>
      <c r="BX82" s="32">
        <v>0</v>
      </c>
      <c r="BY82" s="36"/>
      <c r="BZ82" s="36"/>
      <c r="CA82" s="36"/>
      <c r="CB82" s="32">
        <v>0</v>
      </c>
      <c r="CC82" s="45">
        <v>0</v>
      </c>
      <c r="CD82" s="32">
        <v>0</v>
      </c>
      <c r="CE82" s="36"/>
      <c r="CF82" s="36"/>
      <c r="CG82" s="36"/>
      <c r="CH82" s="32">
        <v>0</v>
      </c>
      <c r="CI82" s="45">
        <v>0</v>
      </c>
      <c r="CJ82" s="32">
        <v>0</v>
      </c>
      <c r="CK82" s="32">
        <v>8000</v>
      </c>
      <c r="CL82" s="45">
        <v>3164</v>
      </c>
      <c r="CM82" s="32">
        <v>4438.88</v>
      </c>
      <c r="CN82" s="32">
        <v>5400</v>
      </c>
      <c r="CO82" s="45">
        <v>2135.6999999999998</v>
      </c>
      <c r="CP82" s="32">
        <v>1101.4000000000001</v>
      </c>
      <c r="CQ82" s="32">
        <v>5400</v>
      </c>
      <c r="CR82" s="45">
        <v>2135.6999999999998</v>
      </c>
      <c r="CS82" s="32">
        <v>1101.402</v>
      </c>
      <c r="CT82" s="32">
        <v>0</v>
      </c>
      <c r="CU82" s="45">
        <v>0</v>
      </c>
      <c r="CV82" s="32">
        <v>26.015000000000001</v>
      </c>
      <c r="CW82" s="32">
        <v>0</v>
      </c>
      <c r="CX82" s="45">
        <v>0</v>
      </c>
      <c r="CY82" s="32">
        <v>0</v>
      </c>
      <c r="CZ82" s="36"/>
      <c r="DA82" s="36"/>
      <c r="DB82" s="36"/>
      <c r="DC82" s="32">
        <v>0</v>
      </c>
      <c r="DD82" s="45">
        <v>0</v>
      </c>
      <c r="DE82" s="32">
        <v>0</v>
      </c>
      <c r="DF82" s="32">
        <v>0</v>
      </c>
      <c r="DG82" s="35">
        <f t="shared" si="60"/>
        <v>121013.4</v>
      </c>
      <c r="DH82" s="35">
        <f t="shared" si="61"/>
        <v>52580.007799999992</v>
      </c>
      <c r="DI82" s="35">
        <f t="shared" si="62"/>
        <v>63001.121999999996</v>
      </c>
      <c r="DJ82" s="36"/>
      <c r="DK82" s="36"/>
      <c r="DL82" s="36"/>
      <c r="DM82" s="32">
        <v>0</v>
      </c>
      <c r="DN82" s="32">
        <f t="shared" si="90"/>
        <v>0</v>
      </c>
      <c r="DO82" s="32">
        <v>0</v>
      </c>
      <c r="DP82" s="36"/>
      <c r="DQ82" s="36"/>
      <c r="DR82" s="36"/>
      <c r="DS82" s="36"/>
      <c r="DT82" s="36"/>
      <c r="DU82" s="36">
        <v>0</v>
      </c>
      <c r="DV82" s="36"/>
      <c r="DW82" s="36"/>
      <c r="DX82" s="36"/>
      <c r="DY82" s="32">
        <v>0</v>
      </c>
      <c r="DZ82" s="36">
        <f t="shared" si="91"/>
        <v>0</v>
      </c>
      <c r="EA82" s="32">
        <v>0</v>
      </c>
      <c r="EB82" s="36"/>
      <c r="EC82" s="35">
        <f t="shared" si="63"/>
        <v>0</v>
      </c>
      <c r="ED82" s="35">
        <f t="shared" si="63"/>
        <v>0</v>
      </c>
      <c r="EE82" s="35">
        <f t="shared" si="64"/>
        <v>0</v>
      </c>
      <c r="EH82" s="11"/>
      <c r="EJ82" s="11"/>
      <c r="EK82" s="11"/>
      <c r="EM82" s="11"/>
    </row>
    <row r="83" spans="1:143" s="12" customFormat="1" ht="20.25" customHeight="1">
      <c r="A83" s="15">
        <v>74</v>
      </c>
      <c r="B83" s="26" t="s">
        <v>122</v>
      </c>
      <c r="C83" s="32">
        <v>5141.5393000000004</v>
      </c>
      <c r="D83" s="32">
        <v>22793.661199999999</v>
      </c>
      <c r="E83" s="34">
        <f t="shared" si="65"/>
        <v>131499.4</v>
      </c>
      <c r="F83" s="34">
        <f t="shared" si="66"/>
        <v>58703.111399999994</v>
      </c>
      <c r="G83" s="35">
        <f t="shared" si="52"/>
        <v>54253.707000000002</v>
      </c>
      <c r="H83" s="35">
        <f t="shared" si="67"/>
        <v>92.420496471333564</v>
      </c>
      <c r="I83" s="35">
        <f t="shared" si="68"/>
        <v>41.257760111452981</v>
      </c>
      <c r="J83" s="35">
        <f t="shared" si="53"/>
        <v>47306.5</v>
      </c>
      <c r="K83" s="35">
        <f t="shared" si="54"/>
        <v>16606.661400000001</v>
      </c>
      <c r="L83" s="35">
        <f t="shared" si="55"/>
        <v>12157.207</v>
      </c>
      <c r="M83" s="35">
        <f t="shared" si="69"/>
        <v>73.206809648084942</v>
      </c>
      <c r="N83" s="35">
        <f t="shared" si="70"/>
        <v>25.698808831767305</v>
      </c>
      <c r="O83" s="35">
        <f t="shared" si="56"/>
        <v>12655</v>
      </c>
      <c r="P83" s="35">
        <f t="shared" si="71"/>
        <v>4730.4390000000003</v>
      </c>
      <c r="Q83" s="35">
        <f t="shared" si="57"/>
        <v>4617.12</v>
      </c>
      <c r="R83" s="35">
        <f t="shared" si="72"/>
        <v>97.604471804836706</v>
      </c>
      <c r="S83" s="36">
        <f t="shared" si="73"/>
        <v>36.484551560647965</v>
      </c>
      <c r="T83" s="32">
        <v>1055</v>
      </c>
      <c r="U83" s="45">
        <f t="shared" si="74"/>
        <v>394.35900000000004</v>
      </c>
      <c r="V83" s="32">
        <v>190.57</v>
      </c>
      <c r="W83" s="35">
        <f t="shared" si="75"/>
        <v>48.3239890556574</v>
      </c>
      <c r="X83" s="36">
        <f t="shared" si="76"/>
        <v>18.063507109004739</v>
      </c>
      <c r="Y83" s="32">
        <v>19500</v>
      </c>
      <c r="Z83" s="45">
        <v>5604.3</v>
      </c>
      <c r="AA83" s="32">
        <v>2943.9270000000001</v>
      </c>
      <c r="AB83" s="35">
        <f t="shared" si="77"/>
        <v>52.529789625823028</v>
      </c>
      <c r="AC83" s="36">
        <f t="shared" si="78"/>
        <v>15.09706153846154</v>
      </c>
      <c r="AD83" s="32">
        <v>11600</v>
      </c>
      <c r="AE83" s="45">
        <v>4336.08</v>
      </c>
      <c r="AF83" s="32">
        <v>4426.55</v>
      </c>
      <c r="AG83" s="35">
        <f t="shared" si="79"/>
        <v>102.08644674452501</v>
      </c>
      <c r="AH83" s="36">
        <f t="shared" si="80"/>
        <v>38.159913793103449</v>
      </c>
      <c r="AI83" s="32">
        <v>1141.5</v>
      </c>
      <c r="AJ83" s="45">
        <v>691.29239999999993</v>
      </c>
      <c r="AK83" s="32">
        <v>1008</v>
      </c>
      <c r="AL83" s="35">
        <f t="shared" si="81"/>
        <v>145.81384085807974</v>
      </c>
      <c r="AM83" s="36">
        <f t="shared" si="82"/>
        <v>88.304862023653087</v>
      </c>
      <c r="AN83" s="37">
        <v>0</v>
      </c>
      <c r="AO83" s="37"/>
      <c r="AP83" s="35"/>
      <c r="AQ83" s="35" t="e">
        <f t="shared" si="83"/>
        <v>#DIV/0!</v>
      </c>
      <c r="AR83" s="36" t="e">
        <f t="shared" si="84"/>
        <v>#DIV/0!</v>
      </c>
      <c r="AS83" s="37">
        <v>0</v>
      </c>
      <c r="AT83" s="37"/>
      <c r="AU83" s="36">
        <v>0</v>
      </c>
      <c r="AV83" s="36"/>
      <c r="AW83" s="36"/>
      <c r="AX83" s="36"/>
      <c r="AY83" s="32">
        <v>84192.9</v>
      </c>
      <c r="AZ83" s="36">
        <f t="shared" si="85"/>
        <v>42096.45</v>
      </c>
      <c r="BA83" s="32">
        <v>42096.5</v>
      </c>
      <c r="BB83" s="38"/>
      <c r="BC83" s="38"/>
      <c r="BD83" s="38"/>
      <c r="BE83" s="32">
        <v>0</v>
      </c>
      <c r="BF83" s="39">
        <f t="shared" si="86"/>
        <v>0</v>
      </c>
      <c r="BG83" s="32">
        <v>0</v>
      </c>
      <c r="BH83" s="36"/>
      <c r="BI83" s="36"/>
      <c r="BJ83" s="36"/>
      <c r="BK83" s="36"/>
      <c r="BL83" s="36"/>
      <c r="BM83" s="36"/>
      <c r="BN83" s="35">
        <f t="shared" si="58"/>
        <v>3450</v>
      </c>
      <c r="BO83" s="35">
        <f t="shared" si="87"/>
        <v>1404.15</v>
      </c>
      <c r="BP83" s="35">
        <f t="shared" si="59"/>
        <v>824.16</v>
      </c>
      <c r="BQ83" s="35">
        <f t="shared" si="88"/>
        <v>58.694583911975208</v>
      </c>
      <c r="BR83" s="36">
        <f t="shared" si="89"/>
        <v>23.888695652173912</v>
      </c>
      <c r="BS83" s="32">
        <v>3450</v>
      </c>
      <c r="BT83" s="45">
        <v>1404.15</v>
      </c>
      <c r="BU83" s="32">
        <v>824.16</v>
      </c>
      <c r="BV83" s="32">
        <v>0</v>
      </c>
      <c r="BW83" s="45">
        <v>0</v>
      </c>
      <c r="BX83" s="32">
        <v>0</v>
      </c>
      <c r="BY83" s="36"/>
      <c r="BZ83" s="36"/>
      <c r="CA83" s="36"/>
      <c r="CB83" s="32">
        <v>0</v>
      </c>
      <c r="CC83" s="45">
        <v>0</v>
      </c>
      <c r="CD83" s="32">
        <v>0</v>
      </c>
      <c r="CE83" s="36"/>
      <c r="CF83" s="36"/>
      <c r="CG83" s="36"/>
      <c r="CH83" s="32">
        <v>0</v>
      </c>
      <c r="CI83" s="45">
        <v>0</v>
      </c>
      <c r="CJ83" s="32">
        <v>0</v>
      </c>
      <c r="CK83" s="32">
        <v>0</v>
      </c>
      <c r="CL83" s="45">
        <v>0</v>
      </c>
      <c r="CM83" s="32">
        <v>0</v>
      </c>
      <c r="CN83" s="32">
        <v>10560</v>
      </c>
      <c r="CO83" s="45">
        <v>4176.4799999999996</v>
      </c>
      <c r="CP83" s="32">
        <v>2764</v>
      </c>
      <c r="CQ83" s="32">
        <v>6400</v>
      </c>
      <c r="CR83" s="45">
        <v>2531.1999999999998</v>
      </c>
      <c r="CS83" s="32">
        <v>1047.3499999999999</v>
      </c>
      <c r="CT83" s="32">
        <v>0</v>
      </c>
      <c r="CU83" s="45">
        <v>0</v>
      </c>
      <c r="CV83" s="32">
        <v>0</v>
      </c>
      <c r="CW83" s="32">
        <v>0</v>
      </c>
      <c r="CX83" s="45">
        <v>0</v>
      </c>
      <c r="CY83" s="32">
        <v>0</v>
      </c>
      <c r="CZ83" s="36"/>
      <c r="DA83" s="36"/>
      <c r="DB83" s="36"/>
      <c r="DC83" s="32">
        <v>0</v>
      </c>
      <c r="DD83" s="45">
        <v>0</v>
      </c>
      <c r="DE83" s="32">
        <v>0</v>
      </c>
      <c r="DF83" s="32">
        <v>0</v>
      </c>
      <c r="DG83" s="35">
        <f t="shared" si="60"/>
        <v>131499.4</v>
      </c>
      <c r="DH83" s="35">
        <f t="shared" si="61"/>
        <v>58703.111399999994</v>
      </c>
      <c r="DI83" s="35">
        <f t="shared" si="62"/>
        <v>54253.707000000002</v>
      </c>
      <c r="DJ83" s="36"/>
      <c r="DK83" s="36"/>
      <c r="DL83" s="36"/>
      <c r="DM83" s="32">
        <v>0</v>
      </c>
      <c r="DN83" s="32">
        <f t="shared" si="90"/>
        <v>0</v>
      </c>
      <c r="DO83" s="32">
        <v>0</v>
      </c>
      <c r="DP83" s="36"/>
      <c r="DQ83" s="36"/>
      <c r="DR83" s="36"/>
      <c r="DS83" s="36"/>
      <c r="DT83" s="36"/>
      <c r="DU83" s="36">
        <v>0</v>
      </c>
      <c r="DV83" s="36"/>
      <c r="DW83" s="36"/>
      <c r="DX83" s="36"/>
      <c r="DY83" s="32">
        <v>16000</v>
      </c>
      <c r="DZ83" s="36">
        <f t="shared" si="91"/>
        <v>8000</v>
      </c>
      <c r="EA83" s="32">
        <v>0</v>
      </c>
      <c r="EB83" s="36"/>
      <c r="EC83" s="35">
        <f t="shared" si="63"/>
        <v>16000</v>
      </c>
      <c r="ED83" s="35">
        <f t="shared" si="63"/>
        <v>8000</v>
      </c>
      <c r="EE83" s="35">
        <f t="shared" si="64"/>
        <v>0</v>
      </c>
      <c r="EH83" s="11"/>
      <c r="EJ83" s="11"/>
      <c r="EK83" s="11"/>
      <c r="EM83" s="11"/>
    </row>
    <row r="84" spans="1:143" s="12" customFormat="1" ht="20.25" customHeight="1">
      <c r="A84" s="15">
        <v>75</v>
      </c>
      <c r="B84" s="26" t="s">
        <v>123</v>
      </c>
      <c r="C84" s="32">
        <v>5762.5394999999999</v>
      </c>
      <c r="D84" s="32">
        <v>3877.2433999999998</v>
      </c>
      <c r="E84" s="34">
        <f t="shared" si="65"/>
        <v>77594.899999999994</v>
      </c>
      <c r="F84" s="34">
        <f t="shared" si="66"/>
        <v>34475.85037</v>
      </c>
      <c r="G84" s="35">
        <f t="shared" si="52"/>
        <v>37319.721599999997</v>
      </c>
      <c r="H84" s="35">
        <f t="shared" si="67"/>
        <v>108.24887914142552</v>
      </c>
      <c r="I84" s="35">
        <f t="shared" si="68"/>
        <v>48.095585663490766</v>
      </c>
      <c r="J84" s="35">
        <f t="shared" si="53"/>
        <v>31507.300000000003</v>
      </c>
      <c r="K84" s="35">
        <f t="shared" si="54"/>
        <v>11432.050369999999</v>
      </c>
      <c r="L84" s="35">
        <f t="shared" si="55"/>
        <v>14271.221599999999</v>
      </c>
      <c r="M84" s="35">
        <f t="shared" si="69"/>
        <v>124.83518824803778</v>
      </c>
      <c r="N84" s="35">
        <f t="shared" si="70"/>
        <v>45.294968467624955</v>
      </c>
      <c r="O84" s="35">
        <f t="shared" si="56"/>
        <v>11900</v>
      </c>
      <c r="P84" s="35">
        <f t="shared" si="71"/>
        <v>4448.22</v>
      </c>
      <c r="Q84" s="35">
        <f t="shared" si="57"/>
        <v>5478.8450000000003</v>
      </c>
      <c r="R84" s="35">
        <f t="shared" si="72"/>
        <v>123.16938011159519</v>
      </c>
      <c r="S84" s="36">
        <f t="shared" si="73"/>
        <v>46.040714285714287</v>
      </c>
      <c r="T84" s="32">
        <v>2400</v>
      </c>
      <c r="U84" s="45">
        <f t="shared" si="74"/>
        <v>897.12000000000012</v>
      </c>
      <c r="V84" s="32">
        <v>1430.5450000000001</v>
      </c>
      <c r="W84" s="35">
        <f t="shared" si="75"/>
        <v>159.45971553415373</v>
      </c>
      <c r="X84" s="36">
        <f t="shared" si="76"/>
        <v>59.606041666666663</v>
      </c>
      <c r="Y84" s="32">
        <v>7605</v>
      </c>
      <c r="Z84" s="45">
        <v>2185.6769999999997</v>
      </c>
      <c r="AA84" s="32">
        <v>2160.0765999999999</v>
      </c>
      <c r="AB84" s="35">
        <f t="shared" si="77"/>
        <v>98.828719888620327</v>
      </c>
      <c r="AC84" s="36">
        <f t="shared" si="78"/>
        <v>28.403374095989481</v>
      </c>
      <c r="AD84" s="32">
        <v>9500</v>
      </c>
      <c r="AE84" s="45">
        <v>3551.1</v>
      </c>
      <c r="AF84" s="32">
        <v>4048.3</v>
      </c>
      <c r="AG84" s="35">
        <f t="shared" si="79"/>
        <v>114.00129537326463</v>
      </c>
      <c r="AH84" s="36">
        <f t="shared" si="80"/>
        <v>42.613684210526323</v>
      </c>
      <c r="AI84" s="32">
        <v>226.2</v>
      </c>
      <c r="AJ84" s="45">
        <v>136.98672000000002</v>
      </c>
      <c r="AK84" s="32">
        <v>269.89999999999998</v>
      </c>
      <c r="AL84" s="35">
        <f t="shared" si="81"/>
        <v>197.02639788732802</v>
      </c>
      <c r="AM84" s="36">
        <f t="shared" si="82"/>
        <v>119.31918656056585</v>
      </c>
      <c r="AN84" s="37">
        <v>0</v>
      </c>
      <c r="AO84" s="37"/>
      <c r="AP84" s="35"/>
      <c r="AQ84" s="35" t="e">
        <f t="shared" si="83"/>
        <v>#DIV/0!</v>
      </c>
      <c r="AR84" s="36" t="e">
        <f t="shared" si="84"/>
        <v>#DIV/0!</v>
      </c>
      <c r="AS84" s="37">
        <v>0</v>
      </c>
      <c r="AT84" s="37"/>
      <c r="AU84" s="36">
        <v>0</v>
      </c>
      <c r="AV84" s="36"/>
      <c r="AW84" s="36"/>
      <c r="AX84" s="36"/>
      <c r="AY84" s="32">
        <v>46087.6</v>
      </c>
      <c r="AZ84" s="36">
        <f t="shared" si="85"/>
        <v>23043.8</v>
      </c>
      <c r="BA84" s="32">
        <v>23048.5</v>
      </c>
      <c r="BB84" s="38"/>
      <c r="BC84" s="38"/>
      <c r="BD84" s="38"/>
      <c r="BE84" s="32">
        <v>0</v>
      </c>
      <c r="BF84" s="39">
        <f t="shared" si="86"/>
        <v>0</v>
      </c>
      <c r="BG84" s="32">
        <v>0</v>
      </c>
      <c r="BH84" s="36"/>
      <c r="BI84" s="36"/>
      <c r="BJ84" s="36"/>
      <c r="BK84" s="36"/>
      <c r="BL84" s="36"/>
      <c r="BM84" s="36"/>
      <c r="BN84" s="35">
        <f t="shared" si="58"/>
        <v>323.39999999999998</v>
      </c>
      <c r="BO84" s="35">
        <f t="shared" si="87"/>
        <v>131.62380000000002</v>
      </c>
      <c r="BP84" s="35">
        <f t="shared" si="59"/>
        <v>159</v>
      </c>
      <c r="BQ84" s="35">
        <f t="shared" si="88"/>
        <v>120.79882209752337</v>
      </c>
      <c r="BR84" s="36">
        <f t="shared" si="89"/>
        <v>49.165120593692023</v>
      </c>
      <c r="BS84" s="32">
        <v>323.39999999999998</v>
      </c>
      <c r="BT84" s="45">
        <v>131.62380000000002</v>
      </c>
      <c r="BU84" s="32">
        <v>159</v>
      </c>
      <c r="BV84" s="32">
        <v>0</v>
      </c>
      <c r="BW84" s="45">
        <v>0</v>
      </c>
      <c r="BX84" s="32">
        <v>0</v>
      </c>
      <c r="BY84" s="36"/>
      <c r="BZ84" s="36"/>
      <c r="CA84" s="36"/>
      <c r="CB84" s="32">
        <v>0</v>
      </c>
      <c r="CC84" s="45">
        <v>0</v>
      </c>
      <c r="CD84" s="32">
        <v>0</v>
      </c>
      <c r="CE84" s="36"/>
      <c r="CF84" s="36"/>
      <c r="CG84" s="36"/>
      <c r="CH84" s="32">
        <v>0</v>
      </c>
      <c r="CI84" s="45">
        <v>0</v>
      </c>
      <c r="CJ84" s="32">
        <v>0</v>
      </c>
      <c r="CK84" s="32">
        <v>0</v>
      </c>
      <c r="CL84" s="45">
        <v>0</v>
      </c>
      <c r="CM84" s="32">
        <v>0</v>
      </c>
      <c r="CN84" s="32">
        <v>11452.7</v>
      </c>
      <c r="CO84" s="45">
        <v>4529.5428499999998</v>
      </c>
      <c r="CP84" s="32">
        <v>6203.4</v>
      </c>
      <c r="CQ84" s="32">
        <v>3872.8</v>
      </c>
      <c r="CR84" s="45">
        <v>1531.6923999999999</v>
      </c>
      <c r="CS84" s="32">
        <v>748.2</v>
      </c>
      <c r="CT84" s="32">
        <v>0</v>
      </c>
      <c r="CU84" s="45">
        <v>0</v>
      </c>
      <c r="CV84" s="32">
        <v>0</v>
      </c>
      <c r="CW84" s="32">
        <v>0</v>
      </c>
      <c r="CX84" s="45">
        <v>0</v>
      </c>
      <c r="CY84" s="32">
        <v>0</v>
      </c>
      <c r="CZ84" s="36"/>
      <c r="DA84" s="36"/>
      <c r="DB84" s="36"/>
      <c r="DC84" s="32">
        <v>0</v>
      </c>
      <c r="DD84" s="45">
        <v>0</v>
      </c>
      <c r="DE84" s="32">
        <v>0</v>
      </c>
      <c r="DF84" s="32">
        <v>0</v>
      </c>
      <c r="DG84" s="35">
        <f t="shared" si="60"/>
        <v>77594.899999999994</v>
      </c>
      <c r="DH84" s="35">
        <f t="shared" si="61"/>
        <v>34475.85037</v>
      </c>
      <c r="DI84" s="35">
        <f t="shared" si="62"/>
        <v>37319.721599999997</v>
      </c>
      <c r="DJ84" s="36"/>
      <c r="DK84" s="36"/>
      <c r="DL84" s="36"/>
      <c r="DM84" s="32">
        <v>0</v>
      </c>
      <c r="DN84" s="32">
        <f t="shared" si="90"/>
        <v>0</v>
      </c>
      <c r="DO84" s="32">
        <v>0</v>
      </c>
      <c r="DP84" s="36"/>
      <c r="DQ84" s="36"/>
      <c r="DR84" s="36"/>
      <c r="DS84" s="36"/>
      <c r="DT84" s="36"/>
      <c r="DU84" s="36">
        <v>0</v>
      </c>
      <c r="DV84" s="36"/>
      <c r="DW84" s="36"/>
      <c r="DX84" s="36"/>
      <c r="DY84" s="32">
        <v>0</v>
      </c>
      <c r="DZ84" s="36">
        <f t="shared" si="91"/>
        <v>0</v>
      </c>
      <c r="EA84" s="32">
        <v>0</v>
      </c>
      <c r="EB84" s="36"/>
      <c r="EC84" s="35">
        <f t="shared" si="63"/>
        <v>0</v>
      </c>
      <c r="ED84" s="35">
        <f t="shared" si="63"/>
        <v>0</v>
      </c>
      <c r="EE84" s="35">
        <f t="shared" si="64"/>
        <v>0</v>
      </c>
      <c r="EH84" s="11"/>
      <c r="EJ84" s="11"/>
      <c r="EK84" s="11"/>
      <c r="EM84" s="11"/>
    </row>
    <row r="85" spans="1:143" s="12" customFormat="1" ht="20.25" customHeight="1">
      <c r="A85" s="15">
        <v>76</v>
      </c>
      <c r="B85" s="26" t="s">
        <v>124</v>
      </c>
      <c r="C85" s="32">
        <v>3247.1795999999999</v>
      </c>
      <c r="D85" s="32">
        <v>2753.4850000000001</v>
      </c>
      <c r="E85" s="34">
        <f t="shared" si="65"/>
        <v>25858.939000000002</v>
      </c>
      <c r="F85" s="34">
        <f t="shared" si="66"/>
        <v>11925.2962782</v>
      </c>
      <c r="G85" s="35">
        <f t="shared" si="52"/>
        <v>12189.868</v>
      </c>
      <c r="H85" s="35">
        <f t="shared" si="67"/>
        <v>102.21857566997015</v>
      </c>
      <c r="I85" s="35">
        <f t="shared" si="68"/>
        <v>47.139861384103966</v>
      </c>
      <c r="J85" s="35">
        <f t="shared" si="53"/>
        <v>9078.5390000000007</v>
      </c>
      <c r="K85" s="35">
        <f t="shared" si="54"/>
        <v>3535.0962782000001</v>
      </c>
      <c r="L85" s="35">
        <f t="shared" si="55"/>
        <v>3799.6680000000001</v>
      </c>
      <c r="M85" s="35">
        <f t="shared" si="69"/>
        <v>107.48414472984918</v>
      </c>
      <c r="N85" s="35">
        <f t="shared" si="70"/>
        <v>41.853298201395617</v>
      </c>
      <c r="O85" s="35">
        <f t="shared" si="56"/>
        <v>1635.039</v>
      </c>
      <c r="P85" s="35">
        <f t="shared" si="71"/>
        <v>611.17757819999997</v>
      </c>
      <c r="Q85" s="35">
        <f t="shared" si="57"/>
        <v>403.81099999999998</v>
      </c>
      <c r="R85" s="35">
        <f t="shared" si="72"/>
        <v>66.070977470946758</v>
      </c>
      <c r="S85" s="36">
        <f t="shared" si="73"/>
        <v>24.697331378639898</v>
      </c>
      <c r="T85" s="32">
        <v>13.039</v>
      </c>
      <c r="U85" s="45">
        <f t="shared" si="74"/>
        <v>4.8739782000000007</v>
      </c>
      <c r="V85" s="32">
        <v>3.8109999999999999</v>
      </c>
      <c r="W85" s="35">
        <f t="shared" si="75"/>
        <v>78.190747755088424</v>
      </c>
      <c r="X85" s="36">
        <f t="shared" si="76"/>
        <v>29.227701510852061</v>
      </c>
      <c r="Y85" s="32">
        <v>587.5</v>
      </c>
      <c r="Z85" s="45">
        <v>168.8475</v>
      </c>
      <c r="AA85" s="32">
        <v>690.67700000000002</v>
      </c>
      <c r="AB85" s="35">
        <f t="shared" si="77"/>
        <v>409.05373191785486</v>
      </c>
      <c r="AC85" s="36">
        <f t="shared" si="78"/>
        <v>117.56204255319149</v>
      </c>
      <c r="AD85" s="32">
        <v>1622</v>
      </c>
      <c r="AE85" s="45">
        <v>606.30359999999996</v>
      </c>
      <c r="AF85" s="32">
        <v>400</v>
      </c>
      <c r="AG85" s="35">
        <f t="shared" si="79"/>
        <v>65.973548565438179</v>
      </c>
      <c r="AH85" s="36">
        <f t="shared" si="80"/>
        <v>24.66091245376079</v>
      </c>
      <c r="AI85" s="32">
        <v>32</v>
      </c>
      <c r="AJ85" s="45">
        <v>19.379200000000001</v>
      </c>
      <c r="AK85" s="32">
        <v>32</v>
      </c>
      <c r="AL85" s="35">
        <f t="shared" si="81"/>
        <v>165.12549537648613</v>
      </c>
      <c r="AM85" s="36">
        <f t="shared" si="82"/>
        <v>100</v>
      </c>
      <c r="AN85" s="37">
        <v>0</v>
      </c>
      <c r="AO85" s="37"/>
      <c r="AP85" s="35"/>
      <c r="AQ85" s="35" t="e">
        <f t="shared" si="83"/>
        <v>#DIV/0!</v>
      </c>
      <c r="AR85" s="36" t="e">
        <f t="shared" si="84"/>
        <v>#DIV/0!</v>
      </c>
      <c r="AS85" s="37">
        <v>0</v>
      </c>
      <c r="AT85" s="37"/>
      <c r="AU85" s="36">
        <v>0</v>
      </c>
      <c r="AV85" s="36"/>
      <c r="AW85" s="36"/>
      <c r="AX85" s="36"/>
      <c r="AY85" s="32">
        <v>16780.400000000001</v>
      </c>
      <c r="AZ85" s="36">
        <f t="shared" si="85"/>
        <v>8390.2000000000007</v>
      </c>
      <c r="BA85" s="32">
        <v>8390.2000000000007</v>
      </c>
      <c r="BB85" s="38"/>
      <c r="BC85" s="38"/>
      <c r="BD85" s="38"/>
      <c r="BE85" s="32">
        <v>0</v>
      </c>
      <c r="BF85" s="39">
        <f t="shared" si="86"/>
        <v>0</v>
      </c>
      <c r="BG85" s="32">
        <v>0</v>
      </c>
      <c r="BH85" s="36"/>
      <c r="BI85" s="36"/>
      <c r="BJ85" s="36"/>
      <c r="BK85" s="36"/>
      <c r="BL85" s="36"/>
      <c r="BM85" s="36"/>
      <c r="BN85" s="35">
        <f t="shared" si="58"/>
        <v>3200</v>
      </c>
      <c r="BO85" s="35">
        <f t="shared" si="87"/>
        <v>1302.4000000000001</v>
      </c>
      <c r="BP85" s="35">
        <f t="shared" si="59"/>
        <v>694</v>
      </c>
      <c r="BQ85" s="35">
        <f t="shared" si="88"/>
        <v>53.286240786240782</v>
      </c>
      <c r="BR85" s="36">
        <f t="shared" si="89"/>
        <v>21.6875</v>
      </c>
      <c r="BS85" s="32">
        <v>3200</v>
      </c>
      <c r="BT85" s="45">
        <v>1302.4000000000001</v>
      </c>
      <c r="BU85" s="32">
        <v>694</v>
      </c>
      <c r="BV85" s="32">
        <v>0</v>
      </c>
      <c r="BW85" s="45">
        <v>0</v>
      </c>
      <c r="BX85" s="32">
        <v>0</v>
      </c>
      <c r="BY85" s="36"/>
      <c r="BZ85" s="36"/>
      <c r="CA85" s="36"/>
      <c r="CB85" s="32">
        <v>0</v>
      </c>
      <c r="CC85" s="45">
        <v>0</v>
      </c>
      <c r="CD85" s="32">
        <v>0</v>
      </c>
      <c r="CE85" s="36"/>
      <c r="CF85" s="36"/>
      <c r="CG85" s="36"/>
      <c r="CH85" s="32">
        <v>0</v>
      </c>
      <c r="CI85" s="45">
        <v>0</v>
      </c>
      <c r="CJ85" s="32">
        <v>0</v>
      </c>
      <c r="CK85" s="32">
        <v>3000</v>
      </c>
      <c r="CL85" s="45">
        <v>1186.5</v>
      </c>
      <c r="CM85" s="32">
        <v>1972.9</v>
      </c>
      <c r="CN85" s="32">
        <v>624</v>
      </c>
      <c r="CO85" s="45">
        <v>246.792</v>
      </c>
      <c r="CP85" s="32">
        <v>6.28</v>
      </c>
      <c r="CQ85" s="32">
        <v>624</v>
      </c>
      <c r="CR85" s="45">
        <v>246.792</v>
      </c>
      <c r="CS85" s="32">
        <v>6.28</v>
      </c>
      <c r="CT85" s="32">
        <v>0</v>
      </c>
      <c r="CU85" s="45">
        <v>0</v>
      </c>
      <c r="CV85" s="32">
        <v>0</v>
      </c>
      <c r="CW85" s="32">
        <v>0</v>
      </c>
      <c r="CX85" s="45">
        <v>0</v>
      </c>
      <c r="CY85" s="32">
        <v>0</v>
      </c>
      <c r="CZ85" s="36"/>
      <c r="DA85" s="36"/>
      <c r="DB85" s="36"/>
      <c r="DC85" s="32">
        <v>0</v>
      </c>
      <c r="DD85" s="45">
        <v>0</v>
      </c>
      <c r="DE85" s="32">
        <v>0</v>
      </c>
      <c r="DF85" s="32">
        <v>0</v>
      </c>
      <c r="DG85" s="35">
        <f t="shared" si="60"/>
        <v>25858.939000000002</v>
      </c>
      <c r="DH85" s="35">
        <f t="shared" si="61"/>
        <v>11925.2962782</v>
      </c>
      <c r="DI85" s="35">
        <f t="shared" si="62"/>
        <v>12189.868</v>
      </c>
      <c r="DJ85" s="36"/>
      <c r="DK85" s="36"/>
      <c r="DL85" s="36"/>
      <c r="DM85" s="32">
        <v>0</v>
      </c>
      <c r="DN85" s="32">
        <f t="shared" si="90"/>
        <v>0</v>
      </c>
      <c r="DO85" s="32">
        <v>0</v>
      </c>
      <c r="DP85" s="36"/>
      <c r="DQ85" s="36"/>
      <c r="DR85" s="36"/>
      <c r="DS85" s="36"/>
      <c r="DT85" s="36"/>
      <c r="DU85" s="36">
        <v>0</v>
      </c>
      <c r="DV85" s="36"/>
      <c r="DW85" s="36"/>
      <c r="DX85" s="36"/>
      <c r="DY85" s="32">
        <v>0</v>
      </c>
      <c r="DZ85" s="36">
        <f t="shared" si="91"/>
        <v>0</v>
      </c>
      <c r="EA85" s="32">
        <v>0</v>
      </c>
      <c r="EB85" s="36"/>
      <c r="EC85" s="35">
        <f t="shared" si="63"/>
        <v>0</v>
      </c>
      <c r="ED85" s="35">
        <f t="shared" si="63"/>
        <v>0</v>
      </c>
      <c r="EE85" s="35">
        <f t="shared" si="64"/>
        <v>0</v>
      </c>
      <c r="EH85" s="11"/>
      <c r="EJ85" s="11"/>
      <c r="EK85" s="11"/>
      <c r="EM85" s="11"/>
    </row>
    <row r="86" spans="1:143" s="12" customFormat="1" ht="20.25" customHeight="1">
      <c r="A86" s="15">
        <v>77</v>
      </c>
      <c r="B86" s="26" t="s">
        <v>125</v>
      </c>
      <c r="C86" s="32">
        <v>382.56150000000002</v>
      </c>
      <c r="D86" s="32">
        <v>654.69989999999996</v>
      </c>
      <c r="E86" s="34">
        <f t="shared" si="65"/>
        <v>33545</v>
      </c>
      <c r="F86" s="34">
        <f t="shared" si="66"/>
        <v>15511.883680000001</v>
      </c>
      <c r="G86" s="35">
        <f t="shared" si="52"/>
        <v>17624.542999999998</v>
      </c>
      <c r="H86" s="35">
        <f t="shared" si="67"/>
        <v>113.61961811719823</v>
      </c>
      <c r="I86" s="35">
        <f t="shared" si="68"/>
        <v>52.54</v>
      </c>
      <c r="J86" s="35">
        <f t="shared" si="53"/>
        <v>9459.2999999999993</v>
      </c>
      <c r="K86" s="35">
        <f t="shared" si="54"/>
        <v>3469.03368</v>
      </c>
      <c r="L86" s="35">
        <f t="shared" si="55"/>
        <v>5581.643</v>
      </c>
      <c r="M86" s="35">
        <f t="shared" si="69"/>
        <v>160.89907204360151</v>
      </c>
      <c r="N86" s="35">
        <f t="shared" si="70"/>
        <v>59.006934974046708</v>
      </c>
      <c r="O86" s="35">
        <f t="shared" si="56"/>
        <v>4013</v>
      </c>
      <c r="P86" s="35">
        <f t="shared" si="71"/>
        <v>1500.0594000000001</v>
      </c>
      <c r="Q86" s="35">
        <f t="shared" si="57"/>
        <v>3054.3330000000001</v>
      </c>
      <c r="R86" s="35">
        <f t="shared" si="72"/>
        <v>203.61413688017956</v>
      </c>
      <c r="S86" s="36">
        <f t="shared" si="73"/>
        <v>76.110964365811114</v>
      </c>
      <c r="T86" s="32">
        <v>133</v>
      </c>
      <c r="U86" s="45">
        <f t="shared" si="74"/>
        <v>49.71540000000001</v>
      </c>
      <c r="V86" s="32">
        <v>66.563000000000002</v>
      </c>
      <c r="W86" s="35">
        <f t="shared" si="75"/>
        <v>133.88809101405198</v>
      </c>
      <c r="X86" s="36">
        <f t="shared" si="76"/>
        <v>50.047368421052632</v>
      </c>
      <c r="Y86" s="32">
        <v>1910.5</v>
      </c>
      <c r="Z86" s="45">
        <v>549.07769999999994</v>
      </c>
      <c r="AA86" s="32">
        <v>958.31</v>
      </c>
      <c r="AB86" s="35">
        <f t="shared" si="77"/>
        <v>174.53085419422425</v>
      </c>
      <c r="AC86" s="36">
        <f t="shared" si="78"/>
        <v>50.160167495420048</v>
      </c>
      <c r="AD86" s="32">
        <v>3880</v>
      </c>
      <c r="AE86" s="45">
        <v>1450.3440000000001</v>
      </c>
      <c r="AF86" s="32">
        <v>2987.77</v>
      </c>
      <c r="AG86" s="35">
        <f t="shared" si="79"/>
        <v>206.004230720436</v>
      </c>
      <c r="AH86" s="36">
        <f t="shared" si="80"/>
        <v>77.004381443298968</v>
      </c>
      <c r="AI86" s="32">
        <v>96.8</v>
      </c>
      <c r="AJ86" s="45">
        <v>58.622080000000004</v>
      </c>
      <c r="AK86" s="32">
        <v>73.599999999999994</v>
      </c>
      <c r="AL86" s="35">
        <f t="shared" si="81"/>
        <v>125.54996342674976</v>
      </c>
      <c r="AM86" s="36">
        <f t="shared" si="82"/>
        <v>76.033057851239661</v>
      </c>
      <c r="AN86" s="37">
        <v>0</v>
      </c>
      <c r="AO86" s="37"/>
      <c r="AP86" s="35"/>
      <c r="AQ86" s="35" t="e">
        <f t="shared" si="83"/>
        <v>#DIV/0!</v>
      </c>
      <c r="AR86" s="36" t="e">
        <f t="shared" si="84"/>
        <v>#DIV/0!</v>
      </c>
      <c r="AS86" s="37">
        <v>0</v>
      </c>
      <c r="AT86" s="37"/>
      <c r="AU86" s="36">
        <v>0</v>
      </c>
      <c r="AV86" s="36"/>
      <c r="AW86" s="36"/>
      <c r="AX86" s="36"/>
      <c r="AY86" s="32">
        <v>24085.7</v>
      </c>
      <c r="AZ86" s="36">
        <f t="shared" si="85"/>
        <v>12042.85</v>
      </c>
      <c r="BA86" s="32">
        <v>12042.9</v>
      </c>
      <c r="BB86" s="38"/>
      <c r="BC86" s="38"/>
      <c r="BD86" s="38"/>
      <c r="BE86" s="32">
        <v>0</v>
      </c>
      <c r="BF86" s="39">
        <f t="shared" si="86"/>
        <v>0</v>
      </c>
      <c r="BG86" s="32">
        <v>0</v>
      </c>
      <c r="BH86" s="36"/>
      <c r="BI86" s="36"/>
      <c r="BJ86" s="36"/>
      <c r="BK86" s="36"/>
      <c r="BL86" s="36"/>
      <c r="BM86" s="36"/>
      <c r="BN86" s="35">
        <f t="shared" si="58"/>
        <v>100</v>
      </c>
      <c r="BO86" s="35">
        <f t="shared" si="87"/>
        <v>40.700000000000003</v>
      </c>
      <c r="BP86" s="35">
        <f t="shared" si="59"/>
        <v>89.81</v>
      </c>
      <c r="BQ86" s="35">
        <f t="shared" si="88"/>
        <v>220.66339066339066</v>
      </c>
      <c r="BR86" s="36">
        <f t="shared" si="89"/>
        <v>89.81</v>
      </c>
      <c r="BS86" s="32">
        <v>100</v>
      </c>
      <c r="BT86" s="45">
        <v>40.700000000000003</v>
      </c>
      <c r="BU86" s="32">
        <v>89.81</v>
      </c>
      <c r="BV86" s="32">
        <v>0</v>
      </c>
      <c r="BW86" s="45">
        <v>0</v>
      </c>
      <c r="BX86" s="32">
        <v>0</v>
      </c>
      <c r="BY86" s="36"/>
      <c r="BZ86" s="36"/>
      <c r="CA86" s="36"/>
      <c r="CB86" s="32">
        <v>0</v>
      </c>
      <c r="CC86" s="45">
        <v>0</v>
      </c>
      <c r="CD86" s="32">
        <v>0</v>
      </c>
      <c r="CE86" s="36"/>
      <c r="CF86" s="36"/>
      <c r="CG86" s="36"/>
      <c r="CH86" s="32">
        <v>0</v>
      </c>
      <c r="CI86" s="45">
        <v>0</v>
      </c>
      <c r="CJ86" s="32">
        <v>0</v>
      </c>
      <c r="CK86" s="32">
        <v>0</v>
      </c>
      <c r="CL86" s="45">
        <v>0</v>
      </c>
      <c r="CM86" s="32">
        <v>0</v>
      </c>
      <c r="CN86" s="32">
        <v>3240</v>
      </c>
      <c r="CO86" s="45">
        <v>1281.42</v>
      </c>
      <c r="CP86" s="32">
        <v>1338.99</v>
      </c>
      <c r="CQ86" s="32">
        <v>1200</v>
      </c>
      <c r="CR86" s="45">
        <v>474.6</v>
      </c>
      <c r="CS86" s="32">
        <v>607.69000000000005</v>
      </c>
      <c r="CT86" s="32">
        <v>0</v>
      </c>
      <c r="CU86" s="45">
        <v>0</v>
      </c>
      <c r="CV86" s="32">
        <v>0</v>
      </c>
      <c r="CW86" s="32">
        <v>0</v>
      </c>
      <c r="CX86" s="45">
        <v>0</v>
      </c>
      <c r="CY86" s="32">
        <v>0</v>
      </c>
      <c r="CZ86" s="36"/>
      <c r="DA86" s="36"/>
      <c r="DB86" s="36"/>
      <c r="DC86" s="32">
        <v>99</v>
      </c>
      <c r="DD86" s="45">
        <v>39.154499999999999</v>
      </c>
      <c r="DE86" s="32">
        <v>66.599999999999994</v>
      </c>
      <c r="DF86" s="32">
        <v>0</v>
      </c>
      <c r="DG86" s="35">
        <f t="shared" si="60"/>
        <v>33545</v>
      </c>
      <c r="DH86" s="35">
        <f t="shared" si="61"/>
        <v>15511.883680000001</v>
      </c>
      <c r="DI86" s="35">
        <f t="shared" si="62"/>
        <v>17624.542999999998</v>
      </c>
      <c r="DJ86" s="36"/>
      <c r="DK86" s="36"/>
      <c r="DL86" s="36"/>
      <c r="DM86" s="32">
        <v>0</v>
      </c>
      <c r="DN86" s="32">
        <f t="shared" si="90"/>
        <v>0</v>
      </c>
      <c r="DO86" s="32">
        <v>0</v>
      </c>
      <c r="DP86" s="36"/>
      <c r="DQ86" s="36"/>
      <c r="DR86" s="36"/>
      <c r="DS86" s="36"/>
      <c r="DT86" s="36"/>
      <c r="DU86" s="36">
        <v>0</v>
      </c>
      <c r="DV86" s="36"/>
      <c r="DW86" s="36"/>
      <c r="DX86" s="36"/>
      <c r="DY86" s="32">
        <v>0</v>
      </c>
      <c r="DZ86" s="36">
        <f t="shared" si="91"/>
        <v>0</v>
      </c>
      <c r="EA86" s="32">
        <v>0</v>
      </c>
      <c r="EB86" s="36"/>
      <c r="EC86" s="35">
        <f t="shared" si="63"/>
        <v>0</v>
      </c>
      <c r="ED86" s="35">
        <f t="shared" si="63"/>
        <v>0</v>
      </c>
      <c r="EE86" s="35">
        <f t="shared" si="64"/>
        <v>0</v>
      </c>
      <c r="EH86" s="11"/>
      <c r="EJ86" s="11"/>
      <c r="EK86" s="11"/>
      <c r="EM86" s="11"/>
    </row>
    <row r="87" spans="1:143" s="12" customFormat="1" ht="20.25" customHeight="1">
      <c r="A87" s="15">
        <v>78</v>
      </c>
      <c r="B87" s="27" t="s">
        <v>126</v>
      </c>
      <c r="C87" s="32">
        <v>9114.3444999999992</v>
      </c>
      <c r="D87" s="32">
        <v>17037.714599999999</v>
      </c>
      <c r="E87" s="34">
        <f t="shared" si="65"/>
        <v>43630.6</v>
      </c>
      <c r="F87" s="34">
        <f t="shared" si="66"/>
        <v>20115.629799999999</v>
      </c>
      <c r="G87" s="35">
        <f t="shared" si="52"/>
        <v>20217.634000000002</v>
      </c>
      <c r="H87" s="35">
        <f t="shared" si="67"/>
        <v>100.50708926846528</v>
      </c>
      <c r="I87" s="35">
        <f t="shared" si="68"/>
        <v>46.338198420374695</v>
      </c>
      <c r="J87" s="35">
        <f t="shared" si="53"/>
        <v>11993</v>
      </c>
      <c r="K87" s="35">
        <f t="shared" si="54"/>
        <v>4296.8297999999995</v>
      </c>
      <c r="L87" s="35">
        <f t="shared" si="55"/>
        <v>4398.8339999999998</v>
      </c>
      <c r="M87" s="35">
        <f t="shared" si="69"/>
        <v>102.3739408994045</v>
      </c>
      <c r="N87" s="35">
        <f t="shared" si="70"/>
        <v>36.678345701659296</v>
      </c>
      <c r="O87" s="35">
        <f t="shared" si="56"/>
        <v>6275</v>
      </c>
      <c r="P87" s="35">
        <f t="shared" si="71"/>
        <v>2345.5950000000003</v>
      </c>
      <c r="Q87" s="35">
        <f t="shared" si="57"/>
        <v>2943.085</v>
      </c>
      <c r="R87" s="35">
        <f t="shared" si="72"/>
        <v>125.4728544356549</v>
      </c>
      <c r="S87" s="36">
        <f t="shared" si="73"/>
        <v>46.901752988047804</v>
      </c>
      <c r="T87" s="32">
        <v>295</v>
      </c>
      <c r="U87" s="45">
        <f t="shared" si="74"/>
        <v>110.27100000000002</v>
      </c>
      <c r="V87" s="32">
        <v>281.00200000000001</v>
      </c>
      <c r="W87" s="35">
        <f t="shared" si="75"/>
        <v>254.82855873257697</v>
      </c>
      <c r="X87" s="36">
        <f t="shared" si="76"/>
        <v>95.254915254237289</v>
      </c>
      <c r="Y87" s="32">
        <v>3150</v>
      </c>
      <c r="Z87" s="45">
        <v>905.31</v>
      </c>
      <c r="AA87" s="32">
        <v>318.18900000000002</v>
      </c>
      <c r="AB87" s="35">
        <f t="shared" si="77"/>
        <v>35.146966232561226</v>
      </c>
      <c r="AC87" s="36">
        <f t="shared" si="78"/>
        <v>10.101238095238097</v>
      </c>
      <c r="AD87" s="32">
        <v>5980</v>
      </c>
      <c r="AE87" s="45">
        <v>2235.3240000000001</v>
      </c>
      <c r="AF87" s="32">
        <v>2662.0830000000001</v>
      </c>
      <c r="AG87" s="35">
        <f t="shared" si="79"/>
        <v>119.09159477552247</v>
      </c>
      <c r="AH87" s="36">
        <f t="shared" si="80"/>
        <v>44.516438127090304</v>
      </c>
      <c r="AI87" s="32">
        <v>108</v>
      </c>
      <c r="AJ87" s="45">
        <v>65.404800000000009</v>
      </c>
      <c r="AK87" s="32">
        <v>108.96</v>
      </c>
      <c r="AL87" s="35">
        <f t="shared" si="81"/>
        <v>166.59327755761041</v>
      </c>
      <c r="AM87" s="36">
        <f t="shared" si="82"/>
        <v>100.88888888888887</v>
      </c>
      <c r="AN87" s="37">
        <v>0</v>
      </c>
      <c r="AO87" s="37"/>
      <c r="AP87" s="35"/>
      <c r="AQ87" s="35" t="e">
        <f t="shared" si="83"/>
        <v>#DIV/0!</v>
      </c>
      <c r="AR87" s="36" t="e">
        <f t="shared" si="84"/>
        <v>#DIV/0!</v>
      </c>
      <c r="AS87" s="37">
        <v>0</v>
      </c>
      <c r="AT87" s="37"/>
      <c r="AU87" s="36">
        <v>0</v>
      </c>
      <c r="AV87" s="36"/>
      <c r="AW87" s="36"/>
      <c r="AX87" s="36"/>
      <c r="AY87" s="32">
        <v>31637.599999999999</v>
      </c>
      <c r="AZ87" s="36">
        <f t="shared" si="85"/>
        <v>15818.8</v>
      </c>
      <c r="BA87" s="32">
        <v>15818.8</v>
      </c>
      <c r="BB87" s="38"/>
      <c r="BC87" s="38"/>
      <c r="BD87" s="38"/>
      <c r="BE87" s="32">
        <v>0</v>
      </c>
      <c r="BF87" s="39">
        <f t="shared" si="86"/>
        <v>0</v>
      </c>
      <c r="BG87" s="32">
        <v>0</v>
      </c>
      <c r="BH87" s="36"/>
      <c r="BI87" s="36"/>
      <c r="BJ87" s="36"/>
      <c r="BK87" s="36"/>
      <c r="BL87" s="36"/>
      <c r="BM87" s="36"/>
      <c r="BN87" s="35">
        <f t="shared" si="58"/>
        <v>660</v>
      </c>
      <c r="BO87" s="35">
        <f t="shared" si="87"/>
        <v>268.62</v>
      </c>
      <c r="BP87" s="35">
        <f t="shared" si="59"/>
        <v>602.20000000000005</v>
      </c>
      <c r="BQ87" s="35">
        <f t="shared" si="88"/>
        <v>224.18286054649693</v>
      </c>
      <c r="BR87" s="36">
        <f t="shared" si="89"/>
        <v>91.242424242424249</v>
      </c>
      <c r="BS87" s="32">
        <v>660</v>
      </c>
      <c r="BT87" s="45">
        <v>268.62</v>
      </c>
      <c r="BU87" s="32">
        <v>602.20000000000005</v>
      </c>
      <c r="BV87" s="32">
        <v>0</v>
      </c>
      <c r="BW87" s="45">
        <v>0</v>
      </c>
      <c r="BX87" s="32">
        <v>0</v>
      </c>
      <c r="BY87" s="36"/>
      <c r="BZ87" s="36"/>
      <c r="CA87" s="36"/>
      <c r="CB87" s="32">
        <v>0</v>
      </c>
      <c r="CC87" s="45">
        <v>0</v>
      </c>
      <c r="CD87" s="32">
        <v>0</v>
      </c>
      <c r="CE87" s="36"/>
      <c r="CF87" s="36"/>
      <c r="CG87" s="36"/>
      <c r="CH87" s="32">
        <v>0</v>
      </c>
      <c r="CI87" s="45">
        <v>0</v>
      </c>
      <c r="CJ87" s="32">
        <v>0</v>
      </c>
      <c r="CK87" s="32">
        <v>0</v>
      </c>
      <c r="CL87" s="45">
        <v>0</v>
      </c>
      <c r="CM87" s="32">
        <v>0</v>
      </c>
      <c r="CN87" s="32">
        <v>1800</v>
      </c>
      <c r="CO87" s="45">
        <v>711.9</v>
      </c>
      <c r="CP87" s="32">
        <v>426.4</v>
      </c>
      <c r="CQ87" s="32">
        <v>1800</v>
      </c>
      <c r="CR87" s="45">
        <v>711.9</v>
      </c>
      <c r="CS87" s="32">
        <v>426.4</v>
      </c>
      <c r="CT87" s="32">
        <v>0</v>
      </c>
      <c r="CU87" s="45">
        <v>0</v>
      </c>
      <c r="CV87" s="32">
        <v>0</v>
      </c>
      <c r="CW87" s="32">
        <v>0</v>
      </c>
      <c r="CX87" s="45">
        <v>0</v>
      </c>
      <c r="CY87" s="32">
        <v>0</v>
      </c>
      <c r="CZ87" s="36"/>
      <c r="DA87" s="36"/>
      <c r="DB87" s="36"/>
      <c r="DC87" s="32">
        <v>0</v>
      </c>
      <c r="DD87" s="45">
        <v>0</v>
      </c>
      <c r="DE87" s="32">
        <v>0</v>
      </c>
      <c r="DF87" s="32">
        <v>0</v>
      </c>
      <c r="DG87" s="35">
        <f t="shared" si="60"/>
        <v>43630.6</v>
      </c>
      <c r="DH87" s="35">
        <f t="shared" si="61"/>
        <v>20115.629799999999</v>
      </c>
      <c r="DI87" s="35">
        <f t="shared" si="62"/>
        <v>20217.634000000002</v>
      </c>
      <c r="DJ87" s="36"/>
      <c r="DK87" s="36"/>
      <c r="DL87" s="36"/>
      <c r="DM87" s="32">
        <v>0</v>
      </c>
      <c r="DN87" s="32">
        <f t="shared" si="90"/>
        <v>0</v>
      </c>
      <c r="DO87" s="32">
        <v>0</v>
      </c>
      <c r="DP87" s="36"/>
      <c r="DQ87" s="36"/>
      <c r="DR87" s="36"/>
      <c r="DS87" s="36"/>
      <c r="DT87" s="36"/>
      <c r="DU87" s="36">
        <v>0</v>
      </c>
      <c r="DV87" s="36"/>
      <c r="DW87" s="36"/>
      <c r="DX87" s="36"/>
      <c r="DY87" s="32">
        <v>0</v>
      </c>
      <c r="DZ87" s="36">
        <f t="shared" si="91"/>
        <v>0</v>
      </c>
      <c r="EA87" s="32">
        <v>0</v>
      </c>
      <c r="EB87" s="36"/>
      <c r="EC87" s="35">
        <f t="shared" si="63"/>
        <v>0</v>
      </c>
      <c r="ED87" s="35">
        <f t="shared" si="63"/>
        <v>0</v>
      </c>
      <c r="EE87" s="35">
        <f t="shared" si="64"/>
        <v>0</v>
      </c>
      <c r="EH87" s="11"/>
      <c r="EJ87" s="11"/>
      <c r="EK87" s="11"/>
      <c r="EM87" s="11"/>
    </row>
    <row r="88" spans="1:143" s="12" customFormat="1" ht="20.25" customHeight="1">
      <c r="A88" s="15">
        <v>79</v>
      </c>
      <c r="B88" s="26" t="s">
        <v>127</v>
      </c>
      <c r="C88" s="32">
        <v>13175.977699999999</v>
      </c>
      <c r="D88" s="32">
        <v>13608.2417</v>
      </c>
      <c r="E88" s="34">
        <f t="shared" si="65"/>
        <v>38773</v>
      </c>
      <c r="F88" s="34">
        <f t="shared" si="66"/>
        <v>17429.179550000001</v>
      </c>
      <c r="G88" s="35">
        <f t="shared" si="52"/>
        <v>15386.8783</v>
      </c>
      <c r="H88" s="35">
        <f t="shared" si="67"/>
        <v>88.282286930712118</v>
      </c>
      <c r="I88" s="35">
        <f t="shared" si="68"/>
        <v>39.68451835039847</v>
      </c>
      <c r="J88" s="35">
        <f t="shared" si="53"/>
        <v>13150.7</v>
      </c>
      <c r="K88" s="35">
        <f t="shared" si="54"/>
        <v>4618.0295500000002</v>
      </c>
      <c r="L88" s="35">
        <f t="shared" si="55"/>
        <v>2575.6783</v>
      </c>
      <c r="M88" s="35">
        <f t="shared" si="69"/>
        <v>55.774400577406439</v>
      </c>
      <c r="N88" s="35">
        <f t="shared" si="70"/>
        <v>19.585864630780108</v>
      </c>
      <c r="O88" s="35">
        <f t="shared" si="56"/>
        <v>2489.1000000000004</v>
      </c>
      <c r="P88" s="35">
        <f t="shared" si="71"/>
        <v>930.42558000000008</v>
      </c>
      <c r="Q88" s="35">
        <f t="shared" si="57"/>
        <v>1450.7</v>
      </c>
      <c r="R88" s="35">
        <f t="shared" si="72"/>
        <v>155.91789727019327</v>
      </c>
      <c r="S88" s="36">
        <f t="shared" si="73"/>
        <v>58.282109999598241</v>
      </c>
      <c r="T88" s="32">
        <v>337.3</v>
      </c>
      <c r="U88" s="45">
        <f t="shared" si="74"/>
        <v>126.08274000000002</v>
      </c>
      <c r="V88" s="32">
        <v>51.067999999999998</v>
      </c>
      <c r="W88" s="35">
        <f t="shared" si="75"/>
        <v>40.503561391511631</v>
      </c>
      <c r="X88" s="36">
        <f t="shared" si="76"/>
        <v>15.140231248147048</v>
      </c>
      <c r="Y88" s="32">
        <v>5827.3</v>
      </c>
      <c r="Z88" s="45">
        <v>1674.76602</v>
      </c>
      <c r="AA88" s="32">
        <v>473.99</v>
      </c>
      <c r="AB88" s="35">
        <f t="shared" si="77"/>
        <v>28.301863922460047</v>
      </c>
      <c r="AC88" s="36">
        <f t="shared" si="78"/>
        <v>8.1339556913150179</v>
      </c>
      <c r="AD88" s="32">
        <v>2151.8000000000002</v>
      </c>
      <c r="AE88" s="45">
        <v>804.34284000000002</v>
      </c>
      <c r="AF88" s="32">
        <v>1399.6320000000001</v>
      </c>
      <c r="AG88" s="35">
        <f t="shared" si="79"/>
        <v>174.00938137274898</v>
      </c>
      <c r="AH88" s="36">
        <f t="shared" si="80"/>
        <v>65.044706757133568</v>
      </c>
      <c r="AI88" s="32">
        <v>312</v>
      </c>
      <c r="AJ88" s="45">
        <v>188.94720000000001</v>
      </c>
      <c r="AK88" s="32">
        <v>156</v>
      </c>
      <c r="AL88" s="35">
        <f t="shared" si="81"/>
        <v>82.562747688243064</v>
      </c>
      <c r="AM88" s="36">
        <f t="shared" si="82"/>
        <v>50</v>
      </c>
      <c r="AN88" s="37">
        <v>0</v>
      </c>
      <c r="AO88" s="37"/>
      <c r="AP88" s="35"/>
      <c r="AQ88" s="35" t="e">
        <f t="shared" si="83"/>
        <v>#DIV/0!</v>
      </c>
      <c r="AR88" s="36" t="e">
        <f t="shared" si="84"/>
        <v>#DIV/0!</v>
      </c>
      <c r="AS88" s="37">
        <v>0</v>
      </c>
      <c r="AT88" s="37"/>
      <c r="AU88" s="36">
        <v>0</v>
      </c>
      <c r="AV88" s="36"/>
      <c r="AW88" s="36"/>
      <c r="AX88" s="36"/>
      <c r="AY88" s="32">
        <v>25622.3</v>
      </c>
      <c r="AZ88" s="36">
        <f t="shared" si="85"/>
        <v>12811.15</v>
      </c>
      <c r="BA88" s="32">
        <v>12811.2</v>
      </c>
      <c r="BB88" s="38"/>
      <c r="BC88" s="38"/>
      <c r="BD88" s="38"/>
      <c r="BE88" s="32">
        <v>0</v>
      </c>
      <c r="BF88" s="39">
        <f t="shared" si="86"/>
        <v>0</v>
      </c>
      <c r="BG88" s="32">
        <v>0</v>
      </c>
      <c r="BH88" s="36"/>
      <c r="BI88" s="36"/>
      <c r="BJ88" s="36"/>
      <c r="BK88" s="36"/>
      <c r="BL88" s="36"/>
      <c r="BM88" s="36"/>
      <c r="BN88" s="35">
        <f t="shared" si="58"/>
        <v>3071.4</v>
      </c>
      <c r="BO88" s="35">
        <f t="shared" si="87"/>
        <v>1250.0598000000002</v>
      </c>
      <c r="BP88" s="35">
        <f t="shared" si="59"/>
        <v>192.92830000000001</v>
      </c>
      <c r="BQ88" s="35">
        <f t="shared" si="88"/>
        <v>15.433525660132416</v>
      </c>
      <c r="BR88" s="36">
        <f t="shared" si="89"/>
        <v>6.2814449436738942</v>
      </c>
      <c r="BS88" s="32">
        <v>3071.4</v>
      </c>
      <c r="BT88" s="45">
        <v>1250.0598000000002</v>
      </c>
      <c r="BU88" s="32">
        <v>192.92830000000001</v>
      </c>
      <c r="BV88" s="32">
        <v>0</v>
      </c>
      <c r="BW88" s="45">
        <v>0</v>
      </c>
      <c r="BX88" s="32">
        <v>0</v>
      </c>
      <c r="BY88" s="36"/>
      <c r="BZ88" s="36"/>
      <c r="CA88" s="36"/>
      <c r="CB88" s="32">
        <v>0</v>
      </c>
      <c r="CC88" s="45">
        <v>0</v>
      </c>
      <c r="CD88" s="32">
        <v>0</v>
      </c>
      <c r="CE88" s="36"/>
      <c r="CF88" s="36"/>
      <c r="CG88" s="36"/>
      <c r="CH88" s="32">
        <v>0</v>
      </c>
      <c r="CI88" s="45">
        <v>0</v>
      </c>
      <c r="CJ88" s="32">
        <v>0</v>
      </c>
      <c r="CK88" s="32">
        <v>0</v>
      </c>
      <c r="CL88" s="45">
        <v>0</v>
      </c>
      <c r="CM88" s="32">
        <v>0</v>
      </c>
      <c r="CN88" s="32">
        <v>1450.9</v>
      </c>
      <c r="CO88" s="45">
        <v>573.83094999999992</v>
      </c>
      <c r="CP88" s="32">
        <v>278.06</v>
      </c>
      <c r="CQ88" s="32">
        <v>1450.9</v>
      </c>
      <c r="CR88" s="45">
        <v>573.83094999999992</v>
      </c>
      <c r="CS88" s="32">
        <v>278.06</v>
      </c>
      <c r="CT88" s="32">
        <v>0</v>
      </c>
      <c r="CU88" s="45">
        <v>0</v>
      </c>
      <c r="CV88" s="32">
        <v>0</v>
      </c>
      <c r="CW88" s="32">
        <v>0</v>
      </c>
      <c r="CX88" s="45">
        <v>0</v>
      </c>
      <c r="CY88" s="32">
        <v>0</v>
      </c>
      <c r="CZ88" s="36"/>
      <c r="DA88" s="36"/>
      <c r="DB88" s="36"/>
      <c r="DC88" s="32">
        <v>0</v>
      </c>
      <c r="DD88" s="45">
        <v>0</v>
      </c>
      <c r="DE88" s="32">
        <v>24</v>
      </c>
      <c r="DF88" s="32">
        <v>0</v>
      </c>
      <c r="DG88" s="35">
        <f t="shared" si="60"/>
        <v>38773</v>
      </c>
      <c r="DH88" s="35">
        <f t="shared" si="61"/>
        <v>17429.179550000001</v>
      </c>
      <c r="DI88" s="35">
        <f t="shared" si="62"/>
        <v>15386.8783</v>
      </c>
      <c r="DJ88" s="36"/>
      <c r="DK88" s="36"/>
      <c r="DL88" s="36"/>
      <c r="DM88" s="32">
        <v>0</v>
      </c>
      <c r="DN88" s="32">
        <f t="shared" si="90"/>
        <v>0</v>
      </c>
      <c r="DO88" s="32">
        <v>0</v>
      </c>
      <c r="DP88" s="36"/>
      <c r="DQ88" s="36"/>
      <c r="DR88" s="36"/>
      <c r="DS88" s="36"/>
      <c r="DT88" s="36"/>
      <c r="DU88" s="36">
        <v>0</v>
      </c>
      <c r="DV88" s="36"/>
      <c r="DW88" s="36"/>
      <c r="DX88" s="36"/>
      <c r="DY88" s="32">
        <v>2200</v>
      </c>
      <c r="DZ88" s="36">
        <f t="shared" si="91"/>
        <v>1100</v>
      </c>
      <c r="EA88" s="32">
        <v>0</v>
      </c>
      <c r="EB88" s="36"/>
      <c r="EC88" s="35">
        <f t="shared" si="63"/>
        <v>2200</v>
      </c>
      <c r="ED88" s="35">
        <f t="shared" si="63"/>
        <v>1100</v>
      </c>
      <c r="EE88" s="35">
        <f t="shared" si="64"/>
        <v>0</v>
      </c>
      <c r="EH88" s="11"/>
      <c r="EJ88" s="11"/>
      <c r="EK88" s="11"/>
      <c r="EM88" s="11"/>
    </row>
    <row r="89" spans="1:143" s="12" customFormat="1" ht="20.25" customHeight="1">
      <c r="A89" s="15">
        <v>80</v>
      </c>
      <c r="B89" s="26" t="s">
        <v>128</v>
      </c>
      <c r="C89" s="32">
        <v>16534.9905</v>
      </c>
      <c r="D89" s="32">
        <v>8119.5267000000003</v>
      </c>
      <c r="E89" s="34">
        <f t="shared" si="65"/>
        <v>59446</v>
      </c>
      <c r="F89" s="34">
        <f t="shared" si="66"/>
        <v>27129.783900000002</v>
      </c>
      <c r="G89" s="35">
        <f t="shared" si="52"/>
        <v>28921.195</v>
      </c>
      <c r="H89" s="35">
        <f t="shared" si="67"/>
        <v>106.60311599459513</v>
      </c>
      <c r="I89" s="35">
        <f t="shared" si="68"/>
        <v>48.651204454462871</v>
      </c>
      <c r="J89" s="35">
        <f t="shared" si="53"/>
        <v>19866.3</v>
      </c>
      <c r="K89" s="35">
        <f t="shared" si="54"/>
        <v>7339.9338999999991</v>
      </c>
      <c r="L89" s="35">
        <f t="shared" si="55"/>
        <v>9131.2950000000001</v>
      </c>
      <c r="M89" s="35">
        <f t="shared" si="69"/>
        <v>124.40568436181695</v>
      </c>
      <c r="N89" s="35">
        <f t="shared" si="70"/>
        <v>45.963742619410766</v>
      </c>
      <c r="O89" s="35">
        <f t="shared" si="56"/>
        <v>5928</v>
      </c>
      <c r="P89" s="35">
        <f t="shared" si="71"/>
        <v>2215.8863999999999</v>
      </c>
      <c r="Q89" s="35">
        <f t="shared" si="57"/>
        <v>3300.0060000000003</v>
      </c>
      <c r="R89" s="35">
        <f t="shared" si="72"/>
        <v>148.924872683004</v>
      </c>
      <c r="S89" s="36">
        <f t="shared" si="73"/>
        <v>55.668117408906895</v>
      </c>
      <c r="T89" s="32">
        <v>928</v>
      </c>
      <c r="U89" s="45">
        <f t="shared" si="74"/>
        <v>346.88639999999998</v>
      </c>
      <c r="V89" s="32">
        <v>155.70599999999999</v>
      </c>
      <c r="W89" s="35">
        <f t="shared" si="75"/>
        <v>44.886741019538384</v>
      </c>
      <c r="X89" s="36">
        <f t="shared" si="76"/>
        <v>16.778663793103448</v>
      </c>
      <c r="Y89" s="32">
        <v>5300</v>
      </c>
      <c r="Z89" s="45">
        <v>1523.22</v>
      </c>
      <c r="AA89" s="32">
        <v>1701.902</v>
      </c>
      <c r="AB89" s="35">
        <f t="shared" si="77"/>
        <v>111.73054450440515</v>
      </c>
      <c r="AC89" s="36">
        <f t="shared" si="78"/>
        <v>32.11135849056604</v>
      </c>
      <c r="AD89" s="32">
        <v>5000</v>
      </c>
      <c r="AE89" s="45">
        <v>1869</v>
      </c>
      <c r="AF89" s="32">
        <v>3144.3</v>
      </c>
      <c r="AG89" s="35">
        <f t="shared" si="79"/>
        <v>168.23434991974321</v>
      </c>
      <c r="AH89" s="36">
        <f t="shared" si="80"/>
        <v>62.88600000000001</v>
      </c>
      <c r="AI89" s="32">
        <v>804</v>
      </c>
      <c r="AJ89" s="45">
        <v>486.90239999999994</v>
      </c>
      <c r="AK89" s="32">
        <v>638</v>
      </c>
      <c r="AL89" s="35">
        <f t="shared" si="81"/>
        <v>131.03242046044548</v>
      </c>
      <c r="AM89" s="36">
        <f t="shared" si="82"/>
        <v>79.353233830845767</v>
      </c>
      <c r="AN89" s="37">
        <v>0</v>
      </c>
      <c r="AO89" s="37"/>
      <c r="AP89" s="35"/>
      <c r="AQ89" s="35" t="e">
        <f t="shared" si="83"/>
        <v>#DIV/0!</v>
      </c>
      <c r="AR89" s="36" t="e">
        <f t="shared" si="84"/>
        <v>#DIV/0!</v>
      </c>
      <c r="AS89" s="37">
        <v>0</v>
      </c>
      <c r="AT89" s="37"/>
      <c r="AU89" s="36">
        <v>0</v>
      </c>
      <c r="AV89" s="36"/>
      <c r="AW89" s="36"/>
      <c r="AX89" s="36"/>
      <c r="AY89" s="32">
        <v>39579.699999999997</v>
      </c>
      <c r="AZ89" s="36">
        <f t="shared" si="85"/>
        <v>19789.849999999999</v>
      </c>
      <c r="BA89" s="32">
        <v>19789.900000000001</v>
      </c>
      <c r="BB89" s="38"/>
      <c r="BC89" s="38"/>
      <c r="BD89" s="38"/>
      <c r="BE89" s="32">
        <v>0</v>
      </c>
      <c r="BF89" s="39">
        <f t="shared" si="86"/>
        <v>0</v>
      </c>
      <c r="BG89" s="32">
        <v>0</v>
      </c>
      <c r="BH89" s="36"/>
      <c r="BI89" s="36"/>
      <c r="BJ89" s="36"/>
      <c r="BK89" s="36"/>
      <c r="BL89" s="36"/>
      <c r="BM89" s="36"/>
      <c r="BN89" s="35">
        <f t="shared" si="58"/>
        <v>1344.3</v>
      </c>
      <c r="BO89" s="35">
        <f t="shared" si="87"/>
        <v>547.13010000000008</v>
      </c>
      <c r="BP89" s="35">
        <f t="shared" si="59"/>
        <v>732.89099999999996</v>
      </c>
      <c r="BQ89" s="35">
        <f t="shared" si="88"/>
        <v>133.95186994829928</v>
      </c>
      <c r="BR89" s="36">
        <f t="shared" si="89"/>
        <v>54.518411068957818</v>
      </c>
      <c r="BS89" s="32">
        <v>682</v>
      </c>
      <c r="BT89" s="45">
        <v>277.57400000000001</v>
      </c>
      <c r="BU89" s="32">
        <v>401.83499999999998</v>
      </c>
      <c r="BV89" s="32">
        <v>0</v>
      </c>
      <c r="BW89" s="45">
        <v>0</v>
      </c>
      <c r="BX89" s="32">
        <v>0</v>
      </c>
      <c r="BY89" s="36"/>
      <c r="BZ89" s="36"/>
      <c r="CA89" s="36"/>
      <c r="CB89" s="32">
        <v>662.3</v>
      </c>
      <c r="CC89" s="45">
        <v>269.55610000000001</v>
      </c>
      <c r="CD89" s="32">
        <v>331.05599999999998</v>
      </c>
      <c r="CE89" s="36"/>
      <c r="CF89" s="36"/>
      <c r="CG89" s="36"/>
      <c r="CH89" s="32">
        <v>0</v>
      </c>
      <c r="CI89" s="45">
        <v>0</v>
      </c>
      <c r="CJ89" s="32">
        <v>0</v>
      </c>
      <c r="CK89" s="32">
        <v>0</v>
      </c>
      <c r="CL89" s="45">
        <v>0</v>
      </c>
      <c r="CM89" s="32">
        <v>0</v>
      </c>
      <c r="CN89" s="32">
        <v>5860</v>
      </c>
      <c r="CO89" s="45">
        <v>2317.63</v>
      </c>
      <c r="CP89" s="32">
        <v>2577.4899999999998</v>
      </c>
      <c r="CQ89" s="32">
        <v>1360</v>
      </c>
      <c r="CR89" s="45">
        <v>537.88</v>
      </c>
      <c r="CS89" s="32">
        <v>232.12</v>
      </c>
      <c r="CT89" s="32">
        <v>0</v>
      </c>
      <c r="CU89" s="45">
        <v>0</v>
      </c>
      <c r="CV89" s="32">
        <v>59.856000000000002</v>
      </c>
      <c r="CW89" s="32">
        <v>0</v>
      </c>
      <c r="CX89" s="45">
        <v>0</v>
      </c>
      <c r="CY89" s="32">
        <v>0</v>
      </c>
      <c r="CZ89" s="36"/>
      <c r="DA89" s="36"/>
      <c r="DB89" s="36"/>
      <c r="DC89" s="32">
        <v>630</v>
      </c>
      <c r="DD89" s="45">
        <v>249.16499999999999</v>
      </c>
      <c r="DE89" s="32">
        <v>121.15</v>
      </c>
      <c r="DF89" s="32">
        <v>0</v>
      </c>
      <c r="DG89" s="35">
        <f t="shared" si="60"/>
        <v>59446</v>
      </c>
      <c r="DH89" s="35">
        <f t="shared" si="61"/>
        <v>27129.783900000002</v>
      </c>
      <c r="DI89" s="35">
        <f t="shared" si="62"/>
        <v>28921.195</v>
      </c>
      <c r="DJ89" s="36"/>
      <c r="DK89" s="36"/>
      <c r="DL89" s="36"/>
      <c r="DM89" s="32">
        <v>0</v>
      </c>
      <c r="DN89" s="32">
        <f t="shared" si="90"/>
        <v>0</v>
      </c>
      <c r="DO89" s="32">
        <v>0</v>
      </c>
      <c r="DP89" s="36"/>
      <c r="DQ89" s="36"/>
      <c r="DR89" s="36"/>
      <c r="DS89" s="36"/>
      <c r="DT89" s="36"/>
      <c r="DU89" s="36">
        <v>0</v>
      </c>
      <c r="DV89" s="36"/>
      <c r="DW89" s="36"/>
      <c r="DX89" s="36"/>
      <c r="DY89" s="32">
        <v>0</v>
      </c>
      <c r="DZ89" s="36">
        <f t="shared" si="91"/>
        <v>0</v>
      </c>
      <c r="EA89" s="32">
        <v>0</v>
      </c>
      <c r="EB89" s="36"/>
      <c r="EC89" s="35">
        <f t="shared" si="63"/>
        <v>0</v>
      </c>
      <c r="ED89" s="35">
        <f t="shared" si="63"/>
        <v>0</v>
      </c>
      <c r="EE89" s="35">
        <f t="shared" si="64"/>
        <v>0</v>
      </c>
      <c r="EH89" s="11"/>
      <c r="EJ89" s="11"/>
      <c r="EK89" s="11"/>
      <c r="EM89" s="11"/>
    </row>
    <row r="90" spans="1:143" s="12" customFormat="1" ht="20.25" customHeight="1">
      <c r="A90" s="15">
        <v>81</v>
      </c>
      <c r="B90" s="25" t="s">
        <v>129</v>
      </c>
      <c r="C90" s="32">
        <v>1892.3351</v>
      </c>
      <c r="D90" s="32">
        <v>6458.8235999999997</v>
      </c>
      <c r="E90" s="34">
        <f t="shared" si="65"/>
        <v>35721.5</v>
      </c>
      <c r="F90" s="34">
        <f t="shared" si="66"/>
        <v>15940.28026</v>
      </c>
      <c r="G90" s="35">
        <f t="shared" si="52"/>
        <v>15526.001</v>
      </c>
      <c r="H90" s="35">
        <f t="shared" si="67"/>
        <v>97.401054101667356</v>
      </c>
      <c r="I90" s="35">
        <f t="shared" si="68"/>
        <v>43.464023067340399</v>
      </c>
      <c r="J90" s="35">
        <f t="shared" si="53"/>
        <v>12259.5</v>
      </c>
      <c r="K90" s="35">
        <f t="shared" si="54"/>
        <v>4209.2802599999995</v>
      </c>
      <c r="L90" s="35">
        <f t="shared" si="55"/>
        <v>3795.0010000000002</v>
      </c>
      <c r="M90" s="35">
        <f t="shared" si="69"/>
        <v>90.157954937407766</v>
      </c>
      <c r="N90" s="35">
        <f t="shared" si="70"/>
        <v>30.955593621273298</v>
      </c>
      <c r="O90" s="35">
        <f t="shared" si="56"/>
        <v>2393.6999999999998</v>
      </c>
      <c r="P90" s="35">
        <f t="shared" si="71"/>
        <v>894.76506000000006</v>
      </c>
      <c r="Q90" s="35">
        <f t="shared" si="57"/>
        <v>1074.751</v>
      </c>
      <c r="R90" s="35">
        <f t="shared" si="72"/>
        <v>120.11544125337213</v>
      </c>
      <c r="S90" s="36">
        <f t="shared" si="73"/>
        <v>44.899151940510507</v>
      </c>
      <c r="T90" s="32">
        <v>223.5</v>
      </c>
      <c r="U90" s="45">
        <f t="shared" si="74"/>
        <v>83.544300000000007</v>
      </c>
      <c r="V90" s="32">
        <v>106.151</v>
      </c>
      <c r="W90" s="35">
        <f t="shared" si="75"/>
        <v>127.05953607846374</v>
      </c>
      <c r="X90" s="36">
        <f t="shared" si="76"/>
        <v>47.494854586129755</v>
      </c>
      <c r="Y90" s="32">
        <v>5884.5</v>
      </c>
      <c r="Z90" s="45">
        <v>1691.2052999999999</v>
      </c>
      <c r="AA90" s="32">
        <v>1481</v>
      </c>
      <c r="AB90" s="35">
        <f t="shared" si="77"/>
        <v>87.570681099450212</v>
      </c>
      <c r="AC90" s="36">
        <f t="shared" si="78"/>
        <v>25.167813747981988</v>
      </c>
      <c r="AD90" s="32">
        <v>2170.1999999999998</v>
      </c>
      <c r="AE90" s="45">
        <v>811.22076000000004</v>
      </c>
      <c r="AF90" s="32">
        <v>968.6</v>
      </c>
      <c r="AG90" s="35">
        <f t="shared" si="79"/>
        <v>119.40029739870069</v>
      </c>
      <c r="AH90" s="36">
        <f t="shared" si="80"/>
        <v>44.631831167634324</v>
      </c>
      <c r="AI90" s="32">
        <v>178</v>
      </c>
      <c r="AJ90" s="45">
        <v>107.7968</v>
      </c>
      <c r="AK90" s="32">
        <v>99</v>
      </c>
      <c r="AL90" s="35">
        <f t="shared" si="81"/>
        <v>91.839460911641154</v>
      </c>
      <c r="AM90" s="36">
        <f t="shared" si="82"/>
        <v>55.617977528089888</v>
      </c>
      <c r="AN90" s="37">
        <v>0</v>
      </c>
      <c r="AO90" s="37"/>
      <c r="AP90" s="35"/>
      <c r="AQ90" s="35" t="e">
        <f t="shared" si="83"/>
        <v>#DIV/0!</v>
      </c>
      <c r="AR90" s="36" t="e">
        <f t="shared" si="84"/>
        <v>#DIV/0!</v>
      </c>
      <c r="AS90" s="37">
        <v>0</v>
      </c>
      <c r="AT90" s="37"/>
      <c r="AU90" s="36">
        <v>0</v>
      </c>
      <c r="AV90" s="36"/>
      <c r="AW90" s="36"/>
      <c r="AX90" s="36"/>
      <c r="AY90" s="32">
        <v>23462</v>
      </c>
      <c r="AZ90" s="36">
        <f t="shared" si="85"/>
        <v>11731</v>
      </c>
      <c r="BA90" s="32">
        <v>11731</v>
      </c>
      <c r="BB90" s="38"/>
      <c r="BC90" s="38"/>
      <c r="BD90" s="38"/>
      <c r="BE90" s="32">
        <v>0</v>
      </c>
      <c r="BF90" s="39">
        <f t="shared" si="86"/>
        <v>0</v>
      </c>
      <c r="BG90" s="32">
        <v>0</v>
      </c>
      <c r="BH90" s="36"/>
      <c r="BI90" s="36"/>
      <c r="BJ90" s="36"/>
      <c r="BK90" s="36"/>
      <c r="BL90" s="36"/>
      <c r="BM90" s="36"/>
      <c r="BN90" s="35">
        <f t="shared" si="58"/>
        <v>983.3</v>
      </c>
      <c r="BO90" s="35">
        <f t="shared" si="87"/>
        <v>400.20310000000006</v>
      </c>
      <c r="BP90" s="35">
        <f t="shared" si="59"/>
        <v>324.5</v>
      </c>
      <c r="BQ90" s="35">
        <f t="shared" si="88"/>
        <v>81.083829685477184</v>
      </c>
      <c r="BR90" s="36">
        <f t="shared" si="89"/>
        <v>33.001118681989219</v>
      </c>
      <c r="BS90" s="32">
        <v>983.3</v>
      </c>
      <c r="BT90" s="45">
        <v>400.20310000000006</v>
      </c>
      <c r="BU90" s="32">
        <v>324.5</v>
      </c>
      <c r="BV90" s="32">
        <v>0</v>
      </c>
      <c r="BW90" s="45">
        <v>0</v>
      </c>
      <c r="BX90" s="32">
        <v>0</v>
      </c>
      <c r="BY90" s="36"/>
      <c r="BZ90" s="36"/>
      <c r="CA90" s="36"/>
      <c r="CB90" s="32">
        <v>0</v>
      </c>
      <c r="CC90" s="45">
        <v>0</v>
      </c>
      <c r="CD90" s="32">
        <v>0</v>
      </c>
      <c r="CE90" s="36"/>
      <c r="CF90" s="36"/>
      <c r="CG90" s="36"/>
      <c r="CH90" s="32">
        <v>0</v>
      </c>
      <c r="CI90" s="45">
        <v>0</v>
      </c>
      <c r="CJ90" s="32">
        <v>0</v>
      </c>
      <c r="CK90" s="32">
        <v>0</v>
      </c>
      <c r="CL90" s="45">
        <v>0</v>
      </c>
      <c r="CM90" s="32">
        <v>0</v>
      </c>
      <c r="CN90" s="32">
        <v>2820</v>
      </c>
      <c r="CO90" s="45">
        <v>1115.31</v>
      </c>
      <c r="CP90" s="32">
        <v>815.75</v>
      </c>
      <c r="CQ90" s="32">
        <v>1500</v>
      </c>
      <c r="CR90" s="45">
        <v>593.25</v>
      </c>
      <c r="CS90" s="32">
        <v>291.75</v>
      </c>
      <c r="CT90" s="32">
        <v>0</v>
      </c>
      <c r="CU90" s="45">
        <v>0</v>
      </c>
      <c r="CV90" s="32">
        <v>0</v>
      </c>
      <c r="CW90" s="32">
        <v>0</v>
      </c>
      <c r="CX90" s="45">
        <v>0</v>
      </c>
      <c r="CY90" s="32">
        <v>0</v>
      </c>
      <c r="CZ90" s="36"/>
      <c r="DA90" s="36"/>
      <c r="DB90" s="36"/>
      <c r="DC90" s="32">
        <v>0</v>
      </c>
      <c r="DD90" s="45">
        <v>0</v>
      </c>
      <c r="DE90" s="32">
        <v>0</v>
      </c>
      <c r="DF90" s="32">
        <v>0</v>
      </c>
      <c r="DG90" s="35">
        <f t="shared" si="60"/>
        <v>35721.5</v>
      </c>
      <c r="DH90" s="35">
        <f t="shared" si="61"/>
        <v>15940.28026</v>
      </c>
      <c r="DI90" s="35">
        <f t="shared" si="62"/>
        <v>15526.001</v>
      </c>
      <c r="DJ90" s="36"/>
      <c r="DK90" s="36"/>
      <c r="DL90" s="36"/>
      <c r="DM90" s="32">
        <v>0</v>
      </c>
      <c r="DN90" s="32">
        <f t="shared" si="90"/>
        <v>0</v>
      </c>
      <c r="DO90" s="32">
        <v>0</v>
      </c>
      <c r="DP90" s="36"/>
      <c r="DQ90" s="36"/>
      <c r="DR90" s="36"/>
      <c r="DS90" s="36"/>
      <c r="DT90" s="36"/>
      <c r="DU90" s="36">
        <v>0</v>
      </c>
      <c r="DV90" s="36"/>
      <c r="DW90" s="36"/>
      <c r="DX90" s="36"/>
      <c r="DY90" s="32">
        <v>0</v>
      </c>
      <c r="DZ90" s="36">
        <f t="shared" si="91"/>
        <v>0</v>
      </c>
      <c r="EA90" s="32">
        <v>0</v>
      </c>
      <c r="EB90" s="36"/>
      <c r="EC90" s="35">
        <f t="shared" si="63"/>
        <v>0</v>
      </c>
      <c r="ED90" s="35">
        <f t="shared" si="63"/>
        <v>0</v>
      </c>
      <c r="EE90" s="35">
        <f t="shared" si="64"/>
        <v>0</v>
      </c>
      <c r="EH90" s="11"/>
      <c r="EJ90" s="11"/>
      <c r="EK90" s="11"/>
      <c r="EM90" s="11"/>
    </row>
    <row r="91" spans="1:143" s="12" customFormat="1" ht="20.25" customHeight="1">
      <c r="A91" s="15">
        <v>82</v>
      </c>
      <c r="B91" s="26" t="s">
        <v>130</v>
      </c>
      <c r="C91" s="32">
        <v>165.8</v>
      </c>
      <c r="D91" s="32">
        <v>394.2063</v>
      </c>
      <c r="E91" s="34">
        <f t="shared" si="65"/>
        <v>51552.2</v>
      </c>
      <c r="F91" s="34">
        <f t="shared" si="66"/>
        <v>22969.727479999998</v>
      </c>
      <c r="G91" s="35">
        <f t="shared" si="52"/>
        <v>21538.865699999998</v>
      </c>
      <c r="H91" s="35">
        <f t="shared" si="67"/>
        <v>93.770662794123851</v>
      </c>
      <c r="I91" s="35">
        <f t="shared" si="68"/>
        <v>41.780691609669425</v>
      </c>
      <c r="J91" s="35">
        <f t="shared" si="53"/>
        <v>17145</v>
      </c>
      <c r="K91" s="35">
        <f t="shared" si="54"/>
        <v>5766.127480000001</v>
      </c>
      <c r="L91" s="35">
        <f t="shared" si="55"/>
        <v>4335.2656999999999</v>
      </c>
      <c r="M91" s="35">
        <f t="shared" si="69"/>
        <v>75.185047764500681</v>
      </c>
      <c r="N91" s="35">
        <f t="shared" si="70"/>
        <v>25.285889180519099</v>
      </c>
      <c r="O91" s="35">
        <f t="shared" si="56"/>
        <v>5320</v>
      </c>
      <c r="P91" s="35">
        <f t="shared" si="71"/>
        <v>1988.616</v>
      </c>
      <c r="Q91" s="35">
        <f t="shared" si="57"/>
        <v>1570.1541999999999</v>
      </c>
      <c r="R91" s="35">
        <f t="shared" si="72"/>
        <v>78.957134006766523</v>
      </c>
      <c r="S91" s="36">
        <f t="shared" si="73"/>
        <v>29.514176691729322</v>
      </c>
      <c r="T91" s="32">
        <v>120</v>
      </c>
      <c r="U91" s="45">
        <f t="shared" si="74"/>
        <v>44.856000000000002</v>
      </c>
      <c r="V91" s="32">
        <v>7.0999999999999994E-2</v>
      </c>
      <c r="W91" s="35">
        <f t="shared" si="75"/>
        <v>0.15828428749777063</v>
      </c>
      <c r="X91" s="36">
        <f t="shared" si="76"/>
        <v>5.9166666666666666E-2</v>
      </c>
      <c r="Y91" s="32">
        <v>8600</v>
      </c>
      <c r="Z91" s="45">
        <v>2471.64</v>
      </c>
      <c r="AA91" s="32">
        <v>1807.4114999999999</v>
      </c>
      <c r="AB91" s="35">
        <f t="shared" si="77"/>
        <v>73.126001359421281</v>
      </c>
      <c r="AC91" s="36">
        <f t="shared" si="78"/>
        <v>21.016412790697675</v>
      </c>
      <c r="AD91" s="32">
        <v>5200</v>
      </c>
      <c r="AE91" s="45">
        <v>1943.76</v>
      </c>
      <c r="AF91" s="32">
        <v>1570.0832</v>
      </c>
      <c r="AG91" s="35">
        <f t="shared" si="79"/>
        <v>80.775569000288101</v>
      </c>
      <c r="AH91" s="36">
        <f t="shared" si="80"/>
        <v>30.193907692307693</v>
      </c>
      <c r="AI91" s="32">
        <v>116.8</v>
      </c>
      <c r="AJ91" s="45">
        <v>70.734079999999992</v>
      </c>
      <c r="AK91" s="32">
        <v>134.4</v>
      </c>
      <c r="AL91" s="35">
        <f t="shared" si="81"/>
        <v>190.00741933732655</v>
      </c>
      <c r="AM91" s="36">
        <f t="shared" si="82"/>
        <v>115.06849315068494</v>
      </c>
      <c r="AN91" s="37">
        <v>0</v>
      </c>
      <c r="AO91" s="37"/>
      <c r="AP91" s="35"/>
      <c r="AQ91" s="35" t="e">
        <f t="shared" si="83"/>
        <v>#DIV/0!</v>
      </c>
      <c r="AR91" s="36" t="e">
        <f t="shared" si="84"/>
        <v>#DIV/0!</v>
      </c>
      <c r="AS91" s="37">
        <v>0</v>
      </c>
      <c r="AT91" s="37"/>
      <c r="AU91" s="36">
        <v>0</v>
      </c>
      <c r="AV91" s="36"/>
      <c r="AW91" s="36"/>
      <c r="AX91" s="36"/>
      <c r="AY91" s="32">
        <v>34407.199999999997</v>
      </c>
      <c r="AZ91" s="36">
        <f t="shared" si="85"/>
        <v>17203.599999999999</v>
      </c>
      <c r="BA91" s="32">
        <v>17203.599999999999</v>
      </c>
      <c r="BB91" s="38"/>
      <c r="BC91" s="38"/>
      <c r="BD91" s="38"/>
      <c r="BE91" s="32">
        <v>0</v>
      </c>
      <c r="BF91" s="39">
        <f t="shared" si="86"/>
        <v>0</v>
      </c>
      <c r="BG91" s="32">
        <v>0</v>
      </c>
      <c r="BH91" s="36"/>
      <c r="BI91" s="36"/>
      <c r="BJ91" s="36"/>
      <c r="BK91" s="36"/>
      <c r="BL91" s="36"/>
      <c r="BM91" s="36"/>
      <c r="BN91" s="35">
        <f t="shared" si="58"/>
        <v>508.2</v>
      </c>
      <c r="BO91" s="35">
        <f t="shared" si="87"/>
        <v>206.8374</v>
      </c>
      <c r="BP91" s="35">
        <f t="shared" si="59"/>
        <v>120</v>
      </c>
      <c r="BQ91" s="35">
        <f t="shared" si="88"/>
        <v>58.016586942206771</v>
      </c>
      <c r="BR91" s="36">
        <f t="shared" si="89"/>
        <v>23.61275088547816</v>
      </c>
      <c r="BS91" s="32">
        <v>508.2</v>
      </c>
      <c r="BT91" s="45">
        <v>206.8374</v>
      </c>
      <c r="BU91" s="32">
        <v>120</v>
      </c>
      <c r="BV91" s="32">
        <v>0</v>
      </c>
      <c r="BW91" s="45">
        <v>0</v>
      </c>
      <c r="BX91" s="32">
        <v>0</v>
      </c>
      <c r="BY91" s="36"/>
      <c r="BZ91" s="36"/>
      <c r="CA91" s="36"/>
      <c r="CB91" s="32">
        <v>0</v>
      </c>
      <c r="CC91" s="45">
        <v>0</v>
      </c>
      <c r="CD91" s="32">
        <v>0</v>
      </c>
      <c r="CE91" s="36"/>
      <c r="CF91" s="36"/>
      <c r="CG91" s="36"/>
      <c r="CH91" s="32">
        <v>0</v>
      </c>
      <c r="CI91" s="45">
        <v>0</v>
      </c>
      <c r="CJ91" s="32">
        <v>0</v>
      </c>
      <c r="CK91" s="32">
        <v>0</v>
      </c>
      <c r="CL91" s="45">
        <v>0</v>
      </c>
      <c r="CM91" s="32">
        <v>0</v>
      </c>
      <c r="CN91" s="32">
        <v>2600</v>
      </c>
      <c r="CO91" s="45">
        <v>1028.3</v>
      </c>
      <c r="CP91" s="32">
        <v>703.3</v>
      </c>
      <c r="CQ91" s="32">
        <v>2600</v>
      </c>
      <c r="CR91" s="45">
        <v>1028.3</v>
      </c>
      <c r="CS91" s="32">
        <v>703.3</v>
      </c>
      <c r="CT91" s="32">
        <v>0</v>
      </c>
      <c r="CU91" s="45">
        <v>0</v>
      </c>
      <c r="CV91" s="32">
        <v>0</v>
      </c>
      <c r="CW91" s="32">
        <v>0</v>
      </c>
      <c r="CX91" s="45">
        <v>0</v>
      </c>
      <c r="CY91" s="32">
        <v>0</v>
      </c>
      <c r="CZ91" s="36"/>
      <c r="DA91" s="36"/>
      <c r="DB91" s="36"/>
      <c r="DC91" s="32">
        <v>0</v>
      </c>
      <c r="DD91" s="45">
        <v>0</v>
      </c>
      <c r="DE91" s="32">
        <v>0</v>
      </c>
      <c r="DF91" s="32">
        <v>0</v>
      </c>
      <c r="DG91" s="35">
        <f t="shared" si="60"/>
        <v>51552.2</v>
      </c>
      <c r="DH91" s="35">
        <f t="shared" si="61"/>
        <v>22969.727479999998</v>
      </c>
      <c r="DI91" s="35">
        <f t="shared" si="62"/>
        <v>21538.865699999998</v>
      </c>
      <c r="DJ91" s="36"/>
      <c r="DK91" s="36"/>
      <c r="DL91" s="36"/>
      <c r="DM91" s="32">
        <v>0</v>
      </c>
      <c r="DN91" s="32">
        <f t="shared" si="90"/>
        <v>0</v>
      </c>
      <c r="DO91" s="32">
        <v>0</v>
      </c>
      <c r="DP91" s="36"/>
      <c r="DQ91" s="36"/>
      <c r="DR91" s="36"/>
      <c r="DS91" s="36"/>
      <c r="DT91" s="36"/>
      <c r="DU91" s="36">
        <v>0</v>
      </c>
      <c r="DV91" s="36"/>
      <c r="DW91" s="36"/>
      <c r="DX91" s="36"/>
      <c r="DY91" s="32">
        <v>9560</v>
      </c>
      <c r="DZ91" s="36">
        <f t="shared" si="91"/>
        <v>4780</v>
      </c>
      <c r="EA91" s="32">
        <v>0</v>
      </c>
      <c r="EB91" s="36"/>
      <c r="EC91" s="35">
        <f t="shared" si="63"/>
        <v>9560</v>
      </c>
      <c r="ED91" s="35">
        <f t="shared" si="63"/>
        <v>4780</v>
      </c>
      <c r="EE91" s="35">
        <f t="shared" si="64"/>
        <v>0</v>
      </c>
      <c r="EH91" s="11"/>
      <c r="EJ91" s="11"/>
      <c r="EK91" s="11"/>
      <c r="EM91" s="11"/>
    </row>
    <row r="92" spans="1:143" s="12" customFormat="1" ht="20.25" customHeight="1">
      <c r="A92" s="15">
        <v>83</v>
      </c>
      <c r="B92" s="26" t="s">
        <v>131</v>
      </c>
      <c r="C92" s="32">
        <v>1119.001</v>
      </c>
      <c r="D92" s="32">
        <v>332.96129999999999</v>
      </c>
      <c r="E92" s="34">
        <f t="shared" si="65"/>
        <v>16217.4</v>
      </c>
      <c r="F92" s="34">
        <f t="shared" si="66"/>
        <v>7225.1843400000007</v>
      </c>
      <c r="G92" s="35">
        <f t="shared" si="52"/>
        <v>7668.7070000000003</v>
      </c>
      <c r="H92" s="35">
        <f t="shared" si="67"/>
        <v>106.13856531721375</v>
      </c>
      <c r="I92" s="35">
        <f t="shared" si="68"/>
        <v>47.286907889057431</v>
      </c>
      <c r="J92" s="35">
        <f t="shared" si="53"/>
        <v>6086.2999999999993</v>
      </c>
      <c r="K92" s="35">
        <f t="shared" si="54"/>
        <v>2159.6343400000001</v>
      </c>
      <c r="L92" s="35">
        <f t="shared" si="55"/>
        <v>2603.1070000000004</v>
      </c>
      <c r="M92" s="35">
        <f t="shared" si="69"/>
        <v>120.53461791128956</v>
      </c>
      <c r="N92" s="35">
        <f t="shared" si="70"/>
        <v>42.769942329494121</v>
      </c>
      <c r="O92" s="35">
        <f t="shared" si="56"/>
        <v>2602.1999999999998</v>
      </c>
      <c r="P92" s="35">
        <f t="shared" si="71"/>
        <v>972.70236000000011</v>
      </c>
      <c r="Q92" s="35">
        <f t="shared" si="57"/>
        <v>1124.3810000000001</v>
      </c>
      <c r="R92" s="35">
        <f t="shared" si="72"/>
        <v>115.59353058421694</v>
      </c>
      <c r="S92" s="36">
        <f t="shared" si="73"/>
        <v>43.208861732380299</v>
      </c>
      <c r="T92" s="32">
        <v>524.20000000000005</v>
      </c>
      <c r="U92" s="45">
        <f t="shared" si="74"/>
        <v>195.94596000000004</v>
      </c>
      <c r="V92" s="32">
        <v>297.791</v>
      </c>
      <c r="W92" s="35">
        <f t="shared" si="75"/>
        <v>151.97608565137037</v>
      </c>
      <c r="X92" s="36">
        <f t="shared" si="76"/>
        <v>56.808660816482245</v>
      </c>
      <c r="Y92" s="32">
        <v>1874.2</v>
      </c>
      <c r="Z92" s="45">
        <v>538.64508000000001</v>
      </c>
      <c r="AA92" s="32">
        <v>928.52599999999995</v>
      </c>
      <c r="AB92" s="35">
        <f t="shared" si="77"/>
        <v>172.38178430962367</v>
      </c>
      <c r="AC92" s="36">
        <f t="shared" si="78"/>
        <v>49.542524810585846</v>
      </c>
      <c r="AD92" s="32">
        <v>2078</v>
      </c>
      <c r="AE92" s="45">
        <v>776.7564000000001</v>
      </c>
      <c r="AF92" s="32">
        <v>826.59</v>
      </c>
      <c r="AG92" s="35">
        <f t="shared" si="79"/>
        <v>106.41560211155002</v>
      </c>
      <c r="AH92" s="36">
        <f t="shared" si="80"/>
        <v>39.778152069297398</v>
      </c>
      <c r="AI92" s="32">
        <v>16</v>
      </c>
      <c r="AJ92" s="45">
        <v>9.6896000000000004</v>
      </c>
      <c r="AK92" s="32">
        <v>108.5</v>
      </c>
      <c r="AL92" s="35">
        <f t="shared" si="81"/>
        <v>1119.7572655217964</v>
      </c>
      <c r="AM92" s="36">
        <f t="shared" si="82"/>
        <v>678.125</v>
      </c>
      <c r="AN92" s="37">
        <v>0</v>
      </c>
      <c r="AO92" s="37"/>
      <c r="AP92" s="35"/>
      <c r="AQ92" s="35" t="e">
        <f t="shared" si="83"/>
        <v>#DIV/0!</v>
      </c>
      <c r="AR92" s="36" t="e">
        <f t="shared" si="84"/>
        <v>#DIV/0!</v>
      </c>
      <c r="AS92" s="37">
        <v>0</v>
      </c>
      <c r="AT92" s="37"/>
      <c r="AU92" s="36">
        <v>0</v>
      </c>
      <c r="AV92" s="36"/>
      <c r="AW92" s="36"/>
      <c r="AX92" s="36"/>
      <c r="AY92" s="32">
        <v>10131.1</v>
      </c>
      <c r="AZ92" s="36">
        <f t="shared" si="85"/>
        <v>5065.55</v>
      </c>
      <c r="BA92" s="32">
        <v>5065.6000000000004</v>
      </c>
      <c r="BB92" s="38"/>
      <c r="BC92" s="38"/>
      <c r="BD92" s="38"/>
      <c r="BE92" s="32">
        <v>0</v>
      </c>
      <c r="BF92" s="39">
        <f t="shared" si="86"/>
        <v>0</v>
      </c>
      <c r="BG92" s="32">
        <v>0</v>
      </c>
      <c r="BH92" s="36"/>
      <c r="BI92" s="36"/>
      <c r="BJ92" s="36"/>
      <c r="BK92" s="36"/>
      <c r="BL92" s="36"/>
      <c r="BM92" s="36"/>
      <c r="BN92" s="35">
        <f t="shared" si="58"/>
        <v>713.9</v>
      </c>
      <c r="BO92" s="35">
        <f t="shared" si="87"/>
        <v>290.5573</v>
      </c>
      <c r="BP92" s="35">
        <f t="shared" si="59"/>
        <v>108.65</v>
      </c>
      <c r="BQ92" s="35">
        <f t="shared" si="88"/>
        <v>37.393656948216417</v>
      </c>
      <c r="BR92" s="36">
        <f t="shared" si="89"/>
        <v>15.219218377924079</v>
      </c>
      <c r="BS92" s="32">
        <v>713.9</v>
      </c>
      <c r="BT92" s="45">
        <v>290.5573</v>
      </c>
      <c r="BU92" s="32">
        <v>108.65</v>
      </c>
      <c r="BV92" s="32">
        <v>0</v>
      </c>
      <c r="BW92" s="45">
        <v>0</v>
      </c>
      <c r="BX92" s="32">
        <v>0</v>
      </c>
      <c r="BY92" s="36"/>
      <c r="BZ92" s="36"/>
      <c r="CA92" s="36"/>
      <c r="CB92" s="32">
        <v>0</v>
      </c>
      <c r="CC92" s="45">
        <v>0</v>
      </c>
      <c r="CD92" s="32">
        <v>0</v>
      </c>
      <c r="CE92" s="36"/>
      <c r="CF92" s="36"/>
      <c r="CG92" s="36"/>
      <c r="CH92" s="32">
        <v>0</v>
      </c>
      <c r="CI92" s="45">
        <v>0</v>
      </c>
      <c r="CJ92" s="32">
        <v>0</v>
      </c>
      <c r="CK92" s="32">
        <v>0</v>
      </c>
      <c r="CL92" s="45">
        <v>0</v>
      </c>
      <c r="CM92" s="32">
        <v>0</v>
      </c>
      <c r="CN92" s="32">
        <v>880</v>
      </c>
      <c r="CO92" s="45">
        <v>348.04</v>
      </c>
      <c r="CP92" s="32">
        <v>313.05</v>
      </c>
      <c r="CQ92" s="32">
        <v>880</v>
      </c>
      <c r="CR92" s="45">
        <v>348.04</v>
      </c>
      <c r="CS92" s="32">
        <v>313.05</v>
      </c>
      <c r="CT92" s="32">
        <v>0</v>
      </c>
      <c r="CU92" s="45">
        <v>0</v>
      </c>
      <c r="CV92" s="32">
        <v>0</v>
      </c>
      <c r="CW92" s="32">
        <v>0</v>
      </c>
      <c r="CX92" s="45">
        <v>0</v>
      </c>
      <c r="CY92" s="32">
        <v>20</v>
      </c>
      <c r="CZ92" s="36"/>
      <c r="DA92" s="36"/>
      <c r="DB92" s="36"/>
      <c r="DC92" s="32">
        <v>0</v>
      </c>
      <c r="DD92" s="45">
        <v>0</v>
      </c>
      <c r="DE92" s="32">
        <v>0</v>
      </c>
      <c r="DF92" s="32">
        <v>0</v>
      </c>
      <c r="DG92" s="35">
        <f t="shared" si="60"/>
        <v>16217.4</v>
      </c>
      <c r="DH92" s="35">
        <f t="shared" si="61"/>
        <v>7225.1843400000007</v>
      </c>
      <c r="DI92" s="35">
        <f t="shared" si="62"/>
        <v>7668.7070000000003</v>
      </c>
      <c r="DJ92" s="36"/>
      <c r="DK92" s="36"/>
      <c r="DL92" s="36"/>
      <c r="DM92" s="32">
        <v>0</v>
      </c>
      <c r="DN92" s="32">
        <f t="shared" si="90"/>
        <v>0</v>
      </c>
      <c r="DO92" s="32">
        <v>0</v>
      </c>
      <c r="DP92" s="36"/>
      <c r="DQ92" s="36"/>
      <c r="DR92" s="36"/>
      <c r="DS92" s="36"/>
      <c r="DT92" s="36"/>
      <c r="DU92" s="36">
        <v>0</v>
      </c>
      <c r="DV92" s="36"/>
      <c r="DW92" s="36"/>
      <c r="DX92" s="36"/>
      <c r="DY92" s="32">
        <v>0</v>
      </c>
      <c r="DZ92" s="36">
        <f t="shared" si="91"/>
        <v>0</v>
      </c>
      <c r="EA92" s="32">
        <v>0</v>
      </c>
      <c r="EB92" s="36"/>
      <c r="EC92" s="35">
        <f t="shared" si="63"/>
        <v>0</v>
      </c>
      <c r="ED92" s="35">
        <f t="shared" si="63"/>
        <v>0</v>
      </c>
      <c r="EE92" s="35">
        <f t="shared" si="64"/>
        <v>0</v>
      </c>
      <c r="EH92" s="11"/>
      <c r="EJ92" s="11"/>
      <c r="EK92" s="11"/>
      <c r="EM92" s="11"/>
    </row>
    <row r="93" spans="1:143" s="12" customFormat="1" ht="20.25" customHeight="1">
      <c r="A93" s="15">
        <v>84</v>
      </c>
      <c r="B93" s="26" t="s">
        <v>132</v>
      </c>
      <c r="C93" s="32">
        <v>106.782</v>
      </c>
      <c r="D93" s="32">
        <v>0.45169999999999999</v>
      </c>
      <c r="E93" s="34">
        <f t="shared" si="65"/>
        <v>62353.1</v>
      </c>
      <c r="F93" s="34">
        <f t="shared" si="66"/>
        <v>28007.786599999996</v>
      </c>
      <c r="G93" s="35">
        <f t="shared" si="52"/>
        <v>20594.017999999996</v>
      </c>
      <c r="H93" s="35">
        <f t="shared" si="67"/>
        <v>73.529616224653751</v>
      </c>
      <c r="I93" s="35">
        <f t="shared" si="68"/>
        <v>33.028057947399567</v>
      </c>
      <c r="J93" s="35">
        <f t="shared" si="53"/>
        <v>23057</v>
      </c>
      <c r="K93" s="35">
        <f t="shared" si="54"/>
        <v>8359.7365999999984</v>
      </c>
      <c r="L93" s="35">
        <f t="shared" si="55"/>
        <v>945.91799999999989</v>
      </c>
      <c r="M93" s="35">
        <f t="shared" si="69"/>
        <v>11.315165121350834</v>
      </c>
      <c r="N93" s="35">
        <f t="shared" si="70"/>
        <v>4.1025198421303717</v>
      </c>
      <c r="O93" s="35">
        <f t="shared" si="56"/>
        <v>6207</v>
      </c>
      <c r="P93" s="35">
        <f t="shared" si="71"/>
        <v>2320.1765999999998</v>
      </c>
      <c r="Q93" s="35">
        <f t="shared" si="57"/>
        <v>259.68799999999999</v>
      </c>
      <c r="R93" s="35">
        <f t="shared" si="72"/>
        <v>11.192596287713616</v>
      </c>
      <c r="S93" s="36">
        <f t="shared" si="73"/>
        <v>4.18379249234735</v>
      </c>
      <c r="T93" s="32">
        <v>1707</v>
      </c>
      <c r="U93" s="45">
        <f t="shared" si="74"/>
        <v>638.0766000000001</v>
      </c>
      <c r="V93" s="32">
        <v>0.188</v>
      </c>
      <c r="W93" s="35">
        <f t="shared" si="75"/>
        <v>2.9463547166594103E-2</v>
      </c>
      <c r="X93" s="36">
        <f t="shared" si="76"/>
        <v>1.1013473930872876E-2</v>
      </c>
      <c r="Y93" s="32">
        <v>8030</v>
      </c>
      <c r="Z93" s="45">
        <v>2307.8219999999997</v>
      </c>
      <c r="AA93" s="32">
        <v>9</v>
      </c>
      <c r="AB93" s="35">
        <f t="shared" si="77"/>
        <v>0.38997808323172245</v>
      </c>
      <c r="AC93" s="36">
        <f t="shared" si="78"/>
        <v>0.11207970112079702</v>
      </c>
      <c r="AD93" s="32">
        <v>4500</v>
      </c>
      <c r="AE93" s="45">
        <v>1682.1</v>
      </c>
      <c r="AF93" s="32">
        <v>259.5</v>
      </c>
      <c r="AG93" s="35">
        <f t="shared" si="79"/>
        <v>15.427144640627787</v>
      </c>
      <c r="AH93" s="36">
        <f t="shared" si="80"/>
        <v>5.7666666666666666</v>
      </c>
      <c r="AI93" s="32">
        <v>1030</v>
      </c>
      <c r="AJ93" s="45">
        <v>623.76800000000003</v>
      </c>
      <c r="AK93" s="32">
        <v>175</v>
      </c>
      <c r="AL93" s="35">
        <f t="shared" si="81"/>
        <v>28.055302612509781</v>
      </c>
      <c r="AM93" s="36">
        <f t="shared" si="82"/>
        <v>16.990291262135923</v>
      </c>
      <c r="AN93" s="37">
        <v>0</v>
      </c>
      <c r="AO93" s="37"/>
      <c r="AP93" s="35"/>
      <c r="AQ93" s="35" t="e">
        <f t="shared" si="83"/>
        <v>#DIV/0!</v>
      </c>
      <c r="AR93" s="36" t="e">
        <f t="shared" si="84"/>
        <v>#DIV/0!</v>
      </c>
      <c r="AS93" s="37">
        <v>0</v>
      </c>
      <c r="AT93" s="37"/>
      <c r="AU93" s="36">
        <v>0</v>
      </c>
      <c r="AV93" s="36"/>
      <c r="AW93" s="36"/>
      <c r="AX93" s="36"/>
      <c r="AY93" s="32">
        <v>39296.1</v>
      </c>
      <c r="AZ93" s="36">
        <f t="shared" si="85"/>
        <v>19648.05</v>
      </c>
      <c r="BA93" s="32">
        <v>19648.099999999999</v>
      </c>
      <c r="BB93" s="38"/>
      <c r="BC93" s="38"/>
      <c r="BD93" s="38"/>
      <c r="BE93" s="32">
        <v>0</v>
      </c>
      <c r="BF93" s="39">
        <f t="shared" si="86"/>
        <v>0</v>
      </c>
      <c r="BG93" s="32">
        <v>0</v>
      </c>
      <c r="BH93" s="36"/>
      <c r="BI93" s="36"/>
      <c r="BJ93" s="36"/>
      <c r="BK93" s="36"/>
      <c r="BL93" s="36"/>
      <c r="BM93" s="36"/>
      <c r="BN93" s="35">
        <f t="shared" si="58"/>
        <v>2350</v>
      </c>
      <c r="BO93" s="35">
        <f t="shared" si="87"/>
        <v>956.45</v>
      </c>
      <c r="BP93" s="35">
        <f t="shared" si="59"/>
        <v>63.94</v>
      </c>
      <c r="BQ93" s="35">
        <f t="shared" si="88"/>
        <v>6.6851377489675361</v>
      </c>
      <c r="BR93" s="36">
        <f t="shared" si="89"/>
        <v>2.7208510638297869</v>
      </c>
      <c r="BS93" s="32">
        <v>2350</v>
      </c>
      <c r="BT93" s="45">
        <v>956.45</v>
      </c>
      <c r="BU93" s="32">
        <v>63.94</v>
      </c>
      <c r="BV93" s="32">
        <v>0</v>
      </c>
      <c r="BW93" s="45">
        <v>0</v>
      </c>
      <c r="BX93" s="32">
        <v>0</v>
      </c>
      <c r="BY93" s="36"/>
      <c r="BZ93" s="36"/>
      <c r="CA93" s="36"/>
      <c r="CB93" s="32">
        <v>0</v>
      </c>
      <c r="CC93" s="45">
        <v>0</v>
      </c>
      <c r="CD93" s="32">
        <v>0</v>
      </c>
      <c r="CE93" s="36"/>
      <c r="CF93" s="36"/>
      <c r="CG93" s="36"/>
      <c r="CH93" s="32">
        <v>0</v>
      </c>
      <c r="CI93" s="45">
        <v>0</v>
      </c>
      <c r="CJ93" s="32">
        <v>0</v>
      </c>
      <c r="CK93" s="32">
        <v>60</v>
      </c>
      <c r="CL93" s="45">
        <v>23.73</v>
      </c>
      <c r="CM93" s="32">
        <v>69.989999999999995</v>
      </c>
      <c r="CN93" s="32">
        <v>4180</v>
      </c>
      <c r="CO93" s="45">
        <v>1653.19</v>
      </c>
      <c r="CP93" s="32">
        <v>368.3</v>
      </c>
      <c r="CQ93" s="32">
        <v>2500</v>
      </c>
      <c r="CR93" s="45">
        <v>988.75</v>
      </c>
      <c r="CS93" s="32">
        <v>0</v>
      </c>
      <c r="CT93" s="32">
        <v>0</v>
      </c>
      <c r="CU93" s="45">
        <v>0</v>
      </c>
      <c r="CV93" s="32">
        <v>0</v>
      </c>
      <c r="CW93" s="32">
        <v>0</v>
      </c>
      <c r="CX93" s="45">
        <v>0</v>
      </c>
      <c r="CY93" s="32">
        <v>0</v>
      </c>
      <c r="CZ93" s="36"/>
      <c r="DA93" s="36"/>
      <c r="DB93" s="36"/>
      <c r="DC93" s="32">
        <v>1200</v>
      </c>
      <c r="DD93" s="45">
        <v>474.6</v>
      </c>
      <c r="DE93" s="32">
        <v>0</v>
      </c>
      <c r="DF93" s="32">
        <v>0</v>
      </c>
      <c r="DG93" s="35">
        <f t="shared" si="60"/>
        <v>62353.1</v>
      </c>
      <c r="DH93" s="35">
        <f t="shared" si="61"/>
        <v>28007.786599999996</v>
      </c>
      <c r="DI93" s="35">
        <f t="shared" si="62"/>
        <v>20594.017999999996</v>
      </c>
      <c r="DJ93" s="36"/>
      <c r="DK93" s="36"/>
      <c r="DL93" s="36"/>
      <c r="DM93" s="32">
        <v>0</v>
      </c>
      <c r="DN93" s="32">
        <f t="shared" si="90"/>
        <v>0</v>
      </c>
      <c r="DO93" s="32">
        <v>0</v>
      </c>
      <c r="DP93" s="36"/>
      <c r="DQ93" s="36"/>
      <c r="DR93" s="36"/>
      <c r="DS93" s="36"/>
      <c r="DT93" s="36"/>
      <c r="DU93" s="36">
        <v>0</v>
      </c>
      <c r="DV93" s="36"/>
      <c r="DW93" s="36"/>
      <c r="DX93" s="36"/>
      <c r="DY93" s="32">
        <v>0</v>
      </c>
      <c r="DZ93" s="36">
        <f t="shared" si="91"/>
        <v>0</v>
      </c>
      <c r="EA93" s="32">
        <v>0</v>
      </c>
      <c r="EB93" s="36"/>
      <c r="EC93" s="35">
        <f t="shared" si="63"/>
        <v>0</v>
      </c>
      <c r="ED93" s="35">
        <f t="shared" si="63"/>
        <v>0</v>
      </c>
      <c r="EE93" s="35">
        <f t="shared" si="64"/>
        <v>0</v>
      </c>
      <c r="EH93" s="11"/>
      <c r="EJ93" s="11"/>
      <c r="EK93" s="11"/>
      <c r="EM93" s="11"/>
    </row>
    <row r="94" spans="1:143" s="12" customFormat="1" ht="20.25" customHeight="1">
      <c r="A94" s="15">
        <v>85</v>
      </c>
      <c r="B94" s="26" t="s">
        <v>133</v>
      </c>
      <c r="C94" s="32">
        <v>0.26769999999999999</v>
      </c>
      <c r="D94" s="32">
        <v>643.80010000000004</v>
      </c>
      <c r="E94" s="34">
        <f t="shared" si="65"/>
        <v>66137.600000000006</v>
      </c>
      <c r="F94" s="34">
        <f t="shared" si="66"/>
        <v>28763.649999999998</v>
      </c>
      <c r="G94" s="35">
        <f t="shared" si="52"/>
        <v>25328.951000000001</v>
      </c>
      <c r="H94" s="35">
        <f t="shared" si="67"/>
        <v>88.058890300778941</v>
      </c>
      <c r="I94" s="35">
        <f t="shared" si="68"/>
        <v>38.297354303754595</v>
      </c>
      <c r="J94" s="35">
        <f t="shared" si="53"/>
        <v>27438.9</v>
      </c>
      <c r="K94" s="35">
        <f t="shared" si="54"/>
        <v>9414.2999999999993</v>
      </c>
      <c r="L94" s="35">
        <f t="shared" si="55"/>
        <v>5979.5510000000004</v>
      </c>
      <c r="M94" s="35">
        <f t="shared" si="69"/>
        <v>63.515619854901594</v>
      </c>
      <c r="N94" s="35">
        <f t="shared" si="70"/>
        <v>21.792240213711192</v>
      </c>
      <c r="O94" s="35">
        <f t="shared" si="56"/>
        <v>6500</v>
      </c>
      <c r="P94" s="35">
        <f t="shared" si="71"/>
        <v>2429.7000000000003</v>
      </c>
      <c r="Q94" s="35">
        <f t="shared" si="57"/>
        <v>2260.2150000000001</v>
      </c>
      <c r="R94" s="35">
        <f t="shared" si="72"/>
        <v>93.024447462649704</v>
      </c>
      <c r="S94" s="36">
        <f t="shared" si="73"/>
        <v>34.772538461538467</v>
      </c>
      <c r="T94" s="32">
        <v>550</v>
      </c>
      <c r="U94" s="45">
        <f t="shared" si="74"/>
        <v>205.59</v>
      </c>
      <c r="V94" s="32">
        <v>7.7149999999999999</v>
      </c>
      <c r="W94" s="35">
        <f t="shared" si="75"/>
        <v>3.7526144267717298</v>
      </c>
      <c r="X94" s="36">
        <f t="shared" si="76"/>
        <v>1.4027272727272726</v>
      </c>
      <c r="Y94" s="32">
        <v>12500</v>
      </c>
      <c r="Z94" s="45">
        <v>3592.5</v>
      </c>
      <c r="AA94" s="32">
        <v>2234.616</v>
      </c>
      <c r="AB94" s="35">
        <f t="shared" si="77"/>
        <v>62.202254697286008</v>
      </c>
      <c r="AC94" s="36">
        <f t="shared" si="78"/>
        <v>17.876927999999999</v>
      </c>
      <c r="AD94" s="32">
        <v>5950</v>
      </c>
      <c r="AE94" s="45">
        <v>2224.11</v>
      </c>
      <c r="AF94" s="32">
        <v>2252.5</v>
      </c>
      <c r="AG94" s="35">
        <f t="shared" si="79"/>
        <v>101.27646564243675</v>
      </c>
      <c r="AH94" s="36">
        <f t="shared" si="80"/>
        <v>37.857142857142854</v>
      </c>
      <c r="AI94" s="32">
        <v>232</v>
      </c>
      <c r="AJ94" s="45">
        <v>140.4992</v>
      </c>
      <c r="AK94" s="32">
        <v>209</v>
      </c>
      <c r="AL94" s="35">
        <f t="shared" si="81"/>
        <v>148.75529540381726</v>
      </c>
      <c r="AM94" s="36">
        <f t="shared" si="82"/>
        <v>90.08620689655173</v>
      </c>
      <c r="AN94" s="37">
        <v>0</v>
      </c>
      <c r="AO94" s="37"/>
      <c r="AP94" s="35"/>
      <c r="AQ94" s="35" t="e">
        <f t="shared" si="83"/>
        <v>#DIV/0!</v>
      </c>
      <c r="AR94" s="36" t="e">
        <f t="shared" si="84"/>
        <v>#DIV/0!</v>
      </c>
      <c r="AS94" s="37">
        <v>0</v>
      </c>
      <c r="AT94" s="37"/>
      <c r="AU94" s="36">
        <v>0</v>
      </c>
      <c r="AV94" s="36"/>
      <c r="AW94" s="36"/>
      <c r="AX94" s="36"/>
      <c r="AY94" s="32">
        <v>38698.699999999997</v>
      </c>
      <c r="AZ94" s="36">
        <f t="shared" si="85"/>
        <v>19349.349999999999</v>
      </c>
      <c r="BA94" s="32">
        <v>19349.400000000001</v>
      </c>
      <c r="BB94" s="38"/>
      <c r="BC94" s="38"/>
      <c r="BD94" s="38"/>
      <c r="BE94" s="32">
        <v>0</v>
      </c>
      <c r="BF94" s="39">
        <f t="shared" si="86"/>
        <v>0</v>
      </c>
      <c r="BG94" s="32">
        <v>0</v>
      </c>
      <c r="BH94" s="36"/>
      <c r="BI94" s="36"/>
      <c r="BJ94" s="36"/>
      <c r="BK94" s="36"/>
      <c r="BL94" s="36"/>
      <c r="BM94" s="36"/>
      <c r="BN94" s="35">
        <f t="shared" si="58"/>
        <v>501.9</v>
      </c>
      <c r="BO94" s="35">
        <f t="shared" si="87"/>
        <v>204.27330000000001</v>
      </c>
      <c r="BP94" s="35">
        <f t="shared" si="59"/>
        <v>96</v>
      </c>
      <c r="BQ94" s="35">
        <f t="shared" si="88"/>
        <v>46.995862895444482</v>
      </c>
      <c r="BR94" s="36">
        <f t="shared" si="89"/>
        <v>19.127316198445907</v>
      </c>
      <c r="BS94" s="32">
        <v>393.9</v>
      </c>
      <c r="BT94" s="45">
        <v>160.31729999999999</v>
      </c>
      <c r="BU94" s="32">
        <v>60</v>
      </c>
      <c r="BV94" s="32">
        <v>0</v>
      </c>
      <c r="BW94" s="45">
        <v>0</v>
      </c>
      <c r="BX94" s="32">
        <v>0</v>
      </c>
      <c r="BY94" s="36"/>
      <c r="BZ94" s="36"/>
      <c r="CA94" s="36"/>
      <c r="CB94" s="32">
        <v>108</v>
      </c>
      <c r="CC94" s="45">
        <v>43.956000000000003</v>
      </c>
      <c r="CD94" s="32">
        <v>36</v>
      </c>
      <c r="CE94" s="36"/>
      <c r="CF94" s="36"/>
      <c r="CG94" s="36"/>
      <c r="CH94" s="32">
        <v>0</v>
      </c>
      <c r="CI94" s="45">
        <v>0</v>
      </c>
      <c r="CJ94" s="32">
        <v>0</v>
      </c>
      <c r="CK94" s="32">
        <v>0</v>
      </c>
      <c r="CL94" s="45">
        <v>0</v>
      </c>
      <c r="CM94" s="32">
        <v>0</v>
      </c>
      <c r="CN94" s="32">
        <v>7105</v>
      </c>
      <c r="CO94" s="45">
        <v>2810.0274999999997</v>
      </c>
      <c r="CP94" s="32">
        <v>1129.72</v>
      </c>
      <c r="CQ94" s="32">
        <v>3305</v>
      </c>
      <c r="CR94" s="45">
        <v>1307.1275000000001</v>
      </c>
      <c r="CS94" s="32">
        <v>200</v>
      </c>
      <c r="CT94" s="32">
        <v>0</v>
      </c>
      <c r="CU94" s="45">
        <v>0</v>
      </c>
      <c r="CV94" s="32">
        <v>0</v>
      </c>
      <c r="CW94" s="32">
        <v>0</v>
      </c>
      <c r="CX94" s="45">
        <v>0</v>
      </c>
      <c r="CY94" s="32">
        <v>0</v>
      </c>
      <c r="CZ94" s="36"/>
      <c r="DA94" s="36"/>
      <c r="DB94" s="36"/>
      <c r="DC94" s="32">
        <v>600</v>
      </c>
      <c r="DD94" s="45">
        <v>237.3</v>
      </c>
      <c r="DE94" s="32">
        <v>50</v>
      </c>
      <c r="DF94" s="32">
        <v>0</v>
      </c>
      <c r="DG94" s="35">
        <f t="shared" si="60"/>
        <v>66137.600000000006</v>
      </c>
      <c r="DH94" s="35">
        <f t="shared" si="61"/>
        <v>28763.649999999998</v>
      </c>
      <c r="DI94" s="35">
        <f t="shared" si="62"/>
        <v>25328.951000000001</v>
      </c>
      <c r="DJ94" s="36"/>
      <c r="DK94" s="36"/>
      <c r="DL94" s="36"/>
      <c r="DM94" s="32">
        <v>0</v>
      </c>
      <c r="DN94" s="32">
        <f t="shared" si="90"/>
        <v>0</v>
      </c>
      <c r="DO94" s="32">
        <v>0</v>
      </c>
      <c r="DP94" s="36"/>
      <c r="DQ94" s="36"/>
      <c r="DR94" s="36"/>
      <c r="DS94" s="36"/>
      <c r="DT94" s="36"/>
      <c r="DU94" s="36">
        <v>0</v>
      </c>
      <c r="DV94" s="36"/>
      <c r="DW94" s="36"/>
      <c r="DX94" s="36"/>
      <c r="DY94" s="32">
        <v>1565</v>
      </c>
      <c r="DZ94" s="36">
        <f t="shared" si="91"/>
        <v>782.5</v>
      </c>
      <c r="EA94" s="32">
        <v>0</v>
      </c>
      <c r="EB94" s="36"/>
      <c r="EC94" s="35">
        <f t="shared" si="63"/>
        <v>1565</v>
      </c>
      <c r="ED94" s="35">
        <f t="shared" si="63"/>
        <v>782.5</v>
      </c>
      <c r="EE94" s="35">
        <f t="shared" si="64"/>
        <v>0</v>
      </c>
      <c r="EH94" s="11"/>
      <c r="EJ94" s="11"/>
      <c r="EK94" s="11"/>
      <c r="EM94" s="11"/>
    </row>
    <row r="95" spans="1:143" s="12" customFormat="1" ht="20.25" customHeight="1">
      <c r="A95" s="15">
        <v>86</v>
      </c>
      <c r="B95" s="26" t="s">
        <v>134</v>
      </c>
      <c r="C95" s="32">
        <v>45.504199999999997</v>
      </c>
      <c r="D95" s="32">
        <v>277.98779999999999</v>
      </c>
      <c r="E95" s="34">
        <f t="shared" si="65"/>
        <v>5072.7</v>
      </c>
      <c r="F95" s="34">
        <f t="shared" si="66"/>
        <v>2348.3086200000002</v>
      </c>
      <c r="G95" s="35">
        <f t="shared" si="52"/>
        <v>2250.14</v>
      </c>
      <c r="H95" s="35">
        <f t="shared" si="67"/>
        <v>95.8196031320619</v>
      </c>
      <c r="I95" s="35">
        <f t="shared" si="68"/>
        <v>44.357837049303136</v>
      </c>
      <c r="J95" s="35">
        <f t="shared" si="53"/>
        <v>1572.7</v>
      </c>
      <c r="K95" s="35">
        <f t="shared" si="54"/>
        <v>598.30862000000002</v>
      </c>
      <c r="L95" s="35">
        <f t="shared" si="55"/>
        <v>500.14000000000004</v>
      </c>
      <c r="M95" s="35">
        <f t="shared" si="69"/>
        <v>83.59231060384856</v>
      </c>
      <c r="N95" s="35">
        <f t="shared" si="70"/>
        <v>31.801360717237877</v>
      </c>
      <c r="O95" s="35">
        <f t="shared" si="56"/>
        <v>700</v>
      </c>
      <c r="P95" s="35">
        <f t="shared" si="71"/>
        <v>261.66000000000003</v>
      </c>
      <c r="Q95" s="35">
        <f t="shared" si="57"/>
        <v>159.80000000000001</v>
      </c>
      <c r="R95" s="35">
        <f t="shared" si="72"/>
        <v>61.071619659099596</v>
      </c>
      <c r="S95" s="36">
        <f t="shared" si="73"/>
        <v>22.828571428571433</v>
      </c>
      <c r="T95" s="32">
        <v>0</v>
      </c>
      <c r="U95" s="45">
        <f t="shared" si="74"/>
        <v>0</v>
      </c>
      <c r="V95" s="32">
        <v>0</v>
      </c>
      <c r="W95" s="35" t="e">
        <f t="shared" si="75"/>
        <v>#DIV/0!</v>
      </c>
      <c r="X95" s="36" t="e">
        <f t="shared" si="76"/>
        <v>#DIV/0!</v>
      </c>
      <c r="Y95" s="32">
        <v>440</v>
      </c>
      <c r="Z95" s="45">
        <v>126.456</v>
      </c>
      <c r="AA95" s="32">
        <v>226.9</v>
      </c>
      <c r="AB95" s="35">
        <f t="shared" si="77"/>
        <v>179.42999936736891</v>
      </c>
      <c r="AC95" s="36">
        <f t="shared" si="78"/>
        <v>51.568181818181827</v>
      </c>
      <c r="AD95" s="32">
        <v>700</v>
      </c>
      <c r="AE95" s="45">
        <v>261.66000000000003</v>
      </c>
      <c r="AF95" s="32">
        <v>159.80000000000001</v>
      </c>
      <c r="AG95" s="35">
        <f t="shared" si="79"/>
        <v>61.071619659099596</v>
      </c>
      <c r="AH95" s="36">
        <f t="shared" si="80"/>
        <v>22.828571428571433</v>
      </c>
      <c r="AI95" s="32">
        <v>177.7</v>
      </c>
      <c r="AJ95" s="45">
        <v>107.61512</v>
      </c>
      <c r="AK95" s="32">
        <v>23.8</v>
      </c>
      <c r="AL95" s="35">
        <f t="shared" si="81"/>
        <v>22.115851378505177</v>
      </c>
      <c r="AM95" s="36">
        <f t="shared" si="82"/>
        <v>13.393359594822737</v>
      </c>
      <c r="AN95" s="37">
        <v>0</v>
      </c>
      <c r="AO95" s="37"/>
      <c r="AP95" s="35"/>
      <c r="AQ95" s="35" t="e">
        <f t="shared" si="83"/>
        <v>#DIV/0!</v>
      </c>
      <c r="AR95" s="36" t="e">
        <f t="shared" si="84"/>
        <v>#DIV/0!</v>
      </c>
      <c r="AS95" s="37">
        <v>0</v>
      </c>
      <c r="AT95" s="37"/>
      <c r="AU95" s="36">
        <v>0</v>
      </c>
      <c r="AV95" s="36"/>
      <c r="AW95" s="36"/>
      <c r="AX95" s="36"/>
      <c r="AY95" s="32">
        <v>3500</v>
      </c>
      <c r="AZ95" s="36">
        <f t="shared" si="85"/>
        <v>1750</v>
      </c>
      <c r="BA95" s="32">
        <v>1750</v>
      </c>
      <c r="BB95" s="38"/>
      <c r="BC95" s="38"/>
      <c r="BD95" s="38"/>
      <c r="BE95" s="32">
        <v>0</v>
      </c>
      <c r="BF95" s="39">
        <f t="shared" si="86"/>
        <v>0</v>
      </c>
      <c r="BG95" s="32">
        <v>0</v>
      </c>
      <c r="BH95" s="36"/>
      <c r="BI95" s="36"/>
      <c r="BJ95" s="36"/>
      <c r="BK95" s="36"/>
      <c r="BL95" s="36"/>
      <c r="BM95" s="36"/>
      <c r="BN95" s="35">
        <f t="shared" si="58"/>
        <v>150</v>
      </c>
      <c r="BO95" s="35">
        <f t="shared" si="87"/>
        <v>61.05</v>
      </c>
      <c r="BP95" s="35">
        <f t="shared" si="59"/>
        <v>89.64</v>
      </c>
      <c r="BQ95" s="35">
        <f t="shared" si="88"/>
        <v>146.83046683046683</v>
      </c>
      <c r="BR95" s="36">
        <f t="shared" si="89"/>
        <v>59.760000000000005</v>
      </c>
      <c r="BS95" s="32">
        <v>150</v>
      </c>
      <c r="BT95" s="45">
        <v>61.05</v>
      </c>
      <c r="BU95" s="32">
        <v>89.64</v>
      </c>
      <c r="BV95" s="32">
        <v>0</v>
      </c>
      <c r="BW95" s="45">
        <v>0</v>
      </c>
      <c r="BX95" s="32">
        <v>0</v>
      </c>
      <c r="BY95" s="36"/>
      <c r="BZ95" s="36"/>
      <c r="CA95" s="36"/>
      <c r="CB95" s="32">
        <v>0</v>
      </c>
      <c r="CC95" s="45">
        <v>0</v>
      </c>
      <c r="CD95" s="32">
        <v>0</v>
      </c>
      <c r="CE95" s="36"/>
      <c r="CF95" s="36"/>
      <c r="CG95" s="36"/>
      <c r="CH95" s="32">
        <v>0</v>
      </c>
      <c r="CI95" s="45">
        <v>0</v>
      </c>
      <c r="CJ95" s="32">
        <v>0</v>
      </c>
      <c r="CK95" s="32">
        <v>0</v>
      </c>
      <c r="CL95" s="45">
        <v>0</v>
      </c>
      <c r="CM95" s="32">
        <v>0</v>
      </c>
      <c r="CN95" s="32">
        <v>105</v>
      </c>
      <c r="CO95" s="45">
        <v>41.527500000000003</v>
      </c>
      <c r="CP95" s="32">
        <v>0</v>
      </c>
      <c r="CQ95" s="32">
        <v>105</v>
      </c>
      <c r="CR95" s="45">
        <v>41.527500000000003</v>
      </c>
      <c r="CS95" s="32">
        <v>0</v>
      </c>
      <c r="CT95" s="32">
        <v>0</v>
      </c>
      <c r="CU95" s="45">
        <v>0</v>
      </c>
      <c r="CV95" s="32">
        <v>0</v>
      </c>
      <c r="CW95" s="32">
        <v>0</v>
      </c>
      <c r="CX95" s="45">
        <v>0</v>
      </c>
      <c r="CY95" s="32">
        <v>0</v>
      </c>
      <c r="CZ95" s="36"/>
      <c r="DA95" s="36"/>
      <c r="DB95" s="36"/>
      <c r="DC95" s="32">
        <v>0</v>
      </c>
      <c r="DD95" s="45">
        <v>0</v>
      </c>
      <c r="DE95" s="32">
        <v>0</v>
      </c>
      <c r="DF95" s="32">
        <v>0</v>
      </c>
      <c r="DG95" s="35">
        <f t="shared" si="60"/>
        <v>5072.7</v>
      </c>
      <c r="DH95" s="35">
        <f t="shared" si="61"/>
        <v>2348.3086200000002</v>
      </c>
      <c r="DI95" s="35">
        <f t="shared" si="62"/>
        <v>2250.14</v>
      </c>
      <c r="DJ95" s="36"/>
      <c r="DK95" s="36"/>
      <c r="DL95" s="36"/>
      <c r="DM95" s="32">
        <v>0</v>
      </c>
      <c r="DN95" s="32">
        <f t="shared" si="90"/>
        <v>0</v>
      </c>
      <c r="DO95" s="32">
        <v>0</v>
      </c>
      <c r="DP95" s="36"/>
      <c r="DQ95" s="36"/>
      <c r="DR95" s="36"/>
      <c r="DS95" s="36"/>
      <c r="DT95" s="36"/>
      <c r="DU95" s="36">
        <v>0</v>
      </c>
      <c r="DV95" s="36"/>
      <c r="DW95" s="36"/>
      <c r="DX95" s="36"/>
      <c r="DY95" s="32">
        <v>0</v>
      </c>
      <c r="DZ95" s="36">
        <f t="shared" si="91"/>
        <v>0</v>
      </c>
      <c r="EA95" s="32">
        <v>0</v>
      </c>
      <c r="EB95" s="36"/>
      <c r="EC95" s="35">
        <f t="shared" si="63"/>
        <v>0</v>
      </c>
      <c r="ED95" s="35">
        <f t="shared" si="63"/>
        <v>0</v>
      </c>
      <c r="EE95" s="35">
        <f t="shared" si="64"/>
        <v>0</v>
      </c>
      <c r="EH95" s="11"/>
      <c r="EJ95" s="11"/>
      <c r="EK95" s="11"/>
      <c r="EM95" s="11"/>
    </row>
    <row r="96" spans="1:143" s="12" customFormat="1" ht="20.25" customHeight="1">
      <c r="A96" s="15">
        <v>87</v>
      </c>
      <c r="B96" s="26" t="s">
        <v>135</v>
      </c>
      <c r="C96" s="32">
        <v>669.05439999999999</v>
      </c>
      <c r="D96" s="32">
        <v>77.751800000000003</v>
      </c>
      <c r="E96" s="34">
        <f t="shared" si="65"/>
        <v>16272.7</v>
      </c>
      <c r="F96" s="34">
        <f t="shared" si="66"/>
        <v>7414.9399000000012</v>
      </c>
      <c r="G96" s="35">
        <f t="shared" si="52"/>
        <v>8729.1789999999983</v>
      </c>
      <c r="H96" s="35">
        <f t="shared" si="67"/>
        <v>117.72420434587741</v>
      </c>
      <c r="I96" s="35">
        <f t="shared" si="68"/>
        <v>53.64308934595978</v>
      </c>
      <c r="J96" s="35">
        <f t="shared" si="53"/>
        <v>5216</v>
      </c>
      <c r="K96" s="35">
        <f t="shared" si="54"/>
        <v>1886.5899000000002</v>
      </c>
      <c r="L96" s="35">
        <f t="shared" si="55"/>
        <v>3200.779</v>
      </c>
      <c r="M96" s="35">
        <f t="shared" si="69"/>
        <v>169.65950045635248</v>
      </c>
      <c r="N96" s="35">
        <f t="shared" si="70"/>
        <v>61.364628067484659</v>
      </c>
      <c r="O96" s="35">
        <f t="shared" si="56"/>
        <v>3020</v>
      </c>
      <c r="P96" s="35">
        <f t="shared" si="71"/>
        <v>1128.8760000000002</v>
      </c>
      <c r="Q96" s="35">
        <f t="shared" si="57"/>
        <v>2417.2570000000001</v>
      </c>
      <c r="R96" s="35">
        <f t="shared" si="72"/>
        <v>214.12954124279366</v>
      </c>
      <c r="S96" s="36">
        <f t="shared" si="73"/>
        <v>80.041622516556302</v>
      </c>
      <c r="T96" s="32">
        <v>20</v>
      </c>
      <c r="U96" s="45">
        <f t="shared" si="74"/>
        <v>7.4760000000000009</v>
      </c>
      <c r="V96" s="32">
        <v>0</v>
      </c>
      <c r="W96" s="35">
        <f t="shared" si="75"/>
        <v>0</v>
      </c>
      <c r="X96" s="36">
        <f t="shared" si="76"/>
        <v>0</v>
      </c>
      <c r="Y96" s="32">
        <v>1140</v>
      </c>
      <c r="Z96" s="45">
        <v>327.63599999999997</v>
      </c>
      <c r="AA96" s="32">
        <v>416</v>
      </c>
      <c r="AB96" s="35">
        <f t="shared" si="77"/>
        <v>126.97017421772945</v>
      </c>
      <c r="AC96" s="36">
        <f t="shared" si="78"/>
        <v>36.491228070175438</v>
      </c>
      <c r="AD96" s="32">
        <v>3000</v>
      </c>
      <c r="AE96" s="45">
        <v>1121.4000000000001</v>
      </c>
      <c r="AF96" s="32">
        <v>2417.2570000000001</v>
      </c>
      <c r="AG96" s="35">
        <f t="shared" si="79"/>
        <v>215.55707151774567</v>
      </c>
      <c r="AH96" s="36">
        <f t="shared" si="80"/>
        <v>80.575233333333344</v>
      </c>
      <c r="AI96" s="32">
        <v>44</v>
      </c>
      <c r="AJ96" s="45">
        <v>26.6464</v>
      </c>
      <c r="AK96" s="32">
        <v>19</v>
      </c>
      <c r="AL96" s="35">
        <f t="shared" si="81"/>
        <v>71.304191185300823</v>
      </c>
      <c r="AM96" s="36">
        <f t="shared" si="82"/>
        <v>43.18181818181818</v>
      </c>
      <c r="AN96" s="37">
        <v>0</v>
      </c>
      <c r="AO96" s="37"/>
      <c r="AP96" s="35"/>
      <c r="AQ96" s="35" t="e">
        <f t="shared" si="83"/>
        <v>#DIV/0!</v>
      </c>
      <c r="AR96" s="36" t="e">
        <f t="shared" si="84"/>
        <v>#DIV/0!</v>
      </c>
      <c r="AS96" s="37">
        <v>0</v>
      </c>
      <c r="AT96" s="37"/>
      <c r="AU96" s="36">
        <v>0</v>
      </c>
      <c r="AV96" s="36"/>
      <c r="AW96" s="36"/>
      <c r="AX96" s="36"/>
      <c r="AY96" s="32">
        <v>11056.7</v>
      </c>
      <c r="AZ96" s="36">
        <f t="shared" si="85"/>
        <v>5528.35</v>
      </c>
      <c r="BA96" s="32">
        <v>5528.4</v>
      </c>
      <c r="BB96" s="38"/>
      <c r="BC96" s="38"/>
      <c r="BD96" s="38"/>
      <c r="BE96" s="32">
        <v>0</v>
      </c>
      <c r="BF96" s="39">
        <f t="shared" si="86"/>
        <v>0</v>
      </c>
      <c r="BG96" s="32">
        <v>0</v>
      </c>
      <c r="BH96" s="36"/>
      <c r="BI96" s="36"/>
      <c r="BJ96" s="36"/>
      <c r="BK96" s="36"/>
      <c r="BL96" s="36"/>
      <c r="BM96" s="36"/>
      <c r="BN96" s="35">
        <f t="shared" si="58"/>
        <v>277</v>
      </c>
      <c r="BO96" s="35">
        <f t="shared" si="87"/>
        <v>112.739</v>
      </c>
      <c r="BP96" s="35">
        <f t="shared" si="59"/>
        <v>130.1</v>
      </c>
      <c r="BQ96" s="35">
        <f t="shared" si="88"/>
        <v>115.39928507437531</v>
      </c>
      <c r="BR96" s="36">
        <f t="shared" si="89"/>
        <v>46.967509025270751</v>
      </c>
      <c r="BS96" s="32">
        <v>205</v>
      </c>
      <c r="BT96" s="45">
        <v>83.435000000000002</v>
      </c>
      <c r="BU96" s="32">
        <v>94.1</v>
      </c>
      <c r="BV96" s="32">
        <v>0</v>
      </c>
      <c r="BW96" s="45">
        <v>0</v>
      </c>
      <c r="BX96" s="32">
        <v>0</v>
      </c>
      <c r="BY96" s="36"/>
      <c r="BZ96" s="36"/>
      <c r="CA96" s="36"/>
      <c r="CB96" s="32">
        <v>72</v>
      </c>
      <c r="CC96" s="45">
        <v>29.304000000000002</v>
      </c>
      <c r="CD96" s="32">
        <v>36</v>
      </c>
      <c r="CE96" s="36"/>
      <c r="CF96" s="36"/>
      <c r="CG96" s="36"/>
      <c r="CH96" s="32">
        <v>0</v>
      </c>
      <c r="CI96" s="45">
        <v>0</v>
      </c>
      <c r="CJ96" s="32">
        <v>0</v>
      </c>
      <c r="CK96" s="32">
        <v>0</v>
      </c>
      <c r="CL96" s="45">
        <v>0</v>
      </c>
      <c r="CM96" s="32">
        <v>0</v>
      </c>
      <c r="CN96" s="32">
        <v>640</v>
      </c>
      <c r="CO96" s="45">
        <v>253.12</v>
      </c>
      <c r="CP96" s="32">
        <v>127.48</v>
      </c>
      <c r="CQ96" s="32">
        <v>610</v>
      </c>
      <c r="CR96" s="45">
        <v>241.255</v>
      </c>
      <c r="CS96" s="32">
        <v>102.47499999999999</v>
      </c>
      <c r="CT96" s="32">
        <v>95</v>
      </c>
      <c r="CU96" s="45">
        <v>37.572499999999998</v>
      </c>
      <c r="CV96" s="32">
        <v>90.941999999999993</v>
      </c>
      <c r="CW96" s="32">
        <v>0</v>
      </c>
      <c r="CX96" s="45">
        <v>0</v>
      </c>
      <c r="CY96" s="32">
        <v>0</v>
      </c>
      <c r="CZ96" s="36"/>
      <c r="DA96" s="36"/>
      <c r="DB96" s="36"/>
      <c r="DC96" s="32">
        <v>0</v>
      </c>
      <c r="DD96" s="45">
        <v>0</v>
      </c>
      <c r="DE96" s="32">
        <v>0</v>
      </c>
      <c r="DF96" s="32">
        <v>0</v>
      </c>
      <c r="DG96" s="35">
        <f t="shared" si="60"/>
        <v>16272.7</v>
      </c>
      <c r="DH96" s="35">
        <f t="shared" si="61"/>
        <v>7414.9399000000012</v>
      </c>
      <c r="DI96" s="35">
        <f t="shared" si="62"/>
        <v>8729.1789999999983</v>
      </c>
      <c r="DJ96" s="36"/>
      <c r="DK96" s="36"/>
      <c r="DL96" s="36"/>
      <c r="DM96" s="32">
        <v>0</v>
      </c>
      <c r="DN96" s="32">
        <f t="shared" si="90"/>
        <v>0</v>
      </c>
      <c r="DO96" s="32">
        <v>0</v>
      </c>
      <c r="DP96" s="36"/>
      <c r="DQ96" s="36"/>
      <c r="DR96" s="36"/>
      <c r="DS96" s="36"/>
      <c r="DT96" s="36"/>
      <c r="DU96" s="36">
        <v>0</v>
      </c>
      <c r="DV96" s="36"/>
      <c r="DW96" s="36"/>
      <c r="DX96" s="36"/>
      <c r="DY96" s="32">
        <v>265</v>
      </c>
      <c r="DZ96" s="36">
        <f t="shared" si="91"/>
        <v>132.5</v>
      </c>
      <c r="EA96" s="32">
        <v>265</v>
      </c>
      <c r="EB96" s="36"/>
      <c r="EC96" s="35">
        <f t="shared" si="63"/>
        <v>265</v>
      </c>
      <c r="ED96" s="35">
        <f t="shared" si="63"/>
        <v>132.5</v>
      </c>
      <c r="EE96" s="35">
        <f t="shared" si="64"/>
        <v>265</v>
      </c>
      <c r="EH96" s="11"/>
      <c r="EJ96" s="11"/>
      <c r="EK96" s="11"/>
      <c r="EM96" s="11"/>
    </row>
    <row r="97" spans="1:143" s="12" customFormat="1" ht="20.25" customHeight="1">
      <c r="A97" s="15">
        <v>88</v>
      </c>
      <c r="B97" s="26" t="s">
        <v>136</v>
      </c>
      <c r="C97" s="32">
        <v>222.7183</v>
      </c>
      <c r="D97" s="32">
        <v>3.6600000000000001E-2</v>
      </c>
      <c r="E97" s="34">
        <f t="shared" si="65"/>
        <v>16126.5</v>
      </c>
      <c r="F97" s="34">
        <f t="shared" si="66"/>
        <v>7460.1911</v>
      </c>
      <c r="G97" s="35">
        <f t="shared" si="52"/>
        <v>8968.9320000000007</v>
      </c>
      <c r="H97" s="35">
        <f t="shared" si="67"/>
        <v>120.22389077941986</v>
      </c>
      <c r="I97" s="35">
        <f t="shared" si="68"/>
        <v>55.616110129290306</v>
      </c>
      <c r="J97" s="35">
        <f t="shared" si="53"/>
        <v>4583</v>
      </c>
      <c r="K97" s="35">
        <f t="shared" si="54"/>
        <v>1688.4411</v>
      </c>
      <c r="L97" s="35">
        <f t="shared" si="55"/>
        <v>3197.1319999999996</v>
      </c>
      <c r="M97" s="35">
        <f t="shared" si="69"/>
        <v>189.35407341126674</v>
      </c>
      <c r="N97" s="35">
        <f t="shared" si="70"/>
        <v>69.760680776783758</v>
      </c>
      <c r="O97" s="35">
        <f t="shared" si="56"/>
        <v>2120</v>
      </c>
      <c r="P97" s="35">
        <f t="shared" si="71"/>
        <v>792.45600000000013</v>
      </c>
      <c r="Q97" s="35">
        <f t="shared" si="57"/>
        <v>2746.982</v>
      </c>
      <c r="R97" s="35">
        <f t="shared" si="72"/>
        <v>346.64158010034623</v>
      </c>
      <c r="S97" s="36">
        <f t="shared" si="73"/>
        <v>129.57462264150942</v>
      </c>
      <c r="T97" s="32">
        <v>840</v>
      </c>
      <c r="U97" s="45">
        <f t="shared" si="74"/>
        <v>313.99200000000002</v>
      </c>
      <c r="V97" s="32">
        <v>804.029</v>
      </c>
      <c r="W97" s="35">
        <f t="shared" si="75"/>
        <v>256.0667150755433</v>
      </c>
      <c r="X97" s="36">
        <f t="shared" si="76"/>
        <v>95.71773809523809</v>
      </c>
      <c r="Y97" s="32">
        <v>904</v>
      </c>
      <c r="Z97" s="45">
        <v>259.80959999999999</v>
      </c>
      <c r="AA97" s="32">
        <v>186.6</v>
      </c>
      <c r="AB97" s="35">
        <f t="shared" si="77"/>
        <v>71.821826445212196</v>
      </c>
      <c r="AC97" s="36">
        <f t="shared" si="78"/>
        <v>20.641592920353983</v>
      </c>
      <c r="AD97" s="32">
        <v>1280</v>
      </c>
      <c r="AE97" s="45">
        <v>478.46400000000006</v>
      </c>
      <c r="AF97" s="32">
        <v>1942.953</v>
      </c>
      <c r="AG97" s="35">
        <f t="shared" si="79"/>
        <v>406.0813352728731</v>
      </c>
      <c r="AH97" s="36">
        <f t="shared" si="80"/>
        <v>151.79320312499999</v>
      </c>
      <c r="AI97" s="32">
        <v>80</v>
      </c>
      <c r="AJ97" s="45">
        <v>48.448000000000008</v>
      </c>
      <c r="AK97" s="32">
        <v>40</v>
      </c>
      <c r="AL97" s="35">
        <f t="shared" si="81"/>
        <v>82.56274768824305</v>
      </c>
      <c r="AM97" s="36">
        <f t="shared" si="82"/>
        <v>50</v>
      </c>
      <c r="AN97" s="37">
        <v>0</v>
      </c>
      <c r="AO97" s="37"/>
      <c r="AP97" s="35"/>
      <c r="AQ97" s="35" t="e">
        <f t="shared" si="83"/>
        <v>#DIV/0!</v>
      </c>
      <c r="AR97" s="36" t="e">
        <f t="shared" si="84"/>
        <v>#DIV/0!</v>
      </c>
      <c r="AS97" s="37">
        <v>0</v>
      </c>
      <c r="AT97" s="37"/>
      <c r="AU97" s="36">
        <v>0</v>
      </c>
      <c r="AV97" s="36"/>
      <c r="AW97" s="36"/>
      <c r="AX97" s="36"/>
      <c r="AY97" s="32">
        <v>11543.5</v>
      </c>
      <c r="AZ97" s="36">
        <f t="shared" si="85"/>
        <v>5771.75</v>
      </c>
      <c r="BA97" s="32">
        <v>5771.8</v>
      </c>
      <c r="BB97" s="38"/>
      <c r="BC97" s="38"/>
      <c r="BD97" s="38"/>
      <c r="BE97" s="32">
        <v>0</v>
      </c>
      <c r="BF97" s="39">
        <f t="shared" si="86"/>
        <v>0</v>
      </c>
      <c r="BG97" s="32">
        <v>0</v>
      </c>
      <c r="BH97" s="36"/>
      <c r="BI97" s="36"/>
      <c r="BJ97" s="36"/>
      <c r="BK97" s="36"/>
      <c r="BL97" s="36"/>
      <c r="BM97" s="36"/>
      <c r="BN97" s="35">
        <f t="shared" si="58"/>
        <v>242</v>
      </c>
      <c r="BO97" s="35">
        <f t="shared" si="87"/>
        <v>98.494</v>
      </c>
      <c r="BP97" s="35">
        <f t="shared" si="59"/>
        <v>44.85</v>
      </c>
      <c r="BQ97" s="35">
        <f t="shared" si="88"/>
        <v>45.535768676264546</v>
      </c>
      <c r="BR97" s="36">
        <f t="shared" si="89"/>
        <v>18.533057851239672</v>
      </c>
      <c r="BS97" s="32">
        <v>230</v>
      </c>
      <c r="BT97" s="45">
        <v>93.61</v>
      </c>
      <c r="BU97" s="32">
        <v>44.85</v>
      </c>
      <c r="BV97" s="32">
        <v>0</v>
      </c>
      <c r="BW97" s="45">
        <v>0</v>
      </c>
      <c r="BX97" s="32">
        <v>0</v>
      </c>
      <c r="BY97" s="36"/>
      <c r="BZ97" s="36"/>
      <c r="CA97" s="36"/>
      <c r="CB97" s="32">
        <v>12</v>
      </c>
      <c r="CC97" s="45">
        <v>4.8840000000000003</v>
      </c>
      <c r="CD97" s="32">
        <v>0</v>
      </c>
      <c r="CE97" s="36"/>
      <c r="CF97" s="36"/>
      <c r="CG97" s="36"/>
      <c r="CH97" s="32">
        <v>0</v>
      </c>
      <c r="CI97" s="45">
        <v>0</v>
      </c>
      <c r="CJ97" s="32">
        <v>0</v>
      </c>
      <c r="CK97" s="32">
        <v>0</v>
      </c>
      <c r="CL97" s="45">
        <v>0</v>
      </c>
      <c r="CM97" s="32">
        <v>0</v>
      </c>
      <c r="CN97" s="32">
        <v>1237</v>
      </c>
      <c r="CO97" s="45">
        <v>489.23349999999994</v>
      </c>
      <c r="CP97" s="32">
        <v>178.7</v>
      </c>
      <c r="CQ97" s="32">
        <v>1237</v>
      </c>
      <c r="CR97" s="45">
        <v>489.23349999999994</v>
      </c>
      <c r="CS97" s="32">
        <v>178.7</v>
      </c>
      <c r="CT97" s="32">
        <v>0</v>
      </c>
      <c r="CU97" s="45">
        <v>0</v>
      </c>
      <c r="CV97" s="32">
        <v>0</v>
      </c>
      <c r="CW97" s="32">
        <v>0</v>
      </c>
      <c r="CX97" s="45">
        <v>0</v>
      </c>
      <c r="CY97" s="32">
        <v>0</v>
      </c>
      <c r="CZ97" s="36"/>
      <c r="DA97" s="36"/>
      <c r="DB97" s="36"/>
      <c r="DC97" s="32">
        <v>0</v>
      </c>
      <c r="DD97" s="45">
        <v>0</v>
      </c>
      <c r="DE97" s="32">
        <v>0</v>
      </c>
      <c r="DF97" s="32">
        <v>0</v>
      </c>
      <c r="DG97" s="35">
        <f t="shared" si="60"/>
        <v>16126.5</v>
      </c>
      <c r="DH97" s="35">
        <f t="shared" si="61"/>
        <v>7460.1911</v>
      </c>
      <c r="DI97" s="35">
        <f t="shared" si="62"/>
        <v>8968.9320000000007</v>
      </c>
      <c r="DJ97" s="36"/>
      <c r="DK97" s="36"/>
      <c r="DL97" s="36"/>
      <c r="DM97" s="32">
        <v>0</v>
      </c>
      <c r="DN97" s="32">
        <f t="shared" si="90"/>
        <v>0</v>
      </c>
      <c r="DO97" s="32">
        <v>0</v>
      </c>
      <c r="DP97" s="36"/>
      <c r="DQ97" s="36"/>
      <c r="DR97" s="36"/>
      <c r="DS97" s="36"/>
      <c r="DT97" s="36"/>
      <c r="DU97" s="36">
        <v>0</v>
      </c>
      <c r="DV97" s="36"/>
      <c r="DW97" s="36"/>
      <c r="DX97" s="36"/>
      <c r="DY97" s="32">
        <v>0</v>
      </c>
      <c r="DZ97" s="36">
        <f t="shared" si="91"/>
        <v>0</v>
      </c>
      <c r="EA97" s="32">
        <v>0</v>
      </c>
      <c r="EB97" s="36"/>
      <c r="EC97" s="35">
        <f t="shared" si="63"/>
        <v>0</v>
      </c>
      <c r="ED97" s="35">
        <f t="shared" si="63"/>
        <v>0</v>
      </c>
      <c r="EE97" s="35">
        <f t="shared" si="64"/>
        <v>0</v>
      </c>
      <c r="EH97" s="11"/>
      <c r="EJ97" s="11"/>
      <c r="EK97" s="11"/>
      <c r="EM97" s="11"/>
    </row>
    <row r="98" spans="1:143" s="12" customFormat="1" ht="20.25" customHeight="1">
      <c r="A98" s="15">
        <v>89</v>
      </c>
      <c r="B98" s="26" t="s">
        <v>137</v>
      </c>
      <c r="C98" s="32">
        <v>4210.5290999999997</v>
      </c>
      <c r="D98" s="32">
        <v>10186.8164</v>
      </c>
      <c r="E98" s="34">
        <f t="shared" si="65"/>
        <v>110684</v>
      </c>
      <c r="F98" s="34">
        <f t="shared" si="66"/>
        <v>47761.104660000005</v>
      </c>
      <c r="G98" s="35">
        <f t="shared" si="52"/>
        <v>50125.774599999997</v>
      </c>
      <c r="H98" s="35">
        <f t="shared" si="67"/>
        <v>104.95103695116251</v>
      </c>
      <c r="I98" s="35">
        <f t="shared" si="68"/>
        <v>45.287281449893385</v>
      </c>
      <c r="J98" s="35">
        <f t="shared" si="53"/>
        <v>50926.9</v>
      </c>
      <c r="K98" s="35">
        <f t="shared" si="54"/>
        <v>17882.554659999998</v>
      </c>
      <c r="L98" s="35">
        <f t="shared" si="55"/>
        <v>20402.174599999998</v>
      </c>
      <c r="M98" s="35">
        <f t="shared" si="69"/>
        <v>114.08982098981602</v>
      </c>
      <c r="N98" s="35">
        <f t="shared" si="70"/>
        <v>40.061685671030432</v>
      </c>
      <c r="O98" s="35">
        <f t="shared" si="56"/>
        <v>16500</v>
      </c>
      <c r="P98" s="35">
        <f t="shared" si="71"/>
        <v>6167.7000000000007</v>
      </c>
      <c r="Q98" s="35">
        <f t="shared" si="57"/>
        <v>8044.1653999999999</v>
      </c>
      <c r="R98" s="35">
        <f t="shared" si="72"/>
        <v>130.42407056114919</v>
      </c>
      <c r="S98" s="36">
        <f t="shared" si="73"/>
        <v>48.752517575757572</v>
      </c>
      <c r="T98" s="32">
        <v>1422</v>
      </c>
      <c r="U98" s="45">
        <f t="shared" si="74"/>
        <v>531.54360000000008</v>
      </c>
      <c r="V98" s="32">
        <v>706.13699999999994</v>
      </c>
      <c r="W98" s="35">
        <f t="shared" si="75"/>
        <v>132.84648709908271</v>
      </c>
      <c r="X98" s="36">
        <f t="shared" si="76"/>
        <v>49.658016877637131</v>
      </c>
      <c r="Y98" s="32">
        <v>21793.4</v>
      </c>
      <c r="Z98" s="45">
        <v>6263.4231600000003</v>
      </c>
      <c r="AA98" s="32">
        <v>6067.4492</v>
      </c>
      <c r="AB98" s="35">
        <f t="shared" si="77"/>
        <v>96.87113651762273</v>
      </c>
      <c r="AC98" s="36">
        <f t="shared" si="78"/>
        <v>27.840764635164771</v>
      </c>
      <c r="AD98" s="32">
        <v>15078</v>
      </c>
      <c r="AE98" s="45">
        <v>5636.1564000000008</v>
      </c>
      <c r="AF98" s="32">
        <v>7338.0284000000001</v>
      </c>
      <c r="AG98" s="35">
        <f t="shared" si="79"/>
        <v>130.19561345032938</v>
      </c>
      <c r="AH98" s="36">
        <f t="shared" si="80"/>
        <v>48.667120307733121</v>
      </c>
      <c r="AI98" s="32">
        <v>770</v>
      </c>
      <c r="AJ98" s="45">
        <v>466.31200000000001</v>
      </c>
      <c r="AK98" s="32">
        <v>762.3</v>
      </c>
      <c r="AL98" s="35">
        <f t="shared" si="81"/>
        <v>163.47424042272124</v>
      </c>
      <c r="AM98" s="36">
        <f t="shared" si="82"/>
        <v>99</v>
      </c>
      <c r="AN98" s="37">
        <v>0</v>
      </c>
      <c r="AO98" s="37"/>
      <c r="AP98" s="35"/>
      <c r="AQ98" s="35" t="e">
        <f t="shared" si="83"/>
        <v>#DIV/0!</v>
      </c>
      <c r="AR98" s="36" t="e">
        <f t="shared" si="84"/>
        <v>#DIV/0!</v>
      </c>
      <c r="AS98" s="37">
        <v>0</v>
      </c>
      <c r="AT98" s="37"/>
      <c r="AU98" s="36">
        <v>0</v>
      </c>
      <c r="AV98" s="36"/>
      <c r="AW98" s="36"/>
      <c r="AX98" s="36"/>
      <c r="AY98" s="32">
        <v>57890.1</v>
      </c>
      <c r="AZ98" s="36">
        <f t="shared" si="85"/>
        <v>28945.050000000003</v>
      </c>
      <c r="BA98" s="32">
        <v>28945.1</v>
      </c>
      <c r="BB98" s="38"/>
      <c r="BC98" s="38"/>
      <c r="BD98" s="38"/>
      <c r="BE98" s="32">
        <v>1867</v>
      </c>
      <c r="BF98" s="39">
        <f t="shared" si="86"/>
        <v>933.5</v>
      </c>
      <c r="BG98" s="32">
        <v>778.5</v>
      </c>
      <c r="BH98" s="36"/>
      <c r="BI98" s="36"/>
      <c r="BJ98" s="36"/>
      <c r="BK98" s="36"/>
      <c r="BL98" s="36"/>
      <c r="BM98" s="36"/>
      <c r="BN98" s="35">
        <f t="shared" si="58"/>
        <v>1413.5</v>
      </c>
      <c r="BO98" s="35">
        <f t="shared" si="87"/>
        <v>575.29450000000008</v>
      </c>
      <c r="BP98" s="35">
        <f t="shared" si="59"/>
        <v>520.5</v>
      </c>
      <c r="BQ98" s="35">
        <f t="shared" si="88"/>
        <v>90.475399990787309</v>
      </c>
      <c r="BR98" s="36">
        <f t="shared" si="89"/>
        <v>36.82348779625044</v>
      </c>
      <c r="BS98" s="32">
        <v>1413.5</v>
      </c>
      <c r="BT98" s="45">
        <v>575.29450000000008</v>
      </c>
      <c r="BU98" s="32">
        <v>520.5</v>
      </c>
      <c r="BV98" s="32">
        <v>0</v>
      </c>
      <c r="BW98" s="45">
        <v>0</v>
      </c>
      <c r="BX98" s="32">
        <v>0</v>
      </c>
      <c r="BY98" s="36"/>
      <c r="BZ98" s="36"/>
      <c r="CA98" s="36"/>
      <c r="CB98" s="32">
        <v>0</v>
      </c>
      <c r="CC98" s="45">
        <v>0</v>
      </c>
      <c r="CD98" s="32">
        <v>0</v>
      </c>
      <c r="CE98" s="36"/>
      <c r="CF98" s="36"/>
      <c r="CG98" s="36"/>
      <c r="CH98" s="32">
        <v>0</v>
      </c>
      <c r="CI98" s="45">
        <v>0</v>
      </c>
      <c r="CJ98" s="32">
        <v>0</v>
      </c>
      <c r="CK98" s="32">
        <v>7700</v>
      </c>
      <c r="CL98" s="45">
        <v>3045.35</v>
      </c>
      <c r="CM98" s="32">
        <v>4084</v>
      </c>
      <c r="CN98" s="32">
        <v>2750</v>
      </c>
      <c r="CO98" s="45">
        <v>1364.4749999999999</v>
      </c>
      <c r="CP98" s="32">
        <v>923.76</v>
      </c>
      <c r="CQ98" s="32">
        <v>2500</v>
      </c>
      <c r="CR98" s="45">
        <v>988.75</v>
      </c>
      <c r="CS98" s="32">
        <v>916.96</v>
      </c>
      <c r="CT98" s="32">
        <v>0</v>
      </c>
      <c r="CU98" s="45">
        <v>0</v>
      </c>
      <c r="CV98" s="32">
        <v>0</v>
      </c>
      <c r="CW98" s="32">
        <v>0</v>
      </c>
      <c r="CX98" s="45">
        <v>0</v>
      </c>
      <c r="CY98" s="32">
        <v>0</v>
      </c>
      <c r="CZ98" s="36"/>
      <c r="DA98" s="36"/>
      <c r="DB98" s="36"/>
      <c r="DC98" s="32">
        <v>0</v>
      </c>
      <c r="DD98" s="45">
        <v>0</v>
      </c>
      <c r="DE98" s="32">
        <v>0</v>
      </c>
      <c r="DF98" s="32">
        <v>0</v>
      </c>
      <c r="DG98" s="35">
        <f t="shared" si="60"/>
        <v>110684</v>
      </c>
      <c r="DH98" s="35">
        <f t="shared" si="61"/>
        <v>47761.104660000005</v>
      </c>
      <c r="DI98" s="35">
        <f t="shared" si="62"/>
        <v>50125.774599999997</v>
      </c>
      <c r="DJ98" s="36"/>
      <c r="DK98" s="36"/>
      <c r="DL98" s="36"/>
      <c r="DM98" s="32">
        <v>0</v>
      </c>
      <c r="DN98" s="32">
        <f t="shared" si="90"/>
        <v>0</v>
      </c>
      <c r="DO98" s="32">
        <v>0</v>
      </c>
      <c r="DP98" s="36"/>
      <c r="DQ98" s="36"/>
      <c r="DR98" s="36"/>
      <c r="DS98" s="36"/>
      <c r="DT98" s="36"/>
      <c r="DU98" s="36">
        <v>0</v>
      </c>
      <c r="DV98" s="36"/>
      <c r="DW98" s="36"/>
      <c r="DX98" s="36"/>
      <c r="DY98" s="32">
        <v>0</v>
      </c>
      <c r="DZ98" s="36">
        <f t="shared" si="91"/>
        <v>0</v>
      </c>
      <c r="EA98" s="32">
        <v>0</v>
      </c>
      <c r="EB98" s="36"/>
      <c r="EC98" s="35">
        <f t="shared" si="63"/>
        <v>0</v>
      </c>
      <c r="ED98" s="35">
        <f t="shared" si="63"/>
        <v>0</v>
      </c>
      <c r="EE98" s="35">
        <f t="shared" si="64"/>
        <v>0</v>
      </c>
      <c r="EH98" s="11"/>
      <c r="EJ98" s="11"/>
      <c r="EK98" s="11"/>
      <c r="EM98" s="11"/>
    </row>
    <row r="99" spans="1:143" s="12" customFormat="1" ht="20.25" customHeight="1">
      <c r="A99" s="15">
        <v>90</v>
      </c>
      <c r="B99" s="26" t="s">
        <v>138</v>
      </c>
      <c r="C99" s="32">
        <v>5249.0475999999999</v>
      </c>
      <c r="D99" s="32">
        <v>16515.508999999998</v>
      </c>
      <c r="E99" s="34">
        <f t="shared" si="65"/>
        <v>49596.4</v>
      </c>
      <c r="F99" s="34">
        <f t="shared" si="66"/>
        <v>22769.9941</v>
      </c>
      <c r="G99" s="35">
        <f t="shared" si="52"/>
        <v>21942.146000000001</v>
      </c>
      <c r="H99" s="35">
        <f t="shared" si="67"/>
        <v>96.364302527421387</v>
      </c>
      <c r="I99" s="35">
        <f t="shared" si="68"/>
        <v>44.241408650627868</v>
      </c>
      <c r="J99" s="35">
        <f t="shared" si="53"/>
        <v>12744.9</v>
      </c>
      <c r="K99" s="35">
        <f t="shared" si="54"/>
        <v>4344.2440999999999</v>
      </c>
      <c r="L99" s="35">
        <f t="shared" si="55"/>
        <v>3516.346</v>
      </c>
      <c r="M99" s="35">
        <f t="shared" si="69"/>
        <v>80.942643163168484</v>
      </c>
      <c r="N99" s="35">
        <f t="shared" si="70"/>
        <v>27.590220401886246</v>
      </c>
      <c r="O99" s="35">
        <f t="shared" si="56"/>
        <v>2050</v>
      </c>
      <c r="P99" s="35">
        <f t="shared" si="71"/>
        <v>766.29000000000008</v>
      </c>
      <c r="Q99" s="35">
        <f t="shared" si="57"/>
        <v>905.76</v>
      </c>
      <c r="R99" s="35">
        <f t="shared" si="72"/>
        <v>118.20068120424381</v>
      </c>
      <c r="S99" s="36">
        <f t="shared" si="73"/>
        <v>44.183414634146338</v>
      </c>
      <c r="T99" s="32">
        <v>50</v>
      </c>
      <c r="U99" s="45">
        <f t="shared" si="74"/>
        <v>18.690000000000001</v>
      </c>
      <c r="V99" s="32">
        <v>0.26</v>
      </c>
      <c r="W99" s="35">
        <f t="shared" si="75"/>
        <v>1.3911182450508293</v>
      </c>
      <c r="X99" s="36">
        <f t="shared" si="76"/>
        <v>0.52</v>
      </c>
      <c r="Y99" s="32">
        <v>6512.5</v>
      </c>
      <c r="Z99" s="45">
        <v>1871.6924999999999</v>
      </c>
      <c r="AA99" s="32">
        <v>1214.252</v>
      </c>
      <c r="AB99" s="35">
        <f t="shared" si="77"/>
        <v>64.874545364689979</v>
      </c>
      <c r="AC99" s="36">
        <f t="shared" si="78"/>
        <v>18.6449443378119</v>
      </c>
      <c r="AD99" s="32">
        <v>2000</v>
      </c>
      <c r="AE99" s="45">
        <v>747.6</v>
      </c>
      <c r="AF99" s="32">
        <v>905.5</v>
      </c>
      <c r="AG99" s="35">
        <f t="shared" si="79"/>
        <v>121.12092027822365</v>
      </c>
      <c r="AH99" s="36">
        <f t="shared" si="80"/>
        <v>45.274999999999999</v>
      </c>
      <c r="AI99" s="32">
        <v>132</v>
      </c>
      <c r="AJ99" s="45">
        <v>79.939200000000014</v>
      </c>
      <c r="AK99" s="32">
        <v>129.9</v>
      </c>
      <c r="AL99" s="35">
        <f t="shared" si="81"/>
        <v>162.49849885913292</v>
      </c>
      <c r="AM99" s="36">
        <f t="shared" si="82"/>
        <v>98.409090909090907</v>
      </c>
      <c r="AN99" s="37">
        <v>0</v>
      </c>
      <c r="AO99" s="37"/>
      <c r="AP99" s="35"/>
      <c r="AQ99" s="35" t="e">
        <f t="shared" si="83"/>
        <v>#DIV/0!</v>
      </c>
      <c r="AR99" s="36" t="e">
        <f t="shared" si="84"/>
        <v>#DIV/0!</v>
      </c>
      <c r="AS99" s="37">
        <v>0</v>
      </c>
      <c r="AT99" s="37"/>
      <c r="AU99" s="36">
        <v>0</v>
      </c>
      <c r="AV99" s="36"/>
      <c r="AW99" s="36"/>
      <c r="AX99" s="36"/>
      <c r="AY99" s="32">
        <v>36851.5</v>
      </c>
      <c r="AZ99" s="36">
        <f t="shared" si="85"/>
        <v>18425.75</v>
      </c>
      <c r="BA99" s="32">
        <v>18425.8</v>
      </c>
      <c r="BB99" s="38"/>
      <c r="BC99" s="38"/>
      <c r="BD99" s="38"/>
      <c r="BE99" s="32">
        <v>0</v>
      </c>
      <c r="BF99" s="39">
        <f t="shared" si="86"/>
        <v>0</v>
      </c>
      <c r="BG99" s="32">
        <v>0</v>
      </c>
      <c r="BH99" s="36"/>
      <c r="BI99" s="36"/>
      <c r="BJ99" s="36"/>
      <c r="BK99" s="36"/>
      <c r="BL99" s="36"/>
      <c r="BM99" s="36"/>
      <c r="BN99" s="35">
        <f t="shared" si="58"/>
        <v>2120.8000000000002</v>
      </c>
      <c r="BO99" s="35">
        <f t="shared" si="87"/>
        <v>863.16559999999993</v>
      </c>
      <c r="BP99" s="35">
        <f t="shared" si="59"/>
        <v>743.9</v>
      </c>
      <c r="BQ99" s="35">
        <f t="shared" si="88"/>
        <v>86.182767246516775</v>
      </c>
      <c r="BR99" s="36">
        <f t="shared" si="89"/>
        <v>35.076386269332325</v>
      </c>
      <c r="BS99" s="32">
        <v>2080</v>
      </c>
      <c r="BT99" s="45">
        <v>846.56</v>
      </c>
      <c r="BU99" s="32">
        <v>723.5</v>
      </c>
      <c r="BV99" s="32">
        <v>0</v>
      </c>
      <c r="BW99" s="45">
        <v>0</v>
      </c>
      <c r="BX99" s="32">
        <v>0</v>
      </c>
      <c r="BY99" s="36"/>
      <c r="BZ99" s="36"/>
      <c r="CA99" s="36"/>
      <c r="CB99" s="32">
        <v>40.799999999999997</v>
      </c>
      <c r="CC99" s="45">
        <v>16.605599999999999</v>
      </c>
      <c r="CD99" s="32">
        <v>20.399999999999999</v>
      </c>
      <c r="CE99" s="36"/>
      <c r="CF99" s="36"/>
      <c r="CG99" s="36"/>
      <c r="CH99" s="32">
        <v>0</v>
      </c>
      <c r="CI99" s="45">
        <v>0</v>
      </c>
      <c r="CJ99" s="32">
        <v>0</v>
      </c>
      <c r="CK99" s="32">
        <v>0</v>
      </c>
      <c r="CL99" s="45">
        <v>0</v>
      </c>
      <c r="CM99" s="32">
        <v>0</v>
      </c>
      <c r="CN99" s="32">
        <v>1929.6</v>
      </c>
      <c r="CO99" s="45">
        <v>763.15679999999998</v>
      </c>
      <c r="CP99" s="32">
        <v>451.15</v>
      </c>
      <c r="CQ99" s="32">
        <v>1773.6</v>
      </c>
      <c r="CR99" s="45">
        <v>701.4588</v>
      </c>
      <c r="CS99" s="32">
        <v>299.14999999999998</v>
      </c>
      <c r="CT99" s="32">
        <v>0</v>
      </c>
      <c r="CU99" s="45">
        <v>0</v>
      </c>
      <c r="CV99" s="32">
        <v>71.384</v>
      </c>
      <c r="CW99" s="32">
        <v>0</v>
      </c>
      <c r="CX99" s="45">
        <v>0</v>
      </c>
      <c r="CY99" s="32">
        <v>0</v>
      </c>
      <c r="CZ99" s="36"/>
      <c r="DA99" s="36"/>
      <c r="DB99" s="36"/>
      <c r="DC99" s="32">
        <v>0</v>
      </c>
      <c r="DD99" s="45">
        <v>0</v>
      </c>
      <c r="DE99" s="32">
        <v>0</v>
      </c>
      <c r="DF99" s="32">
        <v>0</v>
      </c>
      <c r="DG99" s="35">
        <f t="shared" si="60"/>
        <v>49596.4</v>
      </c>
      <c r="DH99" s="35">
        <f t="shared" si="61"/>
        <v>22769.9941</v>
      </c>
      <c r="DI99" s="35">
        <f t="shared" si="62"/>
        <v>21942.146000000001</v>
      </c>
      <c r="DJ99" s="36"/>
      <c r="DK99" s="36"/>
      <c r="DL99" s="36"/>
      <c r="DM99" s="32">
        <v>0</v>
      </c>
      <c r="DN99" s="32">
        <f t="shared" si="90"/>
        <v>0</v>
      </c>
      <c r="DO99" s="32">
        <v>0</v>
      </c>
      <c r="DP99" s="36"/>
      <c r="DQ99" s="36"/>
      <c r="DR99" s="36"/>
      <c r="DS99" s="36"/>
      <c r="DT99" s="36"/>
      <c r="DU99" s="36">
        <v>0</v>
      </c>
      <c r="DV99" s="36"/>
      <c r="DW99" s="36"/>
      <c r="DX99" s="36"/>
      <c r="DY99" s="32">
        <v>5000</v>
      </c>
      <c r="DZ99" s="36">
        <f t="shared" si="91"/>
        <v>2500</v>
      </c>
      <c r="EA99" s="32">
        <v>5000</v>
      </c>
      <c r="EB99" s="36"/>
      <c r="EC99" s="35">
        <f t="shared" si="63"/>
        <v>5000</v>
      </c>
      <c r="ED99" s="35">
        <f t="shared" si="63"/>
        <v>2500</v>
      </c>
      <c r="EE99" s="35">
        <f t="shared" si="64"/>
        <v>5000</v>
      </c>
      <c r="EH99" s="11"/>
      <c r="EJ99" s="11"/>
      <c r="EK99" s="11"/>
      <c r="EM99" s="11"/>
    </row>
    <row r="100" spans="1:143" s="12" customFormat="1" ht="20.25" customHeight="1">
      <c r="A100" s="15">
        <v>91</v>
      </c>
      <c r="B100" s="26" t="s">
        <v>139</v>
      </c>
      <c r="C100" s="32">
        <v>4.0495999999999999</v>
      </c>
      <c r="D100" s="32">
        <v>798.71090000000004</v>
      </c>
      <c r="E100" s="34">
        <f t="shared" si="65"/>
        <v>99850.4</v>
      </c>
      <c r="F100" s="34">
        <f t="shared" si="66"/>
        <v>44209.818900000006</v>
      </c>
      <c r="G100" s="35">
        <f t="shared" si="52"/>
        <v>44090.298999999992</v>
      </c>
      <c r="H100" s="35">
        <f t="shared" si="67"/>
        <v>99.729653043206625</v>
      </c>
      <c r="I100" s="35">
        <f t="shared" si="68"/>
        <v>44.156356909937259</v>
      </c>
      <c r="J100" s="35">
        <f t="shared" si="53"/>
        <v>38965</v>
      </c>
      <c r="K100" s="35">
        <f t="shared" si="54"/>
        <v>13767.118899999999</v>
      </c>
      <c r="L100" s="35">
        <f t="shared" si="55"/>
        <v>13647.599000000002</v>
      </c>
      <c r="M100" s="35">
        <f t="shared" si="69"/>
        <v>99.131845225801044</v>
      </c>
      <c r="N100" s="35">
        <f t="shared" si="70"/>
        <v>35.025276530219436</v>
      </c>
      <c r="O100" s="35">
        <f t="shared" si="56"/>
        <v>12479</v>
      </c>
      <c r="P100" s="35">
        <f t="shared" si="71"/>
        <v>4664.6502</v>
      </c>
      <c r="Q100" s="35">
        <f t="shared" si="57"/>
        <v>5044.2660000000005</v>
      </c>
      <c r="R100" s="35">
        <f t="shared" si="72"/>
        <v>108.13814077634376</v>
      </c>
      <c r="S100" s="36">
        <f t="shared" si="73"/>
        <v>40.422037022197294</v>
      </c>
      <c r="T100" s="32">
        <v>344</v>
      </c>
      <c r="U100" s="45">
        <f t="shared" si="74"/>
        <v>128.5872</v>
      </c>
      <c r="V100" s="32">
        <v>232.84100000000001</v>
      </c>
      <c r="W100" s="35">
        <f t="shared" si="75"/>
        <v>181.07634352408328</v>
      </c>
      <c r="X100" s="36">
        <f t="shared" si="76"/>
        <v>67.686337209302323</v>
      </c>
      <c r="Y100" s="32">
        <v>14500</v>
      </c>
      <c r="Z100" s="45">
        <v>4167.3</v>
      </c>
      <c r="AA100" s="32">
        <v>2426.6469999999999</v>
      </c>
      <c r="AB100" s="35">
        <f t="shared" si="77"/>
        <v>58.230676937105549</v>
      </c>
      <c r="AC100" s="36">
        <f t="shared" si="78"/>
        <v>16.73549655172414</v>
      </c>
      <c r="AD100" s="32">
        <v>12135</v>
      </c>
      <c r="AE100" s="45">
        <v>4536.0630000000001</v>
      </c>
      <c r="AF100" s="32">
        <v>4811.4250000000002</v>
      </c>
      <c r="AG100" s="35">
        <f t="shared" si="79"/>
        <v>106.07050651633365</v>
      </c>
      <c r="AH100" s="36">
        <f t="shared" si="80"/>
        <v>39.649155335805524</v>
      </c>
      <c r="AI100" s="32">
        <v>827</v>
      </c>
      <c r="AJ100" s="45">
        <v>500.83119999999997</v>
      </c>
      <c r="AK100" s="32">
        <v>720.5</v>
      </c>
      <c r="AL100" s="35">
        <f t="shared" si="81"/>
        <v>143.86084573005834</v>
      </c>
      <c r="AM100" s="36">
        <f t="shared" si="82"/>
        <v>87.122128174123333</v>
      </c>
      <c r="AN100" s="37">
        <v>0</v>
      </c>
      <c r="AO100" s="37"/>
      <c r="AP100" s="35"/>
      <c r="AQ100" s="35" t="e">
        <f t="shared" si="83"/>
        <v>#DIV/0!</v>
      </c>
      <c r="AR100" s="36" t="e">
        <f t="shared" si="84"/>
        <v>#DIV/0!</v>
      </c>
      <c r="AS100" s="37">
        <v>0</v>
      </c>
      <c r="AT100" s="37"/>
      <c r="AU100" s="36">
        <v>0</v>
      </c>
      <c r="AV100" s="36"/>
      <c r="AW100" s="36"/>
      <c r="AX100" s="36"/>
      <c r="AY100" s="32">
        <v>60885.4</v>
      </c>
      <c r="AZ100" s="36">
        <f t="shared" si="85"/>
        <v>30442.700000000004</v>
      </c>
      <c r="BA100" s="32">
        <v>30442.7</v>
      </c>
      <c r="BB100" s="38"/>
      <c r="BC100" s="38"/>
      <c r="BD100" s="38"/>
      <c r="BE100" s="32">
        <v>0</v>
      </c>
      <c r="BF100" s="39">
        <f t="shared" si="86"/>
        <v>0</v>
      </c>
      <c r="BG100" s="32">
        <v>0</v>
      </c>
      <c r="BH100" s="36"/>
      <c r="BI100" s="36"/>
      <c r="BJ100" s="36"/>
      <c r="BK100" s="36"/>
      <c r="BL100" s="36"/>
      <c r="BM100" s="36"/>
      <c r="BN100" s="35">
        <f t="shared" si="58"/>
        <v>1822</v>
      </c>
      <c r="BO100" s="35">
        <f t="shared" si="87"/>
        <v>741.55399999999997</v>
      </c>
      <c r="BP100" s="35">
        <f t="shared" si="59"/>
        <v>767.05600000000004</v>
      </c>
      <c r="BQ100" s="35">
        <f t="shared" si="88"/>
        <v>103.43899432812715</v>
      </c>
      <c r="BR100" s="36">
        <f t="shared" si="89"/>
        <v>42.09967069154775</v>
      </c>
      <c r="BS100" s="32">
        <v>622</v>
      </c>
      <c r="BT100" s="45">
        <v>253.154</v>
      </c>
      <c r="BU100" s="32">
        <v>167.05600000000001</v>
      </c>
      <c r="BV100" s="32">
        <v>0</v>
      </c>
      <c r="BW100" s="45">
        <v>0</v>
      </c>
      <c r="BX100" s="32">
        <v>0</v>
      </c>
      <c r="BY100" s="36"/>
      <c r="BZ100" s="36"/>
      <c r="CA100" s="36"/>
      <c r="CB100" s="32">
        <v>1200</v>
      </c>
      <c r="CC100" s="45">
        <v>488.4</v>
      </c>
      <c r="CD100" s="32">
        <v>600</v>
      </c>
      <c r="CE100" s="36"/>
      <c r="CF100" s="36"/>
      <c r="CG100" s="36"/>
      <c r="CH100" s="32">
        <v>0</v>
      </c>
      <c r="CI100" s="45">
        <v>0</v>
      </c>
      <c r="CJ100" s="32">
        <v>0</v>
      </c>
      <c r="CK100" s="32">
        <v>0</v>
      </c>
      <c r="CL100" s="45">
        <v>0</v>
      </c>
      <c r="CM100" s="32">
        <v>0</v>
      </c>
      <c r="CN100" s="32">
        <v>9337</v>
      </c>
      <c r="CO100" s="45">
        <v>3692.7835</v>
      </c>
      <c r="CP100" s="32">
        <v>4689.13</v>
      </c>
      <c r="CQ100" s="32">
        <v>3817</v>
      </c>
      <c r="CR100" s="45">
        <v>1509.6234999999999</v>
      </c>
      <c r="CS100" s="32">
        <v>1484.886</v>
      </c>
      <c r="CT100" s="32">
        <v>0</v>
      </c>
      <c r="CU100" s="45">
        <v>0</v>
      </c>
      <c r="CV100" s="32">
        <v>0</v>
      </c>
      <c r="CW100" s="32">
        <v>0</v>
      </c>
      <c r="CX100" s="45">
        <v>0</v>
      </c>
      <c r="CY100" s="32">
        <v>0</v>
      </c>
      <c r="CZ100" s="36"/>
      <c r="DA100" s="36"/>
      <c r="DB100" s="36"/>
      <c r="DC100" s="32">
        <v>0</v>
      </c>
      <c r="DD100" s="45">
        <v>0</v>
      </c>
      <c r="DE100" s="32">
        <v>0</v>
      </c>
      <c r="DF100" s="32">
        <v>0</v>
      </c>
      <c r="DG100" s="35">
        <f t="shared" si="60"/>
        <v>99850.4</v>
      </c>
      <c r="DH100" s="35">
        <f t="shared" si="61"/>
        <v>44209.818900000006</v>
      </c>
      <c r="DI100" s="35">
        <f t="shared" si="62"/>
        <v>44090.298999999992</v>
      </c>
      <c r="DJ100" s="36"/>
      <c r="DK100" s="36"/>
      <c r="DL100" s="36"/>
      <c r="DM100" s="32">
        <v>0</v>
      </c>
      <c r="DN100" s="32">
        <f t="shared" si="90"/>
        <v>0</v>
      </c>
      <c r="DO100" s="32">
        <v>0</v>
      </c>
      <c r="DP100" s="36"/>
      <c r="DQ100" s="36"/>
      <c r="DR100" s="36"/>
      <c r="DS100" s="36"/>
      <c r="DT100" s="36"/>
      <c r="DU100" s="36">
        <v>0</v>
      </c>
      <c r="DV100" s="36"/>
      <c r="DW100" s="36"/>
      <c r="DX100" s="36"/>
      <c r="DY100" s="32">
        <v>0</v>
      </c>
      <c r="DZ100" s="36">
        <f t="shared" si="91"/>
        <v>0</v>
      </c>
      <c r="EA100" s="32">
        <v>0</v>
      </c>
      <c r="EB100" s="36"/>
      <c r="EC100" s="35">
        <f t="shared" si="63"/>
        <v>0</v>
      </c>
      <c r="ED100" s="35">
        <f t="shared" si="63"/>
        <v>0</v>
      </c>
      <c r="EE100" s="35">
        <f t="shared" si="64"/>
        <v>0</v>
      </c>
      <c r="EH100" s="11"/>
      <c r="EJ100" s="11"/>
      <c r="EK100" s="11"/>
      <c r="EM100" s="11"/>
    </row>
    <row r="101" spans="1:143" s="12" customFormat="1" ht="20.25" customHeight="1">
      <c r="A101" s="15">
        <v>92</v>
      </c>
      <c r="B101" s="26" t="s">
        <v>140</v>
      </c>
      <c r="C101" s="32">
        <v>49.268000000000001</v>
      </c>
      <c r="D101" s="32">
        <v>264.78100000000001</v>
      </c>
      <c r="E101" s="34">
        <f t="shared" si="65"/>
        <v>4376.3</v>
      </c>
      <c r="F101" s="34">
        <f t="shared" si="66"/>
        <v>2117.4680000000003</v>
      </c>
      <c r="G101" s="35">
        <f t="shared" si="52"/>
        <v>2098.6030000000001</v>
      </c>
      <c r="H101" s="35">
        <f t="shared" si="67"/>
        <v>99.109077445326193</v>
      </c>
      <c r="I101" s="35">
        <f t="shared" si="68"/>
        <v>47.953819436510294</v>
      </c>
      <c r="J101" s="35">
        <f t="shared" si="53"/>
        <v>490</v>
      </c>
      <c r="K101" s="35">
        <f t="shared" si="54"/>
        <v>174.31799999999998</v>
      </c>
      <c r="L101" s="35">
        <f t="shared" si="55"/>
        <v>155.40299999999999</v>
      </c>
      <c r="M101" s="35">
        <f t="shared" si="69"/>
        <v>89.149141224658393</v>
      </c>
      <c r="N101" s="35">
        <f t="shared" si="70"/>
        <v>31.714897959183673</v>
      </c>
      <c r="O101" s="35">
        <f t="shared" si="56"/>
        <v>180</v>
      </c>
      <c r="P101" s="35">
        <f t="shared" si="71"/>
        <v>67.284000000000006</v>
      </c>
      <c r="Q101" s="35">
        <f t="shared" si="57"/>
        <v>99.403000000000006</v>
      </c>
      <c r="R101" s="35">
        <f t="shared" si="72"/>
        <v>147.7364603769098</v>
      </c>
      <c r="S101" s="36">
        <f t="shared" si="73"/>
        <v>55.223888888888894</v>
      </c>
      <c r="T101" s="32">
        <v>0</v>
      </c>
      <c r="U101" s="45">
        <f t="shared" si="74"/>
        <v>0</v>
      </c>
      <c r="V101" s="32">
        <v>4.5999999999999999E-2</v>
      </c>
      <c r="W101" s="35" t="e">
        <f t="shared" si="75"/>
        <v>#DIV/0!</v>
      </c>
      <c r="X101" s="36" t="e">
        <f t="shared" si="76"/>
        <v>#DIV/0!</v>
      </c>
      <c r="Y101" s="32">
        <v>160</v>
      </c>
      <c r="Z101" s="45">
        <v>45.984000000000002</v>
      </c>
      <c r="AA101" s="32">
        <v>56</v>
      </c>
      <c r="AB101" s="35">
        <f t="shared" si="77"/>
        <v>121.78148921363952</v>
      </c>
      <c r="AC101" s="36">
        <f t="shared" si="78"/>
        <v>35</v>
      </c>
      <c r="AD101" s="32">
        <v>180</v>
      </c>
      <c r="AE101" s="45">
        <v>67.284000000000006</v>
      </c>
      <c r="AF101" s="32">
        <v>99.356999999999999</v>
      </c>
      <c r="AG101" s="35">
        <f t="shared" si="79"/>
        <v>147.6680934546103</v>
      </c>
      <c r="AH101" s="36">
        <f t="shared" si="80"/>
        <v>55.198333333333338</v>
      </c>
      <c r="AI101" s="32">
        <v>0</v>
      </c>
      <c r="AJ101" s="45">
        <v>0</v>
      </c>
      <c r="AK101" s="32">
        <v>0</v>
      </c>
      <c r="AL101" s="35" t="e">
        <f t="shared" si="81"/>
        <v>#DIV/0!</v>
      </c>
      <c r="AM101" s="36" t="e">
        <f t="shared" si="82"/>
        <v>#DIV/0!</v>
      </c>
      <c r="AN101" s="37">
        <v>0</v>
      </c>
      <c r="AO101" s="37"/>
      <c r="AP101" s="35"/>
      <c r="AQ101" s="35" t="e">
        <f t="shared" si="83"/>
        <v>#DIV/0!</v>
      </c>
      <c r="AR101" s="36" t="e">
        <f t="shared" si="84"/>
        <v>#DIV/0!</v>
      </c>
      <c r="AS101" s="37">
        <v>0</v>
      </c>
      <c r="AT101" s="37"/>
      <c r="AU101" s="36">
        <v>0</v>
      </c>
      <c r="AV101" s="36"/>
      <c r="AW101" s="36"/>
      <c r="AX101" s="36"/>
      <c r="AY101" s="32">
        <v>3886.3</v>
      </c>
      <c r="AZ101" s="36">
        <f t="shared" si="85"/>
        <v>1943.15</v>
      </c>
      <c r="BA101" s="32">
        <v>1943.2</v>
      </c>
      <c r="BB101" s="38"/>
      <c r="BC101" s="38"/>
      <c r="BD101" s="38"/>
      <c r="BE101" s="32">
        <v>0</v>
      </c>
      <c r="BF101" s="39">
        <f t="shared" si="86"/>
        <v>0</v>
      </c>
      <c r="BG101" s="32">
        <v>0</v>
      </c>
      <c r="BH101" s="36"/>
      <c r="BI101" s="36"/>
      <c r="BJ101" s="36"/>
      <c r="BK101" s="36"/>
      <c r="BL101" s="36"/>
      <c r="BM101" s="36"/>
      <c r="BN101" s="35">
        <f t="shared" si="58"/>
        <v>150</v>
      </c>
      <c r="BO101" s="35">
        <f t="shared" si="87"/>
        <v>61.05</v>
      </c>
      <c r="BP101" s="35">
        <f t="shared" si="59"/>
        <v>0</v>
      </c>
      <c r="BQ101" s="35">
        <f t="shared" si="88"/>
        <v>0</v>
      </c>
      <c r="BR101" s="36">
        <f t="shared" si="89"/>
        <v>0</v>
      </c>
      <c r="BS101" s="32">
        <v>150</v>
      </c>
      <c r="BT101" s="45">
        <v>61.05</v>
      </c>
      <c r="BU101" s="32">
        <v>0</v>
      </c>
      <c r="BV101" s="32">
        <v>0</v>
      </c>
      <c r="BW101" s="45">
        <v>0</v>
      </c>
      <c r="BX101" s="32">
        <v>0</v>
      </c>
      <c r="BY101" s="36"/>
      <c r="BZ101" s="36"/>
      <c r="CA101" s="36"/>
      <c r="CB101" s="32">
        <v>0</v>
      </c>
      <c r="CC101" s="45">
        <v>0</v>
      </c>
      <c r="CD101" s="32">
        <v>0</v>
      </c>
      <c r="CE101" s="36"/>
      <c r="CF101" s="36"/>
      <c r="CG101" s="36"/>
      <c r="CH101" s="32">
        <v>0</v>
      </c>
      <c r="CI101" s="45">
        <v>0</v>
      </c>
      <c r="CJ101" s="32">
        <v>0</v>
      </c>
      <c r="CK101" s="32">
        <v>0</v>
      </c>
      <c r="CL101" s="45">
        <v>0</v>
      </c>
      <c r="CM101" s="32">
        <v>0</v>
      </c>
      <c r="CN101" s="32">
        <v>0</v>
      </c>
      <c r="CO101" s="45">
        <v>0</v>
      </c>
      <c r="CP101" s="32">
        <v>0</v>
      </c>
      <c r="CQ101" s="32">
        <v>0</v>
      </c>
      <c r="CR101" s="45">
        <v>0</v>
      </c>
      <c r="CS101" s="32">
        <v>0</v>
      </c>
      <c r="CT101" s="32">
        <v>0</v>
      </c>
      <c r="CU101" s="45">
        <v>0</v>
      </c>
      <c r="CV101" s="32">
        <v>0</v>
      </c>
      <c r="CW101" s="32">
        <v>0</v>
      </c>
      <c r="CX101" s="45">
        <v>0</v>
      </c>
      <c r="CY101" s="32">
        <v>0</v>
      </c>
      <c r="CZ101" s="36"/>
      <c r="DA101" s="36"/>
      <c r="DB101" s="36"/>
      <c r="DC101" s="32">
        <v>0</v>
      </c>
      <c r="DD101" s="45">
        <v>0</v>
      </c>
      <c r="DE101" s="32">
        <v>0</v>
      </c>
      <c r="DF101" s="32">
        <v>0</v>
      </c>
      <c r="DG101" s="35">
        <f t="shared" si="60"/>
        <v>4376.3</v>
      </c>
      <c r="DH101" s="35">
        <f t="shared" si="61"/>
        <v>2117.4680000000003</v>
      </c>
      <c r="DI101" s="35">
        <f t="shared" si="62"/>
        <v>2098.6030000000001</v>
      </c>
      <c r="DJ101" s="36"/>
      <c r="DK101" s="36"/>
      <c r="DL101" s="36"/>
      <c r="DM101" s="32">
        <v>0</v>
      </c>
      <c r="DN101" s="32">
        <f t="shared" si="90"/>
        <v>0</v>
      </c>
      <c r="DO101" s="32">
        <v>0</v>
      </c>
      <c r="DP101" s="36"/>
      <c r="DQ101" s="36"/>
      <c r="DR101" s="36"/>
      <c r="DS101" s="36"/>
      <c r="DT101" s="36"/>
      <c r="DU101" s="36">
        <v>0</v>
      </c>
      <c r="DV101" s="36"/>
      <c r="DW101" s="36"/>
      <c r="DX101" s="36"/>
      <c r="DY101" s="32">
        <v>0</v>
      </c>
      <c r="DZ101" s="36">
        <f t="shared" si="91"/>
        <v>0</v>
      </c>
      <c r="EA101" s="32">
        <v>0</v>
      </c>
      <c r="EB101" s="36"/>
      <c r="EC101" s="35">
        <f t="shared" si="63"/>
        <v>0</v>
      </c>
      <c r="ED101" s="35">
        <f t="shared" si="63"/>
        <v>0</v>
      </c>
      <c r="EE101" s="35">
        <f t="shared" si="64"/>
        <v>0</v>
      </c>
      <c r="EH101" s="11"/>
      <c r="EJ101" s="11"/>
      <c r="EK101" s="11"/>
      <c r="EM101" s="11"/>
    </row>
    <row r="102" spans="1:143" s="12" customFormat="1" ht="20.25" customHeight="1">
      <c r="A102" s="15">
        <v>93</v>
      </c>
      <c r="B102" s="26" t="s">
        <v>141</v>
      </c>
      <c r="C102" s="32">
        <v>5866.66</v>
      </c>
      <c r="D102" s="32">
        <v>10140.9697</v>
      </c>
      <c r="E102" s="34">
        <f t="shared" si="65"/>
        <v>126994.5</v>
      </c>
      <c r="F102" s="34">
        <f t="shared" si="66"/>
        <v>59112.018000000004</v>
      </c>
      <c r="G102" s="35">
        <f t="shared" si="52"/>
        <v>57156.393900000003</v>
      </c>
      <c r="H102" s="35">
        <f t="shared" si="67"/>
        <v>96.691664121498945</v>
      </c>
      <c r="I102" s="35">
        <f t="shared" si="68"/>
        <v>45.006983688269969</v>
      </c>
      <c r="J102" s="35">
        <f t="shared" si="53"/>
        <v>34780</v>
      </c>
      <c r="K102" s="35">
        <f t="shared" si="54"/>
        <v>13004.768</v>
      </c>
      <c r="L102" s="35">
        <f t="shared" si="55"/>
        <v>11049.0939</v>
      </c>
      <c r="M102" s="35">
        <f t="shared" si="69"/>
        <v>84.961868600808572</v>
      </c>
      <c r="N102" s="35">
        <f t="shared" si="70"/>
        <v>31.768527602070158</v>
      </c>
      <c r="O102" s="35">
        <f t="shared" si="56"/>
        <v>10650</v>
      </c>
      <c r="P102" s="35">
        <f t="shared" si="71"/>
        <v>3980.9700000000003</v>
      </c>
      <c r="Q102" s="35">
        <f t="shared" si="57"/>
        <v>4051.6831999999999</v>
      </c>
      <c r="R102" s="35">
        <f t="shared" si="72"/>
        <v>101.77628065521718</v>
      </c>
      <c r="S102" s="36">
        <f t="shared" si="73"/>
        <v>38.043973708920184</v>
      </c>
      <c r="T102" s="32">
        <v>150</v>
      </c>
      <c r="U102" s="45">
        <f t="shared" si="74"/>
        <v>56.070000000000007</v>
      </c>
      <c r="V102" s="32">
        <v>70.989999999999995</v>
      </c>
      <c r="W102" s="35">
        <f t="shared" si="75"/>
        <v>126.60959514892096</v>
      </c>
      <c r="X102" s="36">
        <f t="shared" si="76"/>
        <v>47.326666666666661</v>
      </c>
      <c r="Y102" s="32">
        <v>6600</v>
      </c>
      <c r="Z102" s="45">
        <v>1896.84</v>
      </c>
      <c r="AA102" s="32">
        <v>1372.107</v>
      </c>
      <c r="AB102" s="35">
        <f t="shared" si="77"/>
        <v>72.336464857341682</v>
      </c>
      <c r="AC102" s="36">
        <f t="shared" si="78"/>
        <v>20.7895</v>
      </c>
      <c r="AD102" s="32">
        <v>10500</v>
      </c>
      <c r="AE102" s="45">
        <v>3924.9</v>
      </c>
      <c r="AF102" s="32">
        <v>3980.6932000000002</v>
      </c>
      <c r="AG102" s="35">
        <f t="shared" si="79"/>
        <v>101.42151901959286</v>
      </c>
      <c r="AH102" s="36">
        <f t="shared" si="80"/>
        <v>37.911363809523813</v>
      </c>
      <c r="AI102" s="32">
        <v>430</v>
      </c>
      <c r="AJ102" s="45">
        <v>260.40800000000002</v>
      </c>
      <c r="AK102" s="32">
        <v>571.9</v>
      </c>
      <c r="AL102" s="35">
        <f t="shared" si="81"/>
        <v>219.61690885072653</v>
      </c>
      <c r="AM102" s="36">
        <f t="shared" si="82"/>
        <v>132.99999999999997</v>
      </c>
      <c r="AN102" s="37">
        <v>0</v>
      </c>
      <c r="AO102" s="37"/>
      <c r="AP102" s="35"/>
      <c r="AQ102" s="35" t="e">
        <f t="shared" si="83"/>
        <v>#DIV/0!</v>
      </c>
      <c r="AR102" s="36" t="e">
        <f t="shared" si="84"/>
        <v>#DIV/0!</v>
      </c>
      <c r="AS102" s="37">
        <v>0</v>
      </c>
      <c r="AT102" s="37"/>
      <c r="AU102" s="36">
        <v>0</v>
      </c>
      <c r="AV102" s="36"/>
      <c r="AW102" s="36"/>
      <c r="AX102" s="36"/>
      <c r="AY102" s="32">
        <v>92214.5</v>
      </c>
      <c r="AZ102" s="36">
        <f t="shared" si="85"/>
        <v>46107.25</v>
      </c>
      <c r="BA102" s="32">
        <v>46107.3</v>
      </c>
      <c r="BB102" s="38"/>
      <c r="BC102" s="38"/>
      <c r="BD102" s="38"/>
      <c r="BE102" s="32">
        <v>0</v>
      </c>
      <c r="BF102" s="39">
        <f t="shared" si="86"/>
        <v>0</v>
      </c>
      <c r="BG102" s="32">
        <v>0</v>
      </c>
      <c r="BH102" s="36"/>
      <c r="BI102" s="36"/>
      <c r="BJ102" s="36"/>
      <c r="BK102" s="36"/>
      <c r="BL102" s="36"/>
      <c r="BM102" s="36"/>
      <c r="BN102" s="35">
        <f t="shared" si="58"/>
        <v>9000</v>
      </c>
      <c r="BO102" s="35">
        <f t="shared" si="87"/>
        <v>3663</v>
      </c>
      <c r="BP102" s="35">
        <f t="shared" si="59"/>
        <v>1956.4037000000001</v>
      </c>
      <c r="BQ102" s="35">
        <f t="shared" si="88"/>
        <v>53.409874419874427</v>
      </c>
      <c r="BR102" s="36">
        <f t="shared" si="89"/>
        <v>21.737818888888892</v>
      </c>
      <c r="BS102" s="32">
        <v>9000</v>
      </c>
      <c r="BT102" s="45">
        <v>3663</v>
      </c>
      <c r="BU102" s="32">
        <v>1956.4037000000001</v>
      </c>
      <c r="BV102" s="32">
        <v>0</v>
      </c>
      <c r="BW102" s="45">
        <v>0</v>
      </c>
      <c r="BX102" s="32">
        <v>0</v>
      </c>
      <c r="BY102" s="36"/>
      <c r="BZ102" s="36"/>
      <c r="CA102" s="36"/>
      <c r="CB102" s="32">
        <v>0</v>
      </c>
      <c r="CC102" s="45">
        <v>0</v>
      </c>
      <c r="CD102" s="32">
        <v>0</v>
      </c>
      <c r="CE102" s="36"/>
      <c r="CF102" s="36"/>
      <c r="CG102" s="36"/>
      <c r="CH102" s="32">
        <v>0</v>
      </c>
      <c r="CI102" s="45">
        <v>0</v>
      </c>
      <c r="CJ102" s="32">
        <v>0</v>
      </c>
      <c r="CK102" s="32">
        <v>0</v>
      </c>
      <c r="CL102" s="45">
        <v>0</v>
      </c>
      <c r="CM102" s="32">
        <v>0</v>
      </c>
      <c r="CN102" s="32">
        <v>1100</v>
      </c>
      <c r="CO102" s="45">
        <v>435.05</v>
      </c>
      <c r="CP102" s="32">
        <v>238.7</v>
      </c>
      <c r="CQ102" s="32">
        <v>1100</v>
      </c>
      <c r="CR102" s="45">
        <v>435.05</v>
      </c>
      <c r="CS102" s="32">
        <v>238.7</v>
      </c>
      <c r="CT102" s="32">
        <v>0</v>
      </c>
      <c r="CU102" s="45">
        <v>0</v>
      </c>
      <c r="CV102" s="32">
        <v>0</v>
      </c>
      <c r="CW102" s="32">
        <v>0</v>
      </c>
      <c r="CX102" s="45">
        <v>0</v>
      </c>
      <c r="CY102" s="32">
        <v>0</v>
      </c>
      <c r="CZ102" s="36"/>
      <c r="DA102" s="36"/>
      <c r="DB102" s="36"/>
      <c r="DC102" s="32">
        <v>7000</v>
      </c>
      <c r="DD102" s="45">
        <v>2768.5</v>
      </c>
      <c r="DE102" s="32">
        <v>2858.3</v>
      </c>
      <c r="DF102" s="32">
        <v>0</v>
      </c>
      <c r="DG102" s="35">
        <f t="shared" si="60"/>
        <v>126994.5</v>
      </c>
      <c r="DH102" s="35">
        <f t="shared" si="61"/>
        <v>59112.018000000004</v>
      </c>
      <c r="DI102" s="35">
        <f t="shared" si="62"/>
        <v>57156.393900000003</v>
      </c>
      <c r="DJ102" s="36"/>
      <c r="DK102" s="36"/>
      <c r="DL102" s="36"/>
      <c r="DM102" s="32">
        <v>0</v>
      </c>
      <c r="DN102" s="32">
        <f t="shared" si="90"/>
        <v>0</v>
      </c>
      <c r="DO102" s="32">
        <v>0</v>
      </c>
      <c r="DP102" s="36"/>
      <c r="DQ102" s="36"/>
      <c r="DR102" s="36"/>
      <c r="DS102" s="36"/>
      <c r="DT102" s="36"/>
      <c r="DU102" s="36">
        <v>0</v>
      </c>
      <c r="DV102" s="36"/>
      <c r="DW102" s="36"/>
      <c r="DX102" s="36"/>
      <c r="DY102" s="32">
        <v>0</v>
      </c>
      <c r="DZ102" s="36">
        <f t="shared" si="91"/>
        <v>0</v>
      </c>
      <c r="EA102" s="32">
        <v>0</v>
      </c>
      <c r="EB102" s="36"/>
      <c r="EC102" s="35">
        <f t="shared" si="63"/>
        <v>0</v>
      </c>
      <c r="ED102" s="35">
        <f t="shared" si="63"/>
        <v>0</v>
      </c>
      <c r="EE102" s="35">
        <f t="shared" si="64"/>
        <v>0</v>
      </c>
      <c r="EH102" s="11"/>
      <c r="EJ102" s="11"/>
      <c r="EK102" s="11"/>
      <c r="EM102" s="11"/>
    </row>
    <row r="103" spans="1:143" s="12" customFormat="1" ht="20.25" customHeight="1">
      <c r="A103" s="15">
        <v>94</v>
      </c>
      <c r="B103" s="26" t="s">
        <v>142</v>
      </c>
      <c r="C103" s="32">
        <v>5779.1261000000004</v>
      </c>
      <c r="D103" s="32">
        <v>585.19370000000004</v>
      </c>
      <c r="E103" s="34">
        <f t="shared" si="65"/>
        <v>90220</v>
      </c>
      <c r="F103" s="34">
        <f t="shared" si="66"/>
        <v>39054.135580000002</v>
      </c>
      <c r="G103" s="35">
        <f t="shared" si="52"/>
        <v>38764.201000000001</v>
      </c>
      <c r="H103" s="35">
        <f t="shared" si="67"/>
        <v>99.25760850753926</v>
      </c>
      <c r="I103" s="35">
        <f t="shared" si="68"/>
        <v>42.966305697184659</v>
      </c>
      <c r="J103" s="35">
        <f t="shared" si="53"/>
        <v>40300.800000000003</v>
      </c>
      <c r="K103" s="35">
        <f t="shared" si="54"/>
        <v>14094.53558</v>
      </c>
      <c r="L103" s="35">
        <f t="shared" si="55"/>
        <v>13804.601000000001</v>
      </c>
      <c r="M103" s="35">
        <f t="shared" si="69"/>
        <v>97.94292917028487</v>
      </c>
      <c r="N103" s="35">
        <f t="shared" si="70"/>
        <v>34.253913073685879</v>
      </c>
      <c r="O103" s="35">
        <f t="shared" si="56"/>
        <v>7321.4</v>
      </c>
      <c r="P103" s="35">
        <f t="shared" si="71"/>
        <v>2736.7393200000001</v>
      </c>
      <c r="Q103" s="35">
        <f t="shared" si="57"/>
        <v>5207.3019999999997</v>
      </c>
      <c r="R103" s="35">
        <f t="shared" si="72"/>
        <v>190.27394980388556</v>
      </c>
      <c r="S103" s="36">
        <f t="shared" si="73"/>
        <v>71.124402436692435</v>
      </c>
      <c r="T103" s="32">
        <v>321.39999999999998</v>
      </c>
      <c r="U103" s="45">
        <f t="shared" si="74"/>
        <v>120.13932000000001</v>
      </c>
      <c r="V103" s="32">
        <v>121.11</v>
      </c>
      <c r="W103" s="35">
        <f t="shared" si="75"/>
        <v>100.80796195616888</v>
      </c>
      <c r="X103" s="36">
        <f t="shared" si="76"/>
        <v>37.682016179215935</v>
      </c>
      <c r="Y103" s="32">
        <v>17276.900000000001</v>
      </c>
      <c r="Z103" s="45">
        <v>4965.3810599999997</v>
      </c>
      <c r="AA103" s="32">
        <v>2362.36</v>
      </c>
      <c r="AB103" s="35">
        <f t="shared" si="77"/>
        <v>47.576610363918384</v>
      </c>
      <c r="AC103" s="36">
        <f t="shared" si="78"/>
        <v>13.673517818590138</v>
      </c>
      <c r="AD103" s="32">
        <v>7000</v>
      </c>
      <c r="AE103" s="45">
        <v>2616.6</v>
      </c>
      <c r="AF103" s="32">
        <v>5086.192</v>
      </c>
      <c r="AG103" s="35">
        <f t="shared" si="79"/>
        <v>194.38171673163649</v>
      </c>
      <c r="AH103" s="36">
        <f t="shared" si="80"/>
        <v>72.659885714285707</v>
      </c>
      <c r="AI103" s="32">
        <v>644.5</v>
      </c>
      <c r="AJ103" s="45">
        <v>390.30920000000003</v>
      </c>
      <c r="AK103" s="32">
        <v>465.7</v>
      </c>
      <c r="AL103" s="35">
        <f t="shared" si="81"/>
        <v>119.31566050710562</v>
      </c>
      <c r="AM103" s="36">
        <f t="shared" si="82"/>
        <v>72.257564003103184</v>
      </c>
      <c r="AN103" s="37">
        <v>0</v>
      </c>
      <c r="AO103" s="37"/>
      <c r="AP103" s="35"/>
      <c r="AQ103" s="35" t="e">
        <f t="shared" si="83"/>
        <v>#DIV/0!</v>
      </c>
      <c r="AR103" s="36" t="e">
        <f t="shared" si="84"/>
        <v>#DIV/0!</v>
      </c>
      <c r="AS103" s="37">
        <v>0</v>
      </c>
      <c r="AT103" s="37"/>
      <c r="AU103" s="36">
        <v>0</v>
      </c>
      <c r="AV103" s="36"/>
      <c r="AW103" s="36"/>
      <c r="AX103" s="36"/>
      <c r="AY103" s="32">
        <v>49919.199999999997</v>
      </c>
      <c r="AZ103" s="36">
        <f t="shared" si="85"/>
        <v>24959.599999999999</v>
      </c>
      <c r="BA103" s="32">
        <v>24959.599999999999</v>
      </c>
      <c r="BB103" s="38"/>
      <c r="BC103" s="38"/>
      <c r="BD103" s="38"/>
      <c r="BE103" s="32">
        <v>0</v>
      </c>
      <c r="BF103" s="39">
        <f t="shared" si="86"/>
        <v>0</v>
      </c>
      <c r="BG103" s="32">
        <v>0</v>
      </c>
      <c r="BH103" s="36"/>
      <c r="BI103" s="36"/>
      <c r="BJ103" s="36"/>
      <c r="BK103" s="36"/>
      <c r="BL103" s="36"/>
      <c r="BM103" s="36"/>
      <c r="BN103" s="35">
        <f t="shared" si="58"/>
        <v>4058</v>
      </c>
      <c r="BO103" s="35">
        <f t="shared" si="87"/>
        <v>1651.606</v>
      </c>
      <c r="BP103" s="35">
        <f t="shared" si="59"/>
        <v>174.839</v>
      </c>
      <c r="BQ103" s="35">
        <f t="shared" si="88"/>
        <v>10.58599932429405</v>
      </c>
      <c r="BR103" s="36">
        <f t="shared" si="89"/>
        <v>4.3085017249876785</v>
      </c>
      <c r="BS103" s="32">
        <v>4058</v>
      </c>
      <c r="BT103" s="45">
        <v>1651.606</v>
      </c>
      <c r="BU103" s="32">
        <v>174.839</v>
      </c>
      <c r="BV103" s="32">
        <v>0</v>
      </c>
      <c r="BW103" s="45">
        <v>0</v>
      </c>
      <c r="BX103" s="32">
        <v>0</v>
      </c>
      <c r="BY103" s="36"/>
      <c r="BZ103" s="36"/>
      <c r="CA103" s="36"/>
      <c r="CB103" s="32">
        <v>0</v>
      </c>
      <c r="CC103" s="45">
        <v>0</v>
      </c>
      <c r="CD103" s="32">
        <v>0</v>
      </c>
      <c r="CE103" s="36"/>
      <c r="CF103" s="36"/>
      <c r="CG103" s="36"/>
      <c r="CH103" s="32">
        <v>0</v>
      </c>
      <c r="CI103" s="45">
        <v>0</v>
      </c>
      <c r="CJ103" s="32">
        <v>0</v>
      </c>
      <c r="CK103" s="32">
        <v>0</v>
      </c>
      <c r="CL103" s="45">
        <v>0</v>
      </c>
      <c r="CM103" s="32">
        <v>0</v>
      </c>
      <c r="CN103" s="32">
        <v>11000</v>
      </c>
      <c r="CO103" s="45">
        <v>4350.5</v>
      </c>
      <c r="CP103" s="32">
        <v>3166.83</v>
      </c>
      <c r="CQ103" s="32">
        <v>5000</v>
      </c>
      <c r="CR103" s="45">
        <v>1977.5</v>
      </c>
      <c r="CS103" s="32">
        <v>1009.63</v>
      </c>
      <c r="CT103" s="32">
        <v>0</v>
      </c>
      <c r="CU103" s="45">
        <v>0</v>
      </c>
      <c r="CV103" s="32">
        <v>0</v>
      </c>
      <c r="CW103" s="32">
        <v>0</v>
      </c>
      <c r="CX103" s="45">
        <v>0</v>
      </c>
      <c r="CY103" s="32">
        <v>0</v>
      </c>
      <c r="CZ103" s="36"/>
      <c r="DA103" s="36"/>
      <c r="DB103" s="36"/>
      <c r="DC103" s="32">
        <v>0</v>
      </c>
      <c r="DD103" s="45">
        <v>0</v>
      </c>
      <c r="DE103" s="32">
        <v>2427.5700000000002</v>
      </c>
      <c r="DF103" s="32">
        <v>0</v>
      </c>
      <c r="DG103" s="35">
        <f t="shared" si="60"/>
        <v>90220</v>
      </c>
      <c r="DH103" s="35">
        <f t="shared" si="61"/>
        <v>39054.135580000002</v>
      </c>
      <c r="DI103" s="35">
        <f t="shared" si="62"/>
        <v>38764.201000000001</v>
      </c>
      <c r="DJ103" s="36"/>
      <c r="DK103" s="36"/>
      <c r="DL103" s="36"/>
      <c r="DM103" s="32">
        <v>0</v>
      </c>
      <c r="DN103" s="32">
        <f t="shared" si="90"/>
        <v>0</v>
      </c>
      <c r="DO103" s="32">
        <v>0</v>
      </c>
      <c r="DP103" s="36"/>
      <c r="DQ103" s="36"/>
      <c r="DR103" s="36"/>
      <c r="DS103" s="36"/>
      <c r="DT103" s="36"/>
      <c r="DU103" s="36">
        <v>0</v>
      </c>
      <c r="DV103" s="36"/>
      <c r="DW103" s="36"/>
      <c r="DX103" s="36"/>
      <c r="DY103" s="32">
        <v>0</v>
      </c>
      <c r="DZ103" s="36">
        <f t="shared" si="91"/>
        <v>0</v>
      </c>
      <c r="EA103" s="32">
        <v>0</v>
      </c>
      <c r="EB103" s="36"/>
      <c r="EC103" s="35">
        <f t="shared" si="63"/>
        <v>0</v>
      </c>
      <c r="ED103" s="35">
        <f t="shared" si="63"/>
        <v>0</v>
      </c>
      <c r="EE103" s="35">
        <f t="shared" si="64"/>
        <v>0</v>
      </c>
      <c r="EH103" s="11"/>
      <c r="EJ103" s="11"/>
      <c r="EK103" s="11"/>
      <c r="EM103" s="11"/>
    </row>
    <row r="104" spans="1:143" s="12" customFormat="1" ht="20.25" customHeight="1">
      <c r="A104" s="15">
        <v>95</v>
      </c>
      <c r="B104" s="26" t="s">
        <v>143</v>
      </c>
      <c r="C104" s="32">
        <v>8671.4014000000006</v>
      </c>
      <c r="D104" s="32">
        <v>13667.8845</v>
      </c>
      <c r="E104" s="34">
        <f t="shared" si="65"/>
        <v>79098.000000000015</v>
      </c>
      <c r="F104" s="34">
        <f t="shared" si="66"/>
        <v>34067.159</v>
      </c>
      <c r="G104" s="35">
        <f t="shared" si="52"/>
        <v>30413.266300000003</v>
      </c>
      <c r="H104" s="35">
        <f t="shared" si="67"/>
        <v>89.274442579729069</v>
      </c>
      <c r="I104" s="35">
        <f t="shared" si="68"/>
        <v>38.45010784090622</v>
      </c>
      <c r="J104" s="35">
        <f t="shared" si="53"/>
        <v>34739.800000000003</v>
      </c>
      <c r="K104" s="35">
        <f t="shared" si="54"/>
        <v>11888.058999999999</v>
      </c>
      <c r="L104" s="35">
        <f t="shared" si="55"/>
        <v>8369.7662999999993</v>
      </c>
      <c r="M104" s="35">
        <f t="shared" si="69"/>
        <v>70.404817977434334</v>
      </c>
      <c r="N104" s="35">
        <f t="shared" si="70"/>
        <v>24.092730240243178</v>
      </c>
      <c r="O104" s="35">
        <f t="shared" si="56"/>
        <v>7800</v>
      </c>
      <c r="P104" s="35">
        <f t="shared" si="71"/>
        <v>2915.6400000000003</v>
      </c>
      <c r="Q104" s="35">
        <f t="shared" si="57"/>
        <v>2843.627</v>
      </c>
      <c r="R104" s="35">
        <f t="shared" si="72"/>
        <v>97.530113457079736</v>
      </c>
      <c r="S104" s="36">
        <f t="shared" si="73"/>
        <v>36.456756410256411</v>
      </c>
      <c r="T104" s="32">
        <v>600</v>
      </c>
      <c r="U104" s="45">
        <f t="shared" si="74"/>
        <v>224.28000000000003</v>
      </c>
      <c r="V104" s="32">
        <v>68.625</v>
      </c>
      <c r="W104" s="35">
        <f t="shared" si="75"/>
        <v>30.597913322632419</v>
      </c>
      <c r="X104" s="36">
        <f t="shared" si="76"/>
        <v>11.4375</v>
      </c>
      <c r="Y104" s="32">
        <v>16500</v>
      </c>
      <c r="Z104" s="45">
        <v>4742.1000000000004</v>
      </c>
      <c r="AA104" s="32">
        <v>3089.2273</v>
      </c>
      <c r="AB104" s="35">
        <f t="shared" si="77"/>
        <v>65.144710149511823</v>
      </c>
      <c r="AC104" s="36">
        <f t="shared" si="78"/>
        <v>18.722589696969695</v>
      </c>
      <c r="AD104" s="32">
        <v>7200</v>
      </c>
      <c r="AE104" s="45">
        <v>2691.36</v>
      </c>
      <c r="AF104" s="32">
        <v>2775.002</v>
      </c>
      <c r="AG104" s="35">
        <f t="shared" si="79"/>
        <v>103.10779680161701</v>
      </c>
      <c r="AH104" s="36">
        <f t="shared" si="80"/>
        <v>38.541694444444445</v>
      </c>
      <c r="AI104" s="32">
        <v>306</v>
      </c>
      <c r="AJ104" s="45">
        <v>185.31360000000001</v>
      </c>
      <c r="AK104" s="32">
        <v>206.6</v>
      </c>
      <c r="AL104" s="35">
        <f t="shared" si="81"/>
        <v>111.48669066922233</v>
      </c>
      <c r="AM104" s="36">
        <f t="shared" si="82"/>
        <v>67.51633986928104</v>
      </c>
      <c r="AN104" s="37">
        <v>0</v>
      </c>
      <c r="AO104" s="37"/>
      <c r="AP104" s="35"/>
      <c r="AQ104" s="35" t="e">
        <f t="shared" si="83"/>
        <v>#DIV/0!</v>
      </c>
      <c r="AR104" s="36" t="e">
        <f t="shared" si="84"/>
        <v>#DIV/0!</v>
      </c>
      <c r="AS104" s="37">
        <v>0</v>
      </c>
      <c r="AT104" s="37"/>
      <c r="AU104" s="36">
        <v>0</v>
      </c>
      <c r="AV104" s="36"/>
      <c r="AW104" s="36"/>
      <c r="AX104" s="36"/>
      <c r="AY104" s="32">
        <v>42724.6</v>
      </c>
      <c r="AZ104" s="36">
        <f t="shared" si="85"/>
        <v>21362.3</v>
      </c>
      <c r="BA104" s="32">
        <v>21362.3</v>
      </c>
      <c r="BB104" s="38"/>
      <c r="BC104" s="38"/>
      <c r="BD104" s="38"/>
      <c r="BE104" s="32">
        <v>1633.6</v>
      </c>
      <c r="BF104" s="39">
        <f t="shared" si="86"/>
        <v>816.8</v>
      </c>
      <c r="BG104" s="32">
        <v>681.2</v>
      </c>
      <c r="BH104" s="36"/>
      <c r="BI104" s="36"/>
      <c r="BJ104" s="36"/>
      <c r="BK104" s="36"/>
      <c r="BL104" s="36"/>
      <c r="BM104" s="36"/>
      <c r="BN104" s="35">
        <f t="shared" si="58"/>
        <v>3225</v>
      </c>
      <c r="BO104" s="35">
        <f t="shared" si="87"/>
        <v>1312.575</v>
      </c>
      <c r="BP104" s="35">
        <f t="shared" si="59"/>
        <v>393.012</v>
      </c>
      <c r="BQ104" s="35">
        <f t="shared" si="88"/>
        <v>29.942060453688356</v>
      </c>
      <c r="BR104" s="36">
        <f t="shared" si="89"/>
        <v>12.186418604651163</v>
      </c>
      <c r="BS104" s="32">
        <v>3200</v>
      </c>
      <c r="BT104" s="45">
        <v>1302.4000000000001</v>
      </c>
      <c r="BU104" s="32">
        <v>393.012</v>
      </c>
      <c r="BV104" s="32">
        <v>0</v>
      </c>
      <c r="BW104" s="45">
        <v>0</v>
      </c>
      <c r="BX104" s="32">
        <v>0</v>
      </c>
      <c r="BY104" s="36"/>
      <c r="BZ104" s="36"/>
      <c r="CA104" s="36"/>
      <c r="CB104" s="32">
        <v>25</v>
      </c>
      <c r="CC104" s="45">
        <v>10.175000000000001</v>
      </c>
      <c r="CD104" s="32">
        <v>0</v>
      </c>
      <c r="CE104" s="36"/>
      <c r="CF104" s="36"/>
      <c r="CG104" s="36"/>
      <c r="CH104" s="32">
        <v>0</v>
      </c>
      <c r="CI104" s="45">
        <v>0</v>
      </c>
      <c r="CJ104" s="32">
        <v>0</v>
      </c>
      <c r="CK104" s="32">
        <v>2837</v>
      </c>
      <c r="CL104" s="45">
        <v>1122.0335</v>
      </c>
      <c r="CM104" s="32">
        <v>1535.4</v>
      </c>
      <c r="CN104" s="32">
        <v>3571.8</v>
      </c>
      <c r="CO104" s="45">
        <v>1412.6469</v>
      </c>
      <c r="CP104" s="32">
        <v>17.899999999999999</v>
      </c>
      <c r="CQ104" s="32">
        <v>3571.8</v>
      </c>
      <c r="CR104" s="45">
        <v>1412.6469</v>
      </c>
      <c r="CS104" s="32">
        <v>17.899999999999999</v>
      </c>
      <c r="CT104" s="32">
        <v>0</v>
      </c>
      <c r="CU104" s="45">
        <v>0</v>
      </c>
      <c r="CV104" s="32">
        <v>0</v>
      </c>
      <c r="CW104" s="32">
        <v>0</v>
      </c>
      <c r="CX104" s="45">
        <v>0</v>
      </c>
      <c r="CY104" s="32">
        <v>0</v>
      </c>
      <c r="CZ104" s="36"/>
      <c r="DA104" s="36"/>
      <c r="DB104" s="36"/>
      <c r="DC104" s="32">
        <v>500</v>
      </c>
      <c r="DD104" s="45">
        <v>197.75</v>
      </c>
      <c r="DE104" s="32">
        <v>284</v>
      </c>
      <c r="DF104" s="32">
        <v>0</v>
      </c>
      <c r="DG104" s="35">
        <f t="shared" si="60"/>
        <v>79098.000000000015</v>
      </c>
      <c r="DH104" s="35">
        <f t="shared" si="61"/>
        <v>34067.159</v>
      </c>
      <c r="DI104" s="35">
        <f t="shared" si="62"/>
        <v>30413.266300000003</v>
      </c>
      <c r="DJ104" s="36"/>
      <c r="DK104" s="36"/>
      <c r="DL104" s="36"/>
      <c r="DM104" s="32">
        <v>0</v>
      </c>
      <c r="DN104" s="32">
        <f t="shared" si="90"/>
        <v>0</v>
      </c>
      <c r="DO104" s="32">
        <v>0</v>
      </c>
      <c r="DP104" s="36"/>
      <c r="DQ104" s="36"/>
      <c r="DR104" s="36"/>
      <c r="DS104" s="36"/>
      <c r="DT104" s="36"/>
      <c r="DU104" s="36">
        <v>0</v>
      </c>
      <c r="DV104" s="36"/>
      <c r="DW104" s="36"/>
      <c r="DX104" s="36"/>
      <c r="DY104" s="32">
        <v>0</v>
      </c>
      <c r="DZ104" s="36">
        <f t="shared" si="91"/>
        <v>0</v>
      </c>
      <c r="EA104" s="32">
        <v>0</v>
      </c>
      <c r="EB104" s="36"/>
      <c r="EC104" s="35">
        <f t="shared" si="63"/>
        <v>0</v>
      </c>
      <c r="ED104" s="35">
        <f t="shared" si="63"/>
        <v>0</v>
      </c>
      <c r="EE104" s="35">
        <f t="shared" si="64"/>
        <v>0</v>
      </c>
      <c r="EH104" s="11"/>
      <c r="EJ104" s="11"/>
      <c r="EK104" s="11"/>
      <c r="EM104" s="11"/>
    </row>
    <row r="105" spans="1:143" s="13" customFormat="1" ht="26.25" customHeight="1">
      <c r="A105" s="15"/>
      <c r="B105" s="14" t="s">
        <v>44</v>
      </c>
      <c r="C105" s="44">
        <f>SUM(C10:C104)</f>
        <v>640659.65420000011</v>
      </c>
      <c r="D105" s="44">
        <f t="shared" ref="D105:BO105" si="92">SUM(D10:D104)</f>
        <v>804522.55079999974</v>
      </c>
      <c r="E105" s="44">
        <f t="shared" si="92"/>
        <v>7757488.0000000028</v>
      </c>
      <c r="F105" s="44">
        <f t="shared" si="92"/>
        <v>3504615.8807136002</v>
      </c>
      <c r="G105" s="44">
        <f t="shared" si="92"/>
        <v>3542384.136200001</v>
      </c>
      <c r="H105" s="35">
        <f>G105/F105*100</f>
        <v>101.07767175553374</v>
      </c>
      <c r="I105" s="35">
        <f>G105/E105*100</f>
        <v>45.664062080405401</v>
      </c>
      <c r="J105" s="44">
        <f t="shared" si="92"/>
        <v>2936739.5499999993</v>
      </c>
      <c r="K105" s="44">
        <f t="shared" si="92"/>
        <v>1094241.6557135994</v>
      </c>
      <c r="L105" s="44">
        <f t="shared" si="92"/>
        <v>1204220.3162000002</v>
      </c>
      <c r="M105" s="35">
        <f>L105/K105*100</f>
        <v>110.05067389932978</v>
      </c>
      <c r="N105" s="35">
        <f>L105/J105*100</f>
        <v>41.005349493794931</v>
      </c>
      <c r="O105" s="44">
        <f t="shared" si="92"/>
        <v>1031985.1020000001</v>
      </c>
      <c r="P105" s="44">
        <f t="shared" si="92"/>
        <v>385756.03112759977</v>
      </c>
      <c r="Q105" s="44">
        <f t="shared" si="92"/>
        <v>489650.53689999977</v>
      </c>
      <c r="R105" s="35">
        <f>Q105/P105*100</f>
        <v>126.93269771277637</v>
      </c>
      <c r="S105" s="36">
        <f>Q105/O105*100</f>
        <v>47.44744240503578</v>
      </c>
      <c r="T105" s="44">
        <f t="shared" si="92"/>
        <v>172286.52900000001</v>
      </c>
      <c r="U105" s="44">
        <f t="shared" si="92"/>
        <v>64400.7045402</v>
      </c>
      <c r="V105" s="44">
        <f t="shared" si="92"/>
        <v>75622.07249999998</v>
      </c>
      <c r="W105" s="35">
        <f>V105/U105*100</f>
        <v>117.4242937867169</v>
      </c>
      <c r="X105" s="36">
        <f>V105/T105*100</f>
        <v>43.893201017474773</v>
      </c>
      <c r="Y105" s="44">
        <f t="shared" si="92"/>
        <v>668779.8899999999</v>
      </c>
      <c r="Z105" s="44">
        <f t="shared" si="92"/>
        <v>192207.34038600003</v>
      </c>
      <c r="AA105" s="44">
        <f t="shared" si="92"/>
        <v>174273.56619999994</v>
      </c>
      <c r="AB105" s="35">
        <f>AA105/Z105*100</f>
        <v>90.66956852429017</v>
      </c>
      <c r="AC105" s="36">
        <f>AA105/Y105*100</f>
        <v>26.058433993881003</v>
      </c>
      <c r="AD105" s="44">
        <f t="shared" si="92"/>
        <v>859698.57300000009</v>
      </c>
      <c r="AE105" s="44">
        <f t="shared" si="92"/>
        <v>321355.32658739982</v>
      </c>
      <c r="AF105" s="44">
        <f t="shared" si="92"/>
        <v>414028.46439999988</v>
      </c>
      <c r="AG105" s="35">
        <f>AF105/AE105*100</f>
        <v>128.83821432080589</v>
      </c>
      <c r="AH105" s="36">
        <f>AF105/AD105*100</f>
        <v>48.159724513117212</v>
      </c>
      <c r="AI105" s="44">
        <f t="shared" si="92"/>
        <v>94971.160000000018</v>
      </c>
      <c r="AJ105" s="44">
        <f t="shared" si="92"/>
        <v>57514.534496000007</v>
      </c>
      <c r="AK105" s="44">
        <f t="shared" si="92"/>
        <v>63450.235900000007</v>
      </c>
      <c r="AL105" s="35">
        <f>AK105/AJ105*100</f>
        <v>110.32035024887981</v>
      </c>
      <c r="AM105" s="36">
        <f>AK105/AI105*100</f>
        <v>66.810004110721607</v>
      </c>
      <c r="AN105" s="44">
        <f t="shared" si="92"/>
        <v>44700</v>
      </c>
      <c r="AO105" s="44">
        <f t="shared" si="92"/>
        <v>23677.590000000004</v>
      </c>
      <c r="AP105" s="44">
        <f t="shared" si="92"/>
        <v>27307</v>
      </c>
      <c r="AQ105" s="35">
        <f t="shared" si="83"/>
        <v>115.32846037117797</v>
      </c>
      <c r="AR105" s="36">
        <f t="shared" si="84"/>
        <v>61.089485458612977</v>
      </c>
      <c r="AS105" s="44">
        <f t="shared" si="92"/>
        <v>0</v>
      </c>
      <c r="AT105" s="44">
        <f t="shared" si="92"/>
        <v>0</v>
      </c>
      <c r="AU105" s="44">
        <f t="shared" si="92"/>
        <v>0</v>
      </c>
      <c r="AV105" s="44">
        <f t="shared" si="92"/>
        <v>0</v>
      </c>
      <c r="AW105" s="44">
        <f t="shared" si="92"/>
        <v>0</v>
      </c>
      <c r="AX105" s="44">
        <f t="shared" si="92"/>
        <v>0</v>
      </c>
      <c r="AY105" s="44">
        <f t="shared" si="92"/>
        <v>4625439.1000000006</v>
      </c>
      <c r="AZ105" s="44">
        <f t="shared" si="92"/>
        <v>2312719.5500000003</v>
      </c>
      <c r="BA105" s="44">
        <f t="shared" si="92"/>
        <v>2312717.1000000006</v>
      </c>
      <c r="BB105" s="44">
        <f t="shared" si="92"/>
        <v>0</v>
      </c>
      <c r="BC105" s="44">
        <f t="shared" si="92"/>
        <v>0</v>
      </c>
      <c r="BD105" s="44">
        <f t="shared" si="92"/>
        <v>0</v>
      </c>
      <c r="BE105" s="44">
        <f t="shared" si="92"/>
        <v>24992.6</v>
      </c>
      <c r="BF105" s="44">
        <f t="shared" si="92"/>
        <v>12496.299999999997</v>
      </c>
      <c r="BG105" s="44">
        <f t="shared" si="92"/>
        <v>10704.9</v>
      </c>
      <c r="BH105" s="44">
        <f t="shared" si="92"/>
        <v>0</v>
      </c>
      <c r="BI105" s="44">
        <f t="shared" si="92"/>
        <v>0</v>
      </c>
      <c r="BJ105" s="44">
        <f t="shared" si="92"/>
        <v>0</v>
      </c>
      <c r="BK105" s="44">
        <f t="shared" si="92"/>
        <v>0</v>
      </c>
      <c r="BL105" s="44">
        <f t="shared" si="92"/>
        <v>0</v>
      </c>
      <c r="BM105" s="44">
        <f t="shared" si="92"/>
        <v>0</v>
      </c>
      <c r="BN105" s="44">
        <f t="shared" si="92"/>
        <v>182749.32999999996</v>
      </c>
      <c r="BO105" s="44">
        <f t="shared" si="92"/>
        <v>74199.897310000015</v>
      </c>
      <c r="BP105" s="44">
        <f t="shared" ref="BP105:EA105" si="93">SUM(BP10:BP104)</f>
        <v>63622.544400000013</v>
      </c>
      <c r="BQ105" s="35">
        <f>BP105/BO105*100</f>
        <v>85.744787670245898</v>
      </c>
      <c r="BR105" s="36">
        <f>BP105/BN105*100</f>
        <v>34.814105419702514</v>
      </c>
      <c r="BS105" s="44">
        <f t="shared" si="93"/>
        <v>148518.62999999998</v>
      </c>
      <c r="BT105" s="44">
        <f t="shared" si="93"/>
        <v>60268.002410000023</v>
      </c>
      <c r="BU105" s="44">
        <f t="shared" si="93"/>
        <v>48787.755399999995</v>
      </c>
      <c r="BV105" s="44">
        <f t="shared" si="93"/>
        <v>3350</v>
      </c>
      <c r="BW105" s="44">
        <f t="shared" si="93"/>
        <v>1363.45</v>
      </c>
      <c r="BX105" s="44">
        <f t="shared" si="93"/>
        <v>900.3</v>
      </c>
      <c r="BY105" s="44">
        <f t="shared" si="93"/>
        <v>0</v>
      </c>
      <c r="BZ105" s="44">
        <f t="shared" si="93"/>
        <v>0</v>
      </c>
      <c r="CA105" s="44">
        <f t="shared" si="93"/>
        <v>0</v>
      </c>
      <c r="CB105" s="44">
        <f t="shared" si="93"/>
        <v>30880.699999999997</v>
      </c>
      <c r="CC105" s="44">
        <f t="shared" si="93"/>
        <v>12568.444900000002</v>
      </c>
      <c r="CD105" s="44">
        <f t="shared" si="93"/>
        <v>13934.489</v>
      </c>
      <c r="CE105" s="44">
        <f t="shared" si="93"/>
        <v>0</v>
      </c>
      <c r="CF105" s="44">
        <f t="shared" si="93"/>
        <v>0</v>
      </c>
      <c r="CG105" s="44">
        <f t="shared" si="93"/>
        <v>0</v>
      </c>
      <c r="CH105" s="44">
        <f t="shared" si="93"/>
        <v>36019.85</v>
      </c>
      <c r="CI105" s="44">
        <f t="shared" si="93"/>
        <v>18009.924999999999</v>
      </c>
      <c r="CJ105" s="44">
        <f t="shared" si="93"/>
        <v>14397.72</v>
      </c>
      <c r="CK105" s="44">
        <f t="shared" si="93"/>
        <v>138057</v>
      </c>
      <c r="CL105" s="44">
        <f t="shared" si="93"/>
        <v>54601.543500000007</v>
      </c>
      <c r="CM105" s="44">
        <f t="shared" si="93"/>
        <v>63831.06</v>
      </c>
      <c r="CN105" s="44">
        <f t="shared" si="93"/>
        <v>731283.66800000006</v>
      </c>
      <c r="CO105" s="44">
        <f t="shared" si="93"/>
        <v>289499.54069399997</v>
      </c>
      <c r="CP105" s="44">
        <f t="shared" si="93"/>
        <v>281691.63</v>
      </c>
      <c r="CQ105" s="44">
        <f t="shared" si="93"/>
        <v>349581.46800000005</v>
      </c>
      <c r="CR105" s="44">
        <f t="shared" si="93"/>
        <v>138259.47059399995</v>
      </c>
      <c r="CS105" s="44">
        <f t="shared" si="93"/>
        <v>114639.92860000004</v>
      </c>
      <c r="CT105" s="44">
        <f t="shared" si="93"/>
        <v>2205</v>
      </c>
      <c r="CU105" s="44">
        <f t="shared" si="93"/>
        <v>872.07749999999999</v>
      </c>
      <c r="CV105" s="44">
        <f t="shared" si="93"/>
        <v>13494.939999999997</v>
      </c>
      <c r="CW105" s="44">
        <f t="shared" si="93"/>
        <v>2210</v>
      </c>
      <c r="CX105" s="44">
        <f t="shared" si="93"/>
        <v>874.05500000000006</v>
      </c>
      <c r="CY105" s="44">
        <f t="shared" si="93"/>
        <v>6351.8163000000004</v>
      </c>
      <c r="CZ105" s="44">
        <f t="shared" si="93"/>
        <v>0</v>
      </c>
      <c r="DA105" s="44">
        <f t="shared" si="93"/>
        <v>0</v>
      </c>
      <c r="DB105" s="44">
        <f t="shared" si="93"/>
        <v>0</v>
      </c>
      <c r="DC105" s="44">
        <f t="shared" si="93"/>
        <v>39798.399999999994</v>
      </c>
      <c r="DD105" s="44">
        <f t="shared" si="93"/>
        <v>15039.045699999999</v>
      </c>
      <c r="DE105" s="44">
        <f t="shared" si="93"/>
        <v>20546.986499999999</v>
      </c>
      <c r="DF105" s="44">
        <f t="shared" si="93"/>
        <v>-9</v>
      </c>
      <c r="DG105" s="44">
        <f t="shared" si="93"/>
        <v>7623191.1000000024</v>
      </c>
      <c r="DH105" s="44">
        <f t="shared" si="93"/>
        <v>3437467.4307135995</v>
      </c>
      <c r="DI105" s="44">
        <f t="shared" si="93"/>
        <v>3542031.0362000014</v>
      </c>
      <c r="DJ105" s="44">
        <f t="shared" si="93"/>
        <v>0</v>
      </c>
      <c r="DK105" s="44">
        <f t="shared" si="93"/>
        <v>0</v>
      </c>
      <c r="DL105" s="44">
        <f t="shared" si="93"/>
        <v>0</v>
      </c>
      <c r="DM105" s="44">
        <f t="shared" si="93"/>
        <v>134296.90000000002</v>
      </c>
      <c r="DN105" s="44">
        <f t="shared" si="93"/>
        <v>67148.450000000012</v>
      </c>
      <c r="DO105" s="44">
        <f t="shared" si="93"/>
        <v>353.1</v>
      </c>
      <c r="DP105" s="44">
        <f t="shared" si="93"/>
        <v>0</v>
      </c>
      <c r="DQ105" s="44">
        <f t="shared" si="93"/>
        <v>0</v>
      </c>
      <c r="DR105" s="44">
        <f t="shared" si="93"/>
        <v>0</v>
      </c>
      <c r="DS105" s="44">
        <f t="shared" si="93"/>
        <v>0</v>
      </c>
      <c r="DT105" s="44">
        <f t="shared" si="93"/>
        <v>0</v>
      </c>
      <c r="DU105" s="44">
        <f t="shared" si="93"/>
        <v>0</v>
      </c>
      <c r="DV105" s="44">
        <f t="shared" si="93"/>
        <v>0</v>
      </c>
      <c r="DW105" s="44">
        <f t="shared" si="93"/>
        <v>0</v>
      </c>
      <c r="DX105" s="44">
        <f t="shared" si="93"/>
        <v>0</v>
      </c>
      <c r="DY105" s="44">
        <f t="shared" si="93"/>
        <v>215857.1225</v>
      </c>
      <c r="DZ105" s="44">
        <f t="shared" si="93"/>
        <v>107928.56125</v>
      </c>
      <c r="EA105" s="44">
        <f t="shared" si="93"/>
        <v>40676</v>
      </c>
      <c r="EB105" s="44">
        <f>SUM(EB10:EB104)</f>
        <v>0</v>
      </c>
      <c r="EC105" s="44">
        <f>SUM(EC10:EC104)</f>
        <v>350154.02250000002</v>
      </c>
      <c r="ED105" s="44">
        <f>SUM(ED10:ED104)</f>
        <v>175077.01125000001</v>
      </c>
      <c r="EE105" s="44">
        <f>SUM(EE10:EE104)</f>
        <v>41029.1</v>
      </c>
    </row>
  </sheetData>
  <protectedRanges>
    <protectedRange sqref="AA53:AA104" name="Range4_1_1_1_2_1_1_2_1_1_1_2_1_1_1"/>
    <protectedRange sqref="AF53:AF104" name="Range4_2_1_1_2_1_1_2_1_1_1_2_1_1_1"/>
    <protectedRange sqref="AK53:AK104" name="Range4_3_1_1_2_1_1_2_1_1_1_2_1_1_1"/>
    <protectedRange sqref="AP53:AP104" name="Range4_4_1_1_2_1_1_2_1_1_1_2_1_1_1"/>
    <protectedRange sqref="BU53:BU104" name="Range5_1_1_1_2_1_1_2_1_1_1_2_1_1_1"/>
    <protectedRange sqref="BX53:BX104" name="Range5_2_1_1_2_1_1_2_1_1_1_2_1_1_1"/>
    <protectedRange sqref="V45:V48 V12:V23 V25:V26 V28:V36 V38:V40 V42:V43 V51:V52" name="Range4_5_1_2_1_1_2_1_1_1_1_1_1"/>
    <protectedRange sqref="AA45:AA48 AA12:AA23 AA25:AA26 AA28:AA36 AA38:AA40 AA42:AA43 AA51:AA52" name="Range4_1_1_1_2_1_1_2_1_1_1_1_1_1"/>
    <protectedRange sqref="AF45:AF48 AF12:AF23 AF25:AF26 AF28:AF36 AF38:AF40 AF42:AF43 AF51:AF52" name="Range4_2_1_1_2_1_1_2_1_1_1_1_1_1"/>
    <protectedRange sqref="AK45:AK48 AK12:AK23 AK25:AK26 AK28:AK36 AK38:AK40 AK42:AK43 AK51:AK52" name="Range4_3_1_1_2_1_1_2_1_1_1_1_1_1"/>
    <protectedRange sqref="AP45:AP48 AP12:AP23 AP25:AP26 AP28:AP36 AP38:AP40 AP42:AP43 AP51:AP52" name="Range4_4_1_1_2_1_1_2_1_1_1_1_1_1"/>
    <protectedRange sqref="BU18:BU21 BU23 BU28:BU32 BU34:BU36 BU45:BU48 BU12:BU15 BU25:BU26 BU38:BU40 BU42 BU51:BU52" name="Range5_1_1_1_2_1_1_2_1_1_1_1_1_1"/>
    <protectedRange sqref="BU43 BU16:BU17 BU22 BU33 BX45:BX48 BX12:BX23 BX25:BX26 BX28:BX36 BX38:BX40 BX42:BX43 BX51:BX52" name="Range5_2_1_1_2_1_1_2_1_1_1_1_1_1"/>
    <protectedRange sqref="V41" name="Range4_5_1_1_1_1_1_1_1_1_1_1_1_1"/>
    <protectedRange sqref="AA41" name="Range4_1_1_1_1_1_1_1_1_1_1_1_1_1_1"/>
    <protectedRange sqref="AF41" name="Range4_2_1_1_1_1_1_1_1_1_1_1_1_1_1"/>
    <protectedRange sqref="AK41" name="Range4_3_1_1_1_1_1_1_1_1_1_1_1_1_1"/>
    <protectedRange sqref="AP41" name="Range4_4_1_1_1_1_1_1_1_1_1_1_1_1_1"/>
    <protectedRange sqref="BU41" name="Range5_1_1_1_1_1_1_1_1_1_1_1_1_1_1"/>
    <protectedRange sqref="BX41" name="Range5_2_1_1_1_1_1_1_1_1_1_1_1_1_1"/>
    <protectedRange sqref="V10:W10 W11:W105" name="Range4_5_1_2_1_1_1_1_1_1_1_1_1"/>
    <protectedRange sqref="AA10:AB10 AB11:AB105" name="Range4_1_1_1_2_1_1_1_1_1_1_1_1_1"/>
    <protectedRange sqref="AF10:AG10 AG11:AG105" name="Range4_2_1_1_2_1_1_1_1_1_1_1_1_1"/>
    <protectedRange sqref="AK10:AL10 AQ105 AL11:AL105" name="Range4_3_1_1_2_1_1_1_1_1_1_1_1_1"/>
    <protectedRange sqref="AP10:AQ10 AQ11:AQ104" name="Range4_4_1_1_2_1_1_1_1_1_1_1_1_1"/>
    <protectedRange sqref="BU10" name="Range5_1_1_1_2_1_1_1_1_1_1_1_1_1"/>
    <protectedRange sqref="BX10" name="Range5_2_1_1_2_1_1_1_1_1_1_1_1_1"/>
    <protectedRange sqref="AO10:AO13" name="Range4_1_1"/>
    <protectedRange sqref="BT10:BT104" name="Range5_12_1"/>
    <protectedRange sqref="BW10:BW104" name="Range5_12_2"/>
    <protectedRange sqref="CC10:CC104" name="Range5_12_3"/>
    <protectedRange sqref="CI10:CI104" name="Range5_1"/>
    <protectedRange sqref="CL10:CL104" name="Range5_3"/>
    <protectedRange sqref="CO10:CO104" name="Range5_4"/>
    <protectedRange sqref="CR10:CR104" name="Range5_6"/>
    <protectedRange sqref="CU10:CU104" name="Range5_7"/>
    <protectedRange sqref="CX10:CX104" name="Range5_8"/>
    <protectedRange sqref="DD10:DD104" name="Range5_9"/>
  </protectedRanges>
  <mergeCells count="132">
    <mergeCell ref="DF4:DF6"/>
    <mergeCell ref="DG4:DI6"/>
    <mergeCell ref="DS6:DU6"/>
    <mergeCell ref="DM6:DO6"/>
    <mergeCell ref="DY6:EA6"/>
    <mergeCell ref="DP5:DR6"/>
    <mergeCell ref="DS5:EA5"/>
    <mergeCell ref="DV6:DX6"/>
    <mergeCell ref="DW7:DX7"/>
    <mergeCell ref="CW7:CW8"/>
    <mergeCell ref="CT7:CT8"/>
    <mergeCell ref="DF7:DF8"/>
    <mergeCell ref="DG7:DG8"/>
    <mergeCell ref="DM7:DM8"/>
    <mergeCell ref="DS7:DS8"/>
    <mergeCell ref="DP7:DP8"/>
    <mergeCell ref="BZ7:CA7"/>
    <mergeCell ref="BV7:BV8"/>
    <mergeCell ref="DK7:DL7"/>
    <mergeCell ref="CL7:CM7"/>
    <mergeCell ref="CK7:CK8"/>
    <mergeCell ref="CI7:CJ7"/>
    <mergeCell ref="CN7:CN8"/>
    <mergeCell ref="CB7:CB8"/>
    <mergeCell ref="CE7:CE8"/>
    <mergeCell ref="CH7:CH8"/>
    <mergeCell ref="BI7:BJ7"/>
    <mergeCell ref="BS7:BS8"/>
    <mergeCell ref="BY7:BY8"/>
    <mergeCell ref="BT7:BU7"/>
    <mergeCell ref="BW7:BX7"/>
    <mergeCell ref="BK7:BK8"/>
    <mergeCell ref="BL7:BM7"/>
    <mergeCell ref="BO7:BR7"/>
    <mergeCell ref="CC7:CD7"/>
    <mergeCell ref="CF7:CG7"/>
    <mergeCell ref="O7:O8"/>
    <mergeCell ref="BV6:BX6"/>
    <mergeCell ref="AY6:BA6"/>
    <mergeCell ref="BB6:BD6"/>
    <mergeCell ref="AV6:AX6"/>
    <mergeCell ref="BN6:BR6"/>
    <mergeCell ref="AD6:AH6"/>
    <mergeCell ref="AI6:AM6"/>
    <mergeCell ref="BF7:BG7"/>
    <mergeCell ref="AJ7:AM7"/>
    <mergeCell ref="AT7:AU7"/>
    <mergeCell ref="AY7:AY8"/>
    <mergeCell ref="AW7:AX7"/>
    <mergeCell ref="AZ7:BA7"/>
    <mergeCell ref="BC7:BD7"/>
    <mergeCell ref="BB7:BB8"/>
    <mergeCell ref="AS7:AS8"/>
    <mergeCell ref="BE7:BE8"/>
    <mergeCell ref="AO7:AR7"/>
    <mergeCell ref="C1:N1"/>
    <mergeCell ref="C2:N2"/>
    <mergeCell ref="T2:V2"/>
    <mergeCell ref="L3:O3"/>
    <mergeCell ref="J7:J8"/>
    <mergeCell ref="E7:E8"/>
    <mergeCell ref="AN7:AN8"/>
    <mergeCell ref="E4:I6"/>
    <mergeCell ref="BK5:BM6"/>
    <mergeCell ref="J4:N6"/>
    <mergeCell ref="K7:N7"/>
    <mergeCell ref="AS6:AU6"/>
    <mergeCell ref="BE6:BG6"/>
    <mergeCell ref="BH6:BJ6"/>
    <mergeCell ref="O5:AU5"/>
    <mergeCell ref="AV5:BJ5"/>
    <mergeCell ref="P7:S7"/>
    <mergeCell ref="BN5:CD5"/>
    <mergeCell ref="O4:DE4"/>
    <mergeCell ref="CE5:CM5"/>
    <mergeCell ref="CN5:CV5"/>
    <mergeCell ref="CW5:CY6"/>
    <mergeCell ref="AN6:AR6"/>
    <mergeCell ref="Y6:AC6"/>
    <mergeCell ref="CZ5:DB6"/>
    <mergeCell ref="CQ6:CS6"/>
    <mergeCell ref="BY6:CA6"/>
    <mergeCell ref="BS6:BU6"/>
    <mergeCell ref="CB6:CD6"/>
    <mergeCell ref="EC4:EE6"/>
    <mergeCell ref="EB4:EB6"/>
    <mergeCell ref="DJ5:DO5"/>
    <mergeCell ref="CT6:CV6"/>
    <mergeCell ref="DJ6:DL6"/>
    <mergeCell ref="DJ4:EA4"/>
    <mergeCell ref="DC5:DE6"/>
    <mergeCell ref="CN6:CP6"/>
    <mergeCell ref="CE6:CG6"/>
    <mergeCell ref="CH6:CJ6"/>
    <mergeCell ref="CK6:CM6"/>
    <mergeCell ref="A4:A8"/>
    <mergeCell ref="B4:B8"/>
    <mergeCell ref="C4:C8"/>
    <mergeCell ref="D4:D8"/>
    <mergeCell ref="AI7:AI8"/>
    <mergeCell ref="BN7:BN8"/>
    <mergeCell ref="F7:I7"/>
    <mergeCell ref="ED7:EE7"/>
    <mergeCell ref="CX7:CY7"/>
    <mergeCell ref="DA7:DB7"/>
    <mergeCell ref="DD7:DE7"/>
    <mergeCell ref="DH7:DI7"/>
    <mergeCell ref="DJ7:DJ8"/>
    <mergeCell ref="DZ7:EA7"/>
    <mergeCell ref="CZ7:CZ8"/>
    <mergeCell ref="DN7:DO7"/>
    <mergeCell ref="DC7:DC8"/>
    <mergeCell ref="DQ7:DR7"/>
    <mergeCell ref="DT7:DU7"/>
    <mergeCell ref="U7:X7"/>
    <mergeCell ref="Z7:AC7"/>
    <mergeCell ref="AE7:AH7"/>
    <mergeCell ref="T7:T8"/>
    <mergeCell ref="Y7:Y8"/>
    <mergeCell ref="AD7:AD8"/>
    <mergeCell ref="AV7:AV8"/>
    <mergeCell ref="BH7:BH8"/>
    <mergeCell ref="DY7:DY8"/>
    <mergeCell ref="CQ7:CQ8"/>
    <mergeCell ref="O6:S6"/>
    <mergeCell ref="T6:X6"/>
    <mergeCell ref="EB7:EB8"/>
    <mergeCell ref="EC7:EC8"/>
    <mergeCell ref="DV7:DV8"/>
    <mergeCell ref="CO7:CP7"/>
    <mergeCell ref="CR7:CS7"/>
    <mergeCell ref="CU7:CV7"/>
  </mergeCells>
  <phoneticPr fontId="0" type="noConversion"/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Ekamut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Fin</dc:creator>
  <cp:keywords>https://mul2-ararat.gov.am/tasks/17118/oneclick/Ararat ekamutneri 01.07.2019.xlsx?token=fcc81b6128efaf9ab5a4b51e2825974f</cp:keywords>
  <cp:lastModifiedBy>Moso</cp:lastModifiedBy>
  <cp:lastPrinted>2019-05-16T13:56:20Z</cp:lastPrinted>
  <dcterms:created xsi:type="dcterms:W3CDTF">2002-03-15T09:46:46Z</dcterms:created>
  <dcterms:modified xsi:type="dcterms:W3CDTF">2019-07-23T05:50:35Z</dcterms:modified>
</cp:coreProperties>
</file>