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<sst xmlns="http://schemas.openxmlformats.org/spreadsheetml/2006/main" count="239" uniqueCount="154">
  <si>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</si>
  <si>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</si>
  <si>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</si>
  <si>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</si>
  <si>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</si>
  <si>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</si>
  <si>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</si>
  <si>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</si>
  <si>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</si>
  <si>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</si>
  <si>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</si>
  <si>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</si>
  <si>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</si>
  <si>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</si>
  <si>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</si>
  <si>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</si>
  <si>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</si>
  <si>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</si>
  <si>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</si>
  <si>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</si>
  <si>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</si>
  <si>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</si>
  <si>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</si>
  <si>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</si>
  <si>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</si>
  <si>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</si>
  <si>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</si>
  <si>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</si>
  <si>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</si>
  <si>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</si>
  <si>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</si>
  <si>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</si>
  <si>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</si>
  <si>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</si>
  <si>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</si>
  <si>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</si>
  <si>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</si>
  <si>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</si>
  <si>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</si>
  <si>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</si>
  <si>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</si>
  <si>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</si>
  <si>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</si>
  <si>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</si>
  <si>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</si>
  <si>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</si>
  <si>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</si>
  <si>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t>կատ. %-ը տարեկան ծրագրի նկատմամբ</t>
  </si>
  <si>
    <t>Հաշվետու ժամանակաշրջան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</si>
  <si>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</si>
  <si>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</si>
  <si>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</si>
  <si>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</si>
  <si>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</si>
  <si>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</si>
  <si>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</si>
  <si>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</si>
  <si>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</si>
  <si>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</si>
  <si>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</si>
  <si>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</si>
  <si>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</si>
  <si>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</si>
  <si>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</si>
  <si>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</si>
  <si>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</si>
  <si>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</si>
  <si>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</si>
  <si>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</si>
  <si>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</si>
  <si>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</si>
  <si>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</si>
  <si>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</si>
  <si>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</si>
  <si>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</si>
  <si>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</si>
  <si>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</si>
  <si>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</si>
  <si>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</si>
  <si>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</si>
  <si>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</si>
  <si>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</si>
  <si>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</si>
  <si>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</si>
  <si>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</si>
  <si>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</si>
  <si>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</si>
  <si>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</si>
  <si>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</si>
  <si>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</si>
  <si>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</si>
  <si>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</si>
  <si>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</si>
  <si>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</si>
  <si>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</si>
  <si>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</si>
  <si>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</si>
  <si>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</si>
  <si>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</si>
  <si>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</si>
  <si>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</si>
  <si>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</si>
  <si>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</si>
  <si>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</si>
  <si>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</si>
  <si>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</si>
  <si>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</si>
  <si>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</si>
  <si>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</si>
  <si>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</si>
  <si>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</si>
  <si>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</si>
  <si>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</si>
  <si>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</si>
  <si>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</si>
  <si>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</si>
  <si>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</si>
  <si>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</si>
  <si>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</si>
  <si>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</si>
  <si>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</si>
  <si>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</si>
  <si>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</si>
  <si>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</si>
  <si>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</si>
  <si>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</si>
  <si>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</si>
  <si>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</si>
  <si>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</si>
  <si>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</si>
  <si>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</si>
  <si>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</si>
  <si>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</si>
  <si>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</si>
  <si>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</si>
  <si>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</si>
  <si>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</si>
  <si>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</si>
  <si>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</si>
  <si>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</si>
  <si>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</si>
  <si>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</si>
  <si>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ծրագիր (1-ին եռամսյակ, 1-ին կիսամյակ, 9 ամիս)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</si>
  <si>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</si>
  <si>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</si>
  <si>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</si>
  <si>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>տող 1392Վարչական բյուջեի պահուստային ֆոնդից ֆոնդային բյուջե կատարվող հատկացումներից մուտքեր</t>
  </si>
  <si>
    <t>ծրագիր (11 ամիս)</t>
  </si>
  <si>
    <t xml:space="preserve">փաստ                    01.01.2020                                                                    </t>
  </si>
  <si>
    <t xml:space="preserve"> տող 1260   2.6 Կապիտալ ներքին պաշտոնական դրամաշնորհներ` ստացված կառավարման այլ մակարդակներից</t>
  </si>
  <si>
    <r>
      <t xml:space="preserve"> տող 1381+տող 1382 տող 1381.Նվիր</t>
    </r>
    <r>
      <rPr>
        <sz val="11"/>
        <rFont val="GHEA Grapalat"/>
        <family val="3"/>
      </rPr>
      <t>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</si>
  <si>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</si>
  <si>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 xml:space="preserve">փաստ                    01.01.2020                                                                          </t>
  </si>
  <si>
    <r>
      <t xml:space="preserve"> ՀՀ   ԱՐԱՐԱՏԻ   ՄԱՐԶԻ  ՀԱՄԱՅՆՔՆԵՐԻ   ԲՅՈՒՋԵՏԱՅԻՆ   ԵԿԱՄՈՒՏՆԵՐԻ 01.01.2020թ  (աճողական) </t>
    </r>
    <r>
      <rPr>
        <b/>
        <sz val="12"/>
        <rFont val="GHEA Grapalat"/>
        <family val="3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</si>
</sst>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#,##0.0000000000"/>
    <numFmt numFmtId="216" formatCode="#,##0.000000000"/>
    <numFmt numFmtId="217" formatCode="#,##0.00000000000"/>
    <numFmt numFmtId="218" formatCode="#,##0.000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44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32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/>
      <protection locked="0"/>
    </xf>
    <xf numFmtId="14" fontId="3" fillId="32" borderId="0" xfId="0" applyNumberFormat="1" applyFont="1" applyFill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 applyProtection="1">
      <alignment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left"/>
    </xf>
    <xf numFmtId="196" fontId="3" fillId="0" borderId="0" xfId="0" applyNumberFormat="1" applyFont="1" applyFill="1" applyAlignment="1" applyProtection="1">
      <alignment horizontal="center" vertical="center" wrapText="1"/>
      <protection locked="0"/>
    </xf>
    <xf numFmtId="196" fontId="4" fillId="0" borderId="0" xfId="0" applyNumberFormat="1" applyFont="1" applyFill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/>
    </xf>
    <xf numFmtId="207" fontId="6" fillId="0" borderId="12" xfId="0" applyNumberFormat="1" applyFont="1" applyFill="1" applyBorder="1" applyAlignment="1" applyProtection="1">
      <alignment horizontal="right" vertical="center"/>
      <protection locked="0"/>
    </xf>
    <xf numFmtId="207" fontId="6" fillId="0" borderId="12" xfId="0" applyNumberFormat="1" applyFont="1" applyFill="1" applyBorder="1" applyAlignment="1" applyProtection="1">
      <alignment horizontal="right" vertical="center" wrapText="1"/>
      <protection/>
    </xf>
    <xf numFmtId="20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207" fontId="8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207" fontId="7" fillId="0" borderId="12" xfId="0" applyNumberFormat="1" applyFont="1" applyFill="1" applyBorder="1" applyAlignment="1" applyProtection="1">
      <alignment horizontal="right" vertical="center" wrapText="1"/>
      <protection/>
    </xf>
    <xf numFmtId="196" fontId="3" fillId="0" borderId="0" xfId="0" applyNumberFormat="1" applyFont="1" applyFill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207" fontId="6" fillId="0" borderId="12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3" fillId="32" borderId="15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3" fillId="4" borderId="14" xfId="0" applyNumberFormat="1" applyFont="1" applyFill="1" applyBorder="1" applyAlignment="1" applyProtection="1">
      <alignment horizontal="center" vertical="center" wrapText="1"/>
      <protection/>
    </xf>
    <xf numFmtId="4" fontId="3" fillId="4" borderId="13" xfId="0" applyNumberFormat="1" applyFont="1" applyFill="1" applyBorder="1" applyAlignment="1" applyProtection="1">
      <alignment horizontal="center" vertical="center" wrapText="1"/>
      <protection/>
    </xf>
    <xf numFmtId="4" fontId="3" fillId="4" borderId="21" xfId="0" applyNumberFormat="1" applyFont="1" applyFill="1" applyBorder="1" applyAlignment="1" applyProtection="1">
      <alignment horizontal="center" vertical="center" wrapText="1"/>
      <protection/>
    </xf>
    <xf numFmtId="4" fontId="3" fillId="4" borderId="22" xfId="0" applyNumberFormat="1" applyFont="1" applyFill="1" applyBorder="1" applyAlignment="1" applyProtection="1">
      <alignment horizontal="center" vertical="center" wrapText="1"/>
      <protection/>
    </xf>
    <xf numFmtId="4" fontId="3" fillId="4" borderId="15" xfId="0" applyNumberFormat="1" applyFont="1" applyFill="1" applyBorder="1" applyAlignment="1" applyProtection="1">
      <alignment horizontal="center" vertical="center" wrapText="1"/>
      <protection/>
    </xf>
    <xf numFmtId="4" fontId="3" fillId="4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3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2" borderId="18" xfId="0" applyNumberFormat="1" applyFont="1" applyFill="1" applyBorder="1" applyAlignment="1" applyProtection="1">
      <alignment horizontal="center" vertical="center" wrapText="1"/>
      <protection/>
    </xf>
    <xf numFmtId="0" fontId="3" fillId="32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0" fontId="3" fillId="32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32" borderId="19" xfId="0" applyNumberFormat="1" applyFont="1" applyFill="1" applyBorder="1" applyAlignment="1" applyProtection="1">
      <alignment horizontal="center" vertical="center" wrapText="1"/>
      <protection/>
    </xf>
    <xf numFmtId="0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4" fontId="3" fillId="34" borderId="14" xfId="0" applyNumberFormat="1" applyFont="1" applyFill="1" applyBorder="1" applyAlignment="1" applyProtection="1">
      <alignment horizontal="center" vertical="center" wrapText="1"/>
      <protection/>
    </xf>
    <xf numFmtId="4" fontId="3" fillId="34" borderId="16" xfId="0" applyNumberFormat="1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0" fontId="4" fillId="4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textRotation="90" wrapText="1"/>
      <protection/>
    </xf>
    <xf numFmtId="0" fontId="3" fillId="32" borderId="24" xfId="0" applyFont="1" applyFill="1" applyBorder="1" applyAlignment="1" applyProtection="1">
      <alignment horizontal="center" vertical="center" textRotation="90" wrapText="1"/>
      <protection/>
    </xf>
    <xf numFmtId="0" fontId="3" fillId="32" borderId="23" xfId="0" applyFont="1" applyFill="1" applyBorder="1" applyAlignment="1" applyProtection="1">
      <alignment horizontal="center" vertical="center" textRotation="90" wrapText="1"/>
      <protection/>
    </xf>
    <xf numFmtId="4" fontId="4" fillId="4" borderId="14" xfId="0" applyNumberFormat="1" applyFont="1" applyFill="1" applyBorder="1" applyAlignment="1" applyProtection="1">
      <alignment horizontal="center" vertical="center" wrapText="1"/>
      <protection/>
    </xf>
    <xf numFmtId="4" fontId="4" fillId="4" borderId="16" xfId="0" applyNumberFormat="1" applyFont="1" applyFill="1" applyBorder="1" applyAlignment="1" applyProtection="1">
      <alignment horizontal="center" vertical="center" wrapText="1"/>
      <protection/>
    </xf>
    <xf numFmtId="4" fontId="4" fillId="4" borderId="13" xfId="0" applyNumberFormat="1" applyFont="1" applyFill="1" applyBorder="1" applyAlignment="1" applyProtection="1">
      <alignment horizontal="center" vertical="center" wrapText="1"/>
      <protection/>
    </xf>
    <xf numFmtId="4" fontId="4" fillId="4" borderId="21" xfId="0" applyNumberFormat="1" applyFont="1" applyFill="1" applyBorder="1" applyAlignment="1" applyProtection="1">
      <alignment horizontal="center" vertical="center" wrapText="1"/>
      <protection/>
    </xf>
    <xf numFmtId="4" fontId="4" fillId="4" borderId="0" xfId="0" applyNumberFormat="1" applyFont="1" applyFill="1" applyBorder="1" applyAlignment="1" applyProtection="1">
      <alignment horizontal="center" vertical="center" wrapText="1"/>
      <protection/>
    </xf>
    <xf numFmtId="4" fontId="4" fillId="4" borderId="22" xfId="0" applyNumberFormat="1" applyFont="1" applyFill="1" applyBorder="1" applyAlignment="1" applyProtection="1">
      <alignment horizontal="center" vertical="center" wrapText="1"/>
      <protection/>
    </xf>
    <xf numFmtId="4" fontId="4" fillId="4" borderId="15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14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3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5"/>
  <sheetViews>
    <sheetView tabSelected="1" zoomScale="90" zoomScaleNormal="90" zoomScalePageLayoutView="0" workbookViewId="0" topLeftCell="A94">
      <selection activeCell="B115" sqref="B115"/>
    </sheetView>
  </sheetViews>
  <sheetFormatPr defaultColWidth="7.296875" defaultRowHeight="15"/>
  <cols>
    <col min="1" max="1" width="4.3984375" style="1" customWidth="1"/>
    <col min="2" max="2" width="17.8984375" style="1" customWidth="1"/>
    <col min="3" max="3" width="11.8984375" style="1" customWidth="1"/>
    <col min="4" max="4" width="11" style="1" customWidth="1"/>
    <col min="5" max="5" width="12.69921875" style="1" customWidth="1"/>
    <col min="6" max="6" width="13.19921875" style="1" customWidth="1"/>
    <col min="7" max="7" width="10.19921875" style="1" customWidth="1"/>
    <col min="8" max="8" width="13.19921875" style="1" customWidth="1"/>
    <col min="9" max="9" width="12.3984375" style="1" customWidth="1"/>
    <col min="10" max="10" width="10" style="1" customWidth="1"/>
    <col min="11" max="11" width="12.8984375" style="1" customWidth="1"/>
    <col min="12" max="12" width="11.69921875" style="1" customWidth="1"/>
    <col min="13" max="13" width="7.5" style="1" customWidth="1"/>
    <col min="14" max="14" width="12.5" style="1" customWidth="1"/>
    <col min="15" max="15" width="11.69921875" style="1" customWidth="1"/>
    <col min="16" max="16" width="9.59765625" style="1" customWidth="1"/>
    <col min="17" max="17" width="12.09765625" style="1" customWidth="1"/>
    <col min="18" max="18" width="10.19921875" style="1" customWidth="1"/>
    <col min="19" max="19" width="8.59765625" style="1" customWidth="1"/>
    <col min="20" max="20" width="11.59765625" style="1" customWidth="1"/>
    <col min="21" max="21" width="10.8984375" style="1" customWidth="1"/>
    <col min="22" max="22" width="7.5" style="1" customWidth="1"/>
    <col min="23" max="23" width="11.59765625" style="1" customWidth="1"/>
    <col min="24" max="24" width="9.69921875" style="1" customWidth="1"/>
    <col min="25" max="25" width="7.19921875" style="1" customWidth="1"/>
    <col min="26" max="26" width="10.3984375" style="1" customWidth="1"/>
    <col min="27" max="27" width="11.3984375" style="1" customWidth="1"/>
    <col min="28" max="28" width="8.69921875" style="1" customWidth="1"/>
    <col min="29" max="29" width="8.19921875" style="1" customWidth="1"/>
    <col min="30" max="30" width="7.19921875" style="1" customWidth="1"/>
    <col min="31" max="31" width="9" style="1" customWidth="1"/>
    <col min="32" max="32" width="7.8984375" style="1" customWidth="1"/>
    <col min="33" max="33" width="14.09765625" style="1" customWidth="1"/>
    <col min="34" max="34" width="12.09765625" style="1" customWidth="1"/>
    <col min="35" max="36" width="8.19921875" style="1" customWidth="1"/>
    <col min="37" max="37" width="9.8984375" style="1" customWidth="1"/>
    <col min="38" max="38" width="8.59765625" style="1" customWidth="1"/>
    <col min="39" max="39" width="8" style="1" customWidth="1"/>
    <col min="40" max="40" width="7.19921875" style="1" customWidth="1"/>
    <col min="41" max="41" width="8.09765625" style="1" customWidth="1"/>
    <col min="42" max="42" width="6.5" style="1" customWidth="1"/>
    <col min="43" max="46" width="10.69921875" style="1" customWidth="1"/>
    <col min="47" max="47" width="11.69921875" style="1" customWidth="1"/>
    <col min="48" max="48" width="8.3984375" style="1" customWidth="1"/>
    <col min="49" max="49" width="8" style="1" customWidth="1"/>
    <col min="50" max="50" width="8.19921875" style="1" customWidth="1"/>
    <col min="51" max="51" width="8.8984375" style="1" customWidth="1"/>
    <col min="52" max="52" width="11.3984375" style="1" customWidth="1"/>
    <col min="53" max="53" width="10.8984375" style="1" customWidth="1"/>
    <col min="54" max="55" width="8.09765625" style="1" customWidth="1"/>
    <col min="56" max="56" width="7.8984375" style="1" customWidth="1"/>
    <col min="57" max="57" width="9.8984375" style="1" customWidth="1"/>
    <col min="58" max="58" width="12.3984375" style="1" customWidth="1"/>
    <col min="59" max="59" width="10.5" style="1" customWidth="1"/>
    <col min="60" max="60" width="9.5" style="1" customWidth="1"/>
    <col min="61" max="61" width="11.69921875" style="1" customWidth="1"/>
    <col min="62" max="62" width="12.69921875" style="1" customWidth="1"/>
    <col min="63" max="63" width="13.5" style="1" customWidth="1"/>
    <col min="64" max="64" width="10" style="1" customWidth="1"/>
    <col min="65" max="65" width="9.8984375" style="1" customWidth="1"/>
    <col min="66" max="66" width="10.19921875" style="1" customWidth="1"/>
    <col min="67" max="67" width="8" style="1" customWidth="1"/>
    <col min="68" max="68" width="11.5" style="1" customWidth="1"/>
    <col min="69" max="69" width="8" style="1" customWidth="1"/>
    <col min="70" max="70" width="6.69921875" style="1" customWidth="1"/>
    <col min="71" max="71" width="9.8984375" style="1" customWidth="1"/>
    <col min="72" max="72" width="9.19921875" style="1" customWidth="1"/>
    <col min="73" max="73" width="9.8984375" style="1" customWidth="1"/>
    <col min="74" max="74" width="13.09765625" style="1" customWidth="1"/>
    <col min="75" max="75" width="13.59765625" style="1" customWidth="1"/>
    <col min="76" max="76" width="8.3984375" style="1" customWidth="1"/>
    <col min="77" max="77" width="7.5" style="1" customWidth="1"/>
    <col min="78" max="78" width="10.09765625" style="1" customWidth="1"/>
    <col min="79" max="79" width="9.8984375" style="1" customWidth="1"/>
    <col min="80" max="81" width="8" style="1" customWidth="1"/>
    <col min="82" max="82" width="7.3984375" style="1" customWidth="1"/>
    <col min="83" max="83" width="8.59765625" style="1" customWidth="1"/>
    <col min="84" max="84" width="7.19921875" style="1" customWidth="1"/>
    <col min="85" max="86" width="8.09765625" style="1" customWidth="1"/>
    <col min="87" max="87" width="7.5" style="1" customWidth="1"/>
    <col min="88" max="88" width="11.8984375" style="1" customWidth="1"/>
    <col min="89" max="89" width="9.19921875" style="1" customWidth="1"/>
    <col min="90" max="90" width="6.8984375" style="1" customWidth="1"/>
    <col min="91" max="91" width="10.69921875" style="1" customWidth="1"/>
    <col min="92" max="92" width="9.8984375" style="1" customWidth="1"/>
    <col min="93" max="94" width="7.19921875" style="1" customWidth="1"/>
    <col min="95" max="95" width="10.09765625" style="1" customWidth="1"/>
    <col min="96" max="16384" width="7.19921875" style="1" customWidth="1"/>
  </cols>
  <sheetData>
    <row r="1" spans="3:90" ht="27.75" customHeight="1">
      <c r="C1" s="101" t="s">
        <v>11</v>
      </c>
      <c r="D1" s="101"/>
      <c r="E1" s="101"/>
      <c r="F1" s="101"/>
      <c r="G1" s="101"/>
      <c r="H1" s="101"/>
      <c r="I1" s="101"/>
      <c r="J1" s="101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3:30" ht="34.5" customHeight="1">
      <c r="C2" s="104" t="s">
        <v>153</v>
      </c>
      <c r="D2" s="104"/>
      <c r="E2" s="104"/>
      <c r="F2" s="104"/>
      <c r="G2" s="104"/>
      <c r="H2" s="104"/>
      <c r="I2" s="104"/>
      <c r="J2" s="104"/>
      <c r="K2" s="104"/>
      <c r="L2" s="5"/>
      <c r="N2" s="102"/>
      <c r="O2" s="102"/>
      <c r="P2" s="7"/>
      <c r="R2" s="6"/>
      <c r="S2" s="7"/>
      <c r="T2" s="7"/>
      <c r="U2" s="6"/>
      <c r="V2" s="7"/>
      <c r="W2" s="7"/>
      <c r="X2" s="7"/>
      <c r="Y2" s="7"/>
      <c r="Z2" s="7"/>
      <c r="AA2" s="7"/>
      <c r="AB2" s="7"/>
      <c r="AC2" s="7"/>
      <c r="AD2" s="7"/>
    </row>
    <row r="3" spans="3:30" ht="18" customHeight="1">
      <c r="C3" s="8"/>
      <c r="D3" s="8"/>
      <c r="E3" s="8"/>
      <c r="F3" s="8"/>
      <c r="G3" s="8"/>
      <c r="H3" s="8"/>
      <c r="I3" s="103" t="s">
        <v>12</v>
      </c>
      <c r="J3" s="103"/>
      <c r="K3" s="103"/>
      <c r="L3" s="5"/>
      <c r="N3" s="7"/>
      <c r="O3" s="7"/>
      <c r="P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92" s="9" customFormat="1" ht="18" customHeight="1">
      <c r="A4" s="105" t="s">
        <v>6</v>
      </c>
      <c r="B4" s="105" t="s">
        <v>10</v>
      </c>
      <c r="C4" s="108" t="s">
        <v>4</v>
      </c>
      <c r="D4" s="108" t="s">
        <v>5</v>
      </c>
      <c r="E4" s="111" t="s">
        <v>13</v>
      </c>
      <c r="F4" s="112"/>
      <c r="G4" s="113"/>
      <c r="H4" s="120" t="s">
        <v>45</v>
      </c>
      <c r="I4" s="121"/>
      <c r="J4" s="122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6"/>
      <c r="BU4" s="60" t="s">
        <v>14</v>
      </c>
      <c r="BV4" s="48" t="s">
        <v>15</v>
      </c>
      <c r="BW4" s="49"/>
      <c r="BX4" s="57" t="s">
        <v>3</v>
      </c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60" t="s">
        <v>16</v>
      </c>
      <c r="CM4" s="81" t="s">
        <v>17</v>
      </c>
      <c r="CN4" s="82"/>
    </row>
    <row r="5" spans="1:92" s="9" customFormat="1" ht="15" customHeight="1">
      <c r="A5" s="106"/>
      <c r="B5" s="106"/>
      <c r="C5" s="109"/>
      <c r="D5" s="109"/>
      <c r="E5" s="114"/>
      <c r="F5" s="115"/>
      <c r="G5" s="116"/>
      <c r="H5" s="123"/>
      <c r="I5" s="124"/>
      <c r="J5" s="125"/>
      <c r="K5" s="87" t="s">
        <v>7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9"/>
      <c r="AE5" s="90" t="s">
        <v>2</v>
      </c>
      <c r="AF5" s="90"/>
      <c r="AG5" s="90"/>
      <c r="AH5" s="90"/>
      <c r="AI5" s="90"/>
      <c r="AJ5" s="90"/>
      <c r="AK5" s="90"/>
      <c r="AL5" s="90"/>
      <c r="AM5" s="90"/>
      <c r="AN5" s="90"/>
      <c r="AO5" s="36" t="s">
        <v>8</v>
      </c>
      <c r="AP5" s="40"/>
      <c r="AQ5" s="91" t="s">
        <v>18</v>
      </c>
      <c r="AR5" s="92"/>
      <c r="AS5" s="92"/>
      <c r="AT5" s="92"/>
      <c r="AU5" s="92"/>
      <c r="AV5" s="92"/>
      <c r="AW5" s="92"/>
      <c r="AX5" s="92"/>
      <c r="AY5" s="92"/>
      <c r="AZ5" s="92"/>
      <c r="BA5" s="93"/>
      <c r="BB5" s="58" t="s">
        <v>0</v>
      </c>
      <c r="BC5" s="59"/>
      <c r="BD5" s="59"/>
      <c r="BE5" s="59"/>
      <c r="BF5" s="59"/>
      <c r="BG5" s="59"/>
      <c r="BH5" s="97"/>
      <c r="BI5" s="91" t="s">
        <v>1</v>
      </c>
      <c r="BJ5" s="92"/>
      <c r="BK5" s="92"/>
      <c r="BL5" s="92"/>
      <c r="BM5" s="92"/>
      <c r="BN5" s="92"/>
      <c r="BO5" s="90" t="s">
        <v>19</v>
      </c>
      <c r="BP5" s="90"/>
      <c r="BQ5" s="36" t="s">
        <v>20</v>
      </c>
      <c r="BR5" s="37"/>
      <c r="BS5" s="36" t="s">
        <v>21</v>
      </c>
      <c r="BT5" s="37"/>
      <c r="BU5" s="60"/>
      <c r="BV5" s="50"/>
      <c r="BW5" s="51"/>
      <c r="BX5" s="46"/>
      <c r="BY5" s="47"/>
      <c r="BZ5" s="47"/>
      <c r="CA5" s="47"/>
      <c r="CB5" s="36" t="s">
        <v>22</v>
      </c>
      <c r="CC5" s="40"/>
      <c r="CD5" s="37"/>
      <c r="CE5" s="44"/>
      <c r="CF5" s="45"/>
      <c r="CG5" s="45"/>
      <c r="CH5" s="45"/>
      <c r="CI5" s="45"/>
      <c r="CJ5" s="45"/>
      <c r="CK5" s="45"/>
      <c r="CL5" s="60"/>
      <c r="CM5" s="83"/>
      <c r="CN5" s="84"/>
    </row>
    <row r="6" spans="1:92" s="9" customFormat="1" ht="138.75" customHeight="1">
      <c r="A6" s="106"/>
      <c r="B6" s="106"/>
      <c r="C6" s="109"/>
      <c r="D6" s="109"/>
      <c r="E6" s="117"/>
      <c r="F6" s="118"/>
      <c r="G6" s="119"/>
      <c r="H6" s="126"/>
      <c r="I6" s="127"/>
      <c r="J6" s="128"/>
      <c r="K6" s="98" t="s">
        <v>23</v>
      </c>
      <c r="L6" s="99"/>
      <c r="M6" s="100"/>
      <c r="N6" s="73" t="s">
        <v>24</v>
      </c>
      <c r="O6" s="74"/>
      <c r="P6" s="75"/>
      <c r="Q6" s="73" t="s">
        <v>25</v>
      </c>
      <c r="R6" s="74"/>
      <c r="S6" s="75"/>
      <c r="T6" s="73" t="s">
        <v>26</v>
      </c>
      <c r="U6" s="74"/>
      <c r="V6" s="75"/>
      <c r="W6" s="73" t="s">
        <v>27</v>
      </c>
      <c r="X6" s="74"/>
      <c r="Y6" s="75"/>
      <c r="Z6" s="73" t="s">
        <v>28</v>
      </c>
      <c r="AA6" s="74"/>
      <c r="AB6" s="75"/>
      <c r="AC6" s="76" t="s">
        <v>29</v>
      </c>
      <c r="AD6" s="76"/>
      <c r="AE6" s="65" t="s">
        <v>30</v>
      </c>
      <c r="AF6" s="69"/>
      <c r="AG6" s="65" t="s">
        <v>31</v>
      </c>
      <c r="AH6" s="66"/>
      <c r="AI6" s="67" t="s">
        <v>32</v>
      </c>
      <c r="AJ6" s="68"/>
      <c r="AK6" s="67" t="s">
        <v>33</v>
      </c>
      <c r="AL6" s="77"/>
      <c r="AM6" s="79" t="s">
        <v>34</v>
      </c>
      <c r="AN6" s="80"/>
      <c r="AO6" s="41"/>
      <c r="AP6" s="42"/>
      <c r="AQ6" s="70" t="s">
        <v>35</v>
      </c>
      <c r="AR6" s="71"/>
      <c r="AS6" s="72"/>
      <c r="AT6" s="56" t="s">
        <v>36</v>
      </c>
      <c r="AU6" s="56"/>
      <c r="AV6" s="56" t="s">
        <v>37</v>
      </c>
      <c r="AW6" s="56"/>
      <c r="AX6" s="56" t="s">
        <v>38</v>
      </c>
      <c r="AY6" s="56"/>
      <c r="AZ6" s="56" t="s">
        <v>39</v>
      </c>
      <c r="BA6" s="56"/>
      <c r="BB6" s="56" t="s">
        <v>143</v>
      </c>
      <c r="BC6" s="56"/>
      <c r="BD6" s="56"/>
      <c r="BE6" s="58" t="s">
        <v>144</v>
      </c>
      <c r="BF6" s="59"/>
      <c r="BG6" s="56" t="s">
        <v>40</v>
      </c>
      <c r="BH6" s="56"/>
      <c r="BI6" s="78" t="s">
        <v>41</v>
      </c>
      <c r="BJ6" s="59"/>
      <c r="BK6" s="56" t="s">
        <v>42</v>
      </c>
      <c r="BL6" s="56"/>
      <c r="BM6" s="58" t="s">
        <v>145</v>
      </c>
      <c r="BN6" s="59"/>
      <c r="BO6" s="90"/>
      <c r="BP6" s="90"/>
      <c r="BQ6" s="41"/>
      <c r="BR6" s="43"/>
      <c r="BS6" s="41"/>
      <c r="BT6" s="43"/>
      <c r="BU6" s="60"/>
      <c r="BV6" s="52"/>
      <c r="BW6" s="53"/>
      <c r="BX6" s="36" t="s">
        <v>46</v>
      </c>
      <c r="BY6" s="37"/>
      <c r="BZ6" s="36" t="s">
        <v>149</v>
      </c>
      <c r="CA6" s="37"/>
      <c r="CB6" s="41"/>
      <c r="CC6" s="42"/>
      <c r="CD6" s="43"/>
      <c r="CE6" s="36" t="s">
        <v>150</v>
      </c>
      <c r="CF6" s="37"/>
      <c r="CG6" s="36" t="s">
        <v>151</v>
      </c>
      <c r="CH6" s="40"/>
      <c r="CI6" s="37"/>
      <c r="CJ6" s="38" t="s">
        <v>146</v>
      </c>
      <c r="CK6" s="39"/>
      <c r="CL6" s="60"/>
      <c r="CM6" s="85"/>
      <c r="CN6" s="86"/>
    </row>
    <row r="7" spans="1:92" s="10" customFormat="1" ht="36" customHeight="1">
      <c r="A7" s="106"/>
      <c r="B7" s="106"/>
      <c r="C7" s="109"/>
      <c r="D7" s="109"/>
      <c r="E7" s="54" t="s">
        <v>43</v>
      </c>
      <c r="F7" s="61"/>
      <c r="G7" s="62"/>
      <c r="H7" s="54" t="s">
        <v>43</v>
      </c>
      <c r="I7" s="61"/>
      <c r="J7" s="62"/>
      <c r="K7" s="54" t="s">
        <v>43</v>
      </c>
      <c r="L7" s="61"/>
      <c r="M7" s="62"/>
      <c r="N7" s="54" t="s">
        <v>43</v>
      </c>
      <c r="O7" s="61"/>
      <c r="P7" s="62"/>
      <c r="Q7" s="54" t="s">
        <v>43</v>
      </c>
      <c r="R7" s="61"/>
      <c r="S7" s="62"/>
      <c r="T7" s="54" t="s">
        <v>43</v>
      </c>
      <c r="U7" s="61"/>
      <c r="V7" s="62"/>
      <c r="W7" s="54" t="s">
        <v>43</v>
      </c>
      <c r="X7" s="61"/>
      <c r="Y7" s="62"/>
      <c r="Z7" s="54" t="s">
        <v>43</v>
      </c>
      <c r="AA7" s="61"/>
      <c r="AB7" s="62"/>
      <c r="AC7" s="54" t="s">
        <v>43</v>
      </c>
      <c r="AD7" s="31"/>
      <c r="AE7" s="54" t="s">
        <v>43</v>
      </c>
      <c r="AF7" s="31"/>
      <c r="AG7" s="54" t="s">
        <v>43</v>
      </c>
      <c r="AH7" s="31"/>
      <c r="AI7" s="54" t="s">
        <v>43</v>
      </c>
      <c r="AJ7" s="31"/>
      <c r="AK7" s="54" t="s">
        <v>43</v>
      </c>
      <c r="AL7" s="31"/>
      <c r="AM7" s="54" t="s">
        <v>43</v>
      </c>
      <c r="AN7" s="31"/>
      <c r="AO7" s="54" t="s">
        <v>43</v>
      </c>
      <c r="AP7" s="31"/>
      <c r="AQ7" s="54" t="s">
        <v>43</v>
      </c>
      <c r="AR7" s="63"/>
      <c r="AS7" s="64"/>
      <c r="AT7" s="54" t="s">
        <v>43</v>
      </c>
      <c r="AU7" s="31"/>
      <c r="AV7" s="54" t="s">
        <v>43</v>
      </c>
      <c r="AW7" s="31"/>
      <c r="AX7" s="54" t="s">
        <v>43</v>
      </c>
      <c r="AY7" s="31"/>
      <c r="AZ7" s="54" t="s">
        <v>43</v>
      </c>
      <c r="BA7" s="31"/>
      <c r="BB7" s="54" t="s">
        <v>43</v>
      </c>
      <c r="BC7" s="130" t="s">
        <v>48</v>
      </c>
      <c r="BD7" s="64"/>
      <c r="BE7" s="54" t="s">
        <v>43</v>
      </c>
      <c r="BF7" s="31"/>
      <c r="BG7" s="54" t="s">
        <v>43</v>
      </c>
      <c r="BH7" s="31"/>
      <c r="BI7" s="54" t="s">
        <v>43</v>
      </c>
      <c r="BJ7" s="31"/>
      <c r="BK7" s="54" t="s">
        <v>43</v>
      </c>
      <c r="BL7" s="31"/>
      <c r="BM7" s="54" t="s">
        <v>43</v>
      </c>
      <c r="BN7" s="31"/>
      <c r="BO7" s="54" t="s">
        <v>43</v>
      </c>
      <c r="BP7" s="31"/>
      <c r="BQ7" s="54" t="s">
        <v>43</v>
      </c>
      <c r="BR7" s="31"/>
      <c r="BS7" s="54" t="s">
        <v>43</v>
      </c>
      <c r="BT7" s="31"/>
      <c r="BU7" s="129" t="s">
        <v>9</v>
      </c>
      <c r="BV7" s="54" t="s">
        <v>43</v>
      </c>
      <c r="BW7" s="31"/>
      <c r="BX7" s="54" t="s">
        <v>43</v>
      </c>
      <c r="BY7" s="31"/>
      <c r="BZ7" s="54" t="s">
        <v>43</v>
      </c>
      <c r="CA7" s="31"/>
      <c r="CB7" s="54" t="s">
        <v>43</v>
      </c>
      <c r="CC7" s="130" t="s">
        <v>48</v>
      </c>
      <c r="CD7" s="64"/>
      <c r="CE7" s="54" t="s">
        <v>43</v>
      </c>
      <c r="CF7" s="31"/>
      <c r="CG7" s="54" t="s">
        <v>43</v>
      </c>
      <c r="CH7" s="130" t="s">
        <v>48</v>
      </c>
      <c r="CI7" s="64"/>
      <c r="CJ7" s="54" t="s">
        <v>43</v>
      </c>
      <c r="CK7" s="31"/>
      <c r="CL7" s="60" t="s">
        <v>9</v>
      </c>
      <c r="CM7" s="54" t="s">
        <v>43</v>
      </c>
      <c r="CN7" s="31"/>
    </row>
    <row r="8" spans="1:92" s="12" customFormat="1" ht="101.25" customHeight="1">
      <c r="A8" s="107"/>
      <c r="B8" s="107"/>
      <c r="C8" s="110"/>
      <c r="D8" s="110"/>
      <c r="E8" s="55"/>
      <c r="F8" s="11" t="s">
        <v>152</v>
      </c>
      <c r="G8" s="11" t="s">
        <v>47</v>
      </c>
      <c r="H8" s="55"/>
      <c r="I8" s="11" t="s">
        <v>152</v>
      </c>
      <c r="J8" s="11" t="s">
        <v>47</v>
      </c>
      <c r="K8" s="55"/>
      <c r="L8" s="11" t="s">
        <v>152</v>
      </c>
      <c r="M8" s="11" t="s">
        <v>47</v>
      </c>
      <c r="N8" s="55"/>
      <c r="O8" s="11" t="s">
        <v>152</v>
      </c>
      <c r="P8" s="11" t="s">
        <v>47</v>
      </c>
      <c r="Q8" s="55"/>
      <c r="R8" s="11" t="s">
        <v>152</v>
      </c>
      <c r="S8" s="11" t="s">
        <v>47</v>
      </c>
      <c r="T8" s="55"/>
      <c r="U8" s="11" t="s">
        <v>152</v>
      </c>
      <c r="V8" s="11" t="s">
        <v>47</v>
      </c>
      <c r="W8" s="55"/>
      <c r="X8" s="11" t="s">
        <v>148</v>
      </c>
      <c r="Y8" s="11" t="s">
        <v>47</v>
      </c>
      <c r="Z8" s="55"/>
      <c r="AA8" s="11" t="s">
        <v>148</v>
      </c>
      <c r="AB8" s="11" t="s">
        <v>47</v>
      </c>
      <c r="AC8" s="55"/>
      <c r="AD8" s="11" t="s">
        <v>148</v>
      </c>
      <c r="AE8" s="55"/>
      <c r="AF8" s="11" t="s">
        <v>148</v>
      </c>
      <c r="AG8" s="55"/>
      <c r="AH8" s="11" t="s">
        <v>148</v>
      </c>
      <c r="AI8" s="55"/>
      <c r="AJ8" s="11" t="s">
        <v>148</v>
      </c>
      <c r="AK8" s="55"/>
      <c r="AL8" s="11" t="s">
        <v>148</v>
      </c>
      <c r="AM8" s="55"/>
      <c r="AN8" s="11" t="s">
        <v>148</v>
      </c>
      <c r="AO8" s="55"/>
      <c r="AP8" s="11" t="s">
        <v>148</v>
      </c>
      <c r="AQ8" s="55"/>
      <c r="AR8" s="11" t="s">
        <v>148</v>
      </c>
      <c r="AS8" s="11" t="s">
        <v>47</v>
      </c>
      <c r="AT8" s="55"/>
      <c r="AU8" s="11" t="s">
        <v>148</v>
      </c>
      <c r="AV8" s="55"/>
      <c r="AW8" s="11" t="s">
        <v>148</v>
      </c>
      <c r="AX8" s="55"/>
      <c r="AY8" s="11" t="s">
        <v>148</v>
      </c>
      <c r="AZ8" s="55"/>
      <c r="BA8" s="11" t="s">
        <v>148</v>
      </c>
      <c r="BB8" s="55"/>
      <c r="BC8" s="16" t="s">
        <v>147</v>
      </c>
      <c r="BD8" s="11" t="s">
        <v>148</v>
      </c>
      <c r="BE8" s="55"/>
      <c r="BF8" s="11" t="s">
        <v>148</v>
      </c>
      <c r="BG8" s="55"/>
      <c r="BH8" s="11" t="s">
        <v>148</v>
      </c>
      <c r="BI8" s="55"/>
      <c r="BJ8" s="11" t="s">
        <v>148</v>
      </c>
      <c r="BK8" s="55"/>
      <c r="BL8" s="11" t="s">
        <v>148</v>
      </c>
      <c r="BM8" s="55"/>
      <c r="BN8" s="11" t="s">
        <v>148</v>
      </c>
      <c r="BO8" s="55"/>
      <c r="BP8" s="11" t="s">
        <v>148</v>
      </c>
      <c r="BQ8" s="55"/>
      <c r="BR8" s="11" t="s">
        <v>148</v>
      </c>
      <c r="BS8" s="55"/>
      <c r="BT8" s="11" t="s">
        <v>148</v>
      </c>
      <c r="BU8" s="129"/>
      <c r="BV8" s="55"/>
      <c r="BW8" s="11" t="s">
        <v>148</v>
      </c>
      <c r="BX8" s="55"/>
      <c r="BY8" s="11" t="s">
        <v>148</v>
      </c>
      <c r="BZ8" s="55"/>
      <c r="CA8" s="11" t="s">
        <v>148</v>
      </c>
      <c r="CB8" s="55"/>
      <c r="CC8" s="16" t="s">
        <v>142</v>
      </c>
      <c r="CD8" s="11" t="s">
        <v>148</v>
      </c>
      <c r="CE8" s="55"/>
      <c r="CF8" s="11" t="s">
        <v>148</v>
      </c>
      <c r="CG8" s="55"/>
      <c r="CH8" s="16" t="s">
        <v>142</v>
      </c>
      <c r="CI8" s="11" t="s">
        <v>148</v>
      </c>
      <c r="CJ8" s="55"/>
      <c r="CK8" s="11" t="s">
        <v>148</v>
      </c>
      <c r="CL8" s="60"/>
      <c r="CM8" s="55"/>
      <c r="CN8" s="11" t="s">
        <v>148</v>
      </c>
    </row>
    <row r="9" spans="1:92" s="15" customFormat="1" ht="15" customHeight="1">
      <c r="A9" s="13"/>
      <c r="B9" s="13">
        <v>1</v>
      </c>
      <c r="C9" s="14">
        <v>2</v>
      </c>
      <c r="D9" s="21">
        <v>3</v>
      </c>
      <c r="E9" s="14">
        <v>4</v>
      </c>
      <c r="F9" s="14">
        <v>6</v>
      </c>
      <c r="G9" s="14">
        <v>8</v>
      </c>
      <c r="H9" s="21">
        <v>9</v>
      </c>
      <c r="I9" s="21">
        <v>11</v>
      </c>
      <c r="J9" s="21">
        <v>13</v>
      </c>
      <c r="K9" s="14">
        <v>14</v>
      </c>
      <c r="L9" s="14">
        <v>16</v>
      </c>
      <c r="M9" s="14">
        <v>18</v>
      </c>
      <c r="N9" s="21">
        <v>19</v>
      </c>
      <c r="O9" s="21">
        <v>21</v>
      </c>
      <c r="P9" s="21">
        <v>23</v>
      </c>
      <c r="Q9" s="14">
        <v>24</v>
      </c>
      <c r="R9" s="14">
        <v>26</v>
      </c>
      <c r="S9" s="14">
        <v>28</v>
      </c>
      <c r="T9" s="21">
        <v>29</v>
      </c>
      <c r="U9" s="21">
        <v>31</v>
      </c>
      <c r="V9" s="21">
        <v>33</v>
      </c>
      <c r="W9" s="14">
        <v>34</v>
      </c>
      <c r="X9" s="14">
        <v>36</v>
      </c>
      <c r="Y9" s="14">
        <v>38</v>
      </c>
      <c r="Z9" s="21">
        <v>39</v>
      </c>
      <c r="AA9" s="21">
        <v>41</v>
      </c>
      <c r="AB9" s="21">
        <v>43</v>
      </c>
      <c r="AC9" s="14">
        <v>44</v>
      </c>
      <c r="AD9" s="14">
        <v>46</v>
      </c>
      <c r="AE9" s="21">
        <v>47</v>
      </c>
      <c r="AF9" s="21">
        <v>49</v>
      </c>
      <c r="AG9" s="14">
        <v>50</v>
      </c>
      <c r="AH9" s="14">
        <v>52</v>
      </c>
      <c r="AI9" s="21">
        <v>53</v>
      </c>
      <c r="AJ9" s="21">
        <v>55</v>
      </c>
      <c r="AK9" s="14">
        <v>56</v>
      </c>
      <c r="AL9" s="14">
        <v>58</v>
      </c>
      <c r="AM9" s="21">
        <v>59</v>
      </c>
      <c r="AN9" s="21">
        <v>61</v>
      </c>
      <c r="AO9" s="14">
        <v>62</v>
      </c>
      <c r="AP9" s="14">
        <v>64</v>
      </c>
      <c r="AQ9" s="21">
        <v>65</v>
      </c>
      <c r="AR9" s="21">
        <v>67</v>
      </c>
      <c r="AS9" s="21">
        <v>69</v>
      </c>
      <c r="AT9" s="14">
        <v>70</v>
      </c>
      <c r="AU9" s="14">
        <v>72</v>
      </c>
      <c r="AV9" s="21">
        <v>73</v>
      </c>
      <c r="AW9" s="21">
        <v>75</v>
      </c>
      <c r="AX9" s="14">
        <v>76</v>
      </c>
      <c r="AY9" s="14">
        <v>78</v>
      </c>
      <c r="AZ9" s="21">
        <v>79</v>
      </c>
      <c r="BA9" s="21">
        <v>81</v>
      </c>
      <c r="BB9" s="14">
        <v>82</v>
      </c>
      <c r="BC9" s="21">
        <v>83</v>
      </c>
      <c r="BD9" s="14">
        <v>84</v>
      </c>
      <c r="BE9" s="21">
        <v>85</v>
      </c>
      <c r="BF9" s="21">
        <v>87</v>
      </c>
      <c r="BG9" s="14">
        <v>88</v>
      </c>
      <c r="BH9" s="14">
        <v>90</v>
      </c>
      <c r="BI9" s="21">
        <v>91</v>
      </c>
      <c r="BJ9" s="21">
        <v>93</v>
      </c>
      <c r="BK9" s="14">
        <v>94</v>
      </c>
      <c r="BL9" s="14">
        <v>96</v>
      </c>
      <c r="BM9" s="21">
        <v>97</v>
      </c>
      <c r="BN9" s="21">
        <v>99</v>
      </c>
      <c r="BO9" s="14">
        <v>100</v>
      </c>
      <c r="BP9" s="14">
        <v>102</v>
      </c>
      <c r="BQ9" s="21">
        <v>103</v>
      </c>
      <c r="BR9" s="21">
        <v>105</v>
      </c>
      <c r="BS9" s="14">
        <v>106</v>
      </c>
      <c r="BT9" s="14">
        <v>108</v>
      </c>
      <c r="BU9" s="21">
        <v>109</v>
      </c>
      <c r="BV9" s="14">
        <v>110</v>
      </c>
      <c r="BW9" s="14">
        <v>112</v>
      </c>
      <c r="BX9" s="21">
        <v>113</v>
      </c>
      <c r="BY9" s="21">
        <v>115</v>
      </c>
      <c r="BZ9" s="14">
        <v>116</v>
      </c>
      <c r="CA9" s="14">
        <v>118</v>
      </c>
      <c r="CB9" s="21">
        <v>119</v>
      </c>
      <c r="CC9" s="14">
        <v>120</v>
      </c>
      <c r="CD9" s="21">
        <v>121</v>
      </c>
      <c r="CE9" s="14">
        <v>122</v>
      </c>
      <c r="CF9" s="14">
        <v>124</v>
      </c>
      <c r="CG9" s="21">
        <v>125</v>
      </c>
      <c r="CH9" s="14">
        <v>126</v>
      </c>
      <c r="CI9" s="21">
        <v>127</v>
      </c>
      <c r="CJ9" s="14">
        <v>128</v>
      </c>
      <c r="CK9" s="14">
        <v>130</v>
      </c>
      <c r="CL9" s="21">
        <v>131</v>
      </c>
      <c r="CM9" s="14">
        <v>132</v>
      </c>
      <c r="CN9" s="14">
        <v>134</v>
      </c>
    </row>
    <row r="10" spans="1:92" s="20" customFormat="1" ht="20.25" customHeight="1">
      <c r="A10" s="17">
        <v>1</v>
      </c>
      <c r="B10" s="22" t="s">
        <v>49</v>
      </c>
      <c r="C10" s="23">
        <v>1851.743</v>
      </c>
      <c r="D10" s="23">
        <v>15975.0141</v>
      </c>
      <c r="E10" s="24">
        <f aca="true" t="shared" si="0" ref="E10:E41">BV10+CM10-CJ10</f>
        <v>749703.2</v>
      </c>
      <c r="F10" s="24">
        <f aca="true" t="shared" si="1" ref="F10:F41">BW10+CN10-CK10</f>
        <v>728753.7677999998</v>
      </c>
      <c r="G10" s="24">
        <f aca="true" t="shared" si="2" ref="G10:G41">F10/E10*100</f>
        <v>97.20563655057093</v>
      </c>
      <c r="H10" s="24">
        <f aca="true" t="shared" si="3" ref="H10:H41">N10+Q10+T10+W10+Z10+AC10+AO10+AT10+AV10+AX10+AZ10+BB10+BG10+BI10+BM10+BO10+BS10</f>
        <v>400091.6</v>
      </c>
      <c r="I10" s="24">
        <f aca="true" t="shared" si="4" ref="I10:I41">O10+R10+U10+X10+AA10+AD10+AP10+AU10+AW10+AY10+BA10+BD10+BH10+BJ10+BN10+BP10+BT10+BU10</f>
        <v>400657.5178</v>
      </c>
      <c r="J10" s="24">
        <f aca="true" t="shared" si="5" ref="J10:J41">I10/H10*100</f>
        <v>100.14144705862358</v>
      </c>
      <c r="K10" s="24">
        <f aca="true" t="shared" si="6" ref="K10:K41">N10+T10</f>
        <v>139200</v>
      </c>
      <c r="L10" s="24">
        <f aca="true" t="shared" si="7" ref="L10:L41">O10+U10</f>
        <v>165674.1006</v>
      </c>
      <c r="M10" s="25">
        <f aca="true" t="shared" si="8" ref="M10:M41">L10/K10*100</f>
        <v>119.01875043103449</v>
      </c>
      <c r="N10" s="32">
        <v>44600</v>
      </c>
      <c r="O10" s="32">
        <v>42644.9006</v>
      </c>
      <c r="P10" s="25">
        <f aca="true" t="shared" si="9" ref="P10:P41">O10/N10*100</f>
        <v>95.61636905829597</v>
      </c>
      <c r="Q10" s="32">
        <v>23650</v>
      </c>
      <c r="R10" s="32">
        <v>23779.0743</v>
      </c>
      <c r="S10" s="25">
        <f aca="true" t="shared" si="10" ref="S10:S41">R10/Q10*100</f>
        <v>100.54576871035941</v>
      </c>
      <c r="T10" s="32">
        <v>94600</v>
      </c>
      <c r="U10" s="32">
        <v>123029.2</v>
      </c>
      <c r="V10" s="25">
        <f aca="true" t="shared" si="11" ref="V10:V41">U10/T10*100</f>
        <v>130.05200845665962</v>
      </c>
      <c r="W10" s="32">
        <v>18834</v>
      </c>
      <c r="X10" s="32">
        <v>18270.8678</v>
      </c>
      <c r="Y10" s="25">
        <f aca="true" t="shared" si="12" ref="Y10:Y41">X10/W10*100</f>
        <v>97.01002336200489</v>
      </c>
      <c r="Z10" s="32">
        <v>17000</v>
      </c>
      <c r="AA10" s="32">
        <v>19525.1</v>
      </c>
      <c r="AB10" s="25">
        <f>AA10/Z10*100</f>
        <v>114.8535294117647</v>
      </c>
      <c r="AC10" s="26"/>
      <c r="AD10" s="25">
        <v>0</v>
      </c>
      <c r="AE10" s="25"/>
      <c r="AF10" s="25"/>
      <c r="AG10" s="32">
        <v>322702.6</v>
      </c>
      <c r="AH10" s="32">
        <v>322702.6</v>
      </c>
      <c r="AI10" s="25"/>
      <c r="AJ10" s="25"/>
      <c r="AK10" s="32">
        <v>0</v>
      </c>
      <c r="AL10" s="32">
        <v>0</v>
      </c>
      <c r="AM10" s="25"/>
      <c r="AN10" s="23"/>
      <c r="AO10" s="25"/>
      <c r="AP10" s="25"/>
      <c r="AQ10" s="24">
        <f aca="true" t="shared" si="13" ref="AQ10:AQ41">AT10+AV10+AX10+AZ10</f>
        <v>15100</v>
      </c>
      <c r="AR10" s="24">
        <f aca="true" t="shared" si="14" ref="AR10:AR41">AU10+AW10+AY10+BA10</f>
        <v>16129.362000000001</v>
      </c>
      <c r="AS10" s="25">
        <f aca="true" t="shared" si="15" ref="AS10:AS41">AR10/AQ10*100</f>
        <v>106.81696688741722</v>
      </c>
      <c r="AT10" s="32">
        <v>1350</v>
      </c>
      <c r="AU10" s="32">
        <v>1387.14</v>
      </c>
      <c r="AV10" s="32">
        <v>3350</v>
      </c>
      <c r="AW10" s="32">
        <v>3063.722</v>
      </c>
      <c r="AX10" s="23">
        <v>0</v>
      </c>
      <c r="AY10" s="23">
        <v>0</v>
      </c>
      <c r="AZ10" s="32">
        <v>10400</v>
      </c>
      <c r="BA10" s="32">
        <v>11678.5</v>
      </c>
      <c r="BB10" s="23">
        <v>0</v>
      </c>
      <c r="BC10" s="23">
        <v>0</v>
      </c>
      <c r="BD10" s="23">
        <v>0</v>
      </c>
      <c r="BE10" s="32">
        <v>5396.75</v>
      </c>
      <c r="BF10" s="32">
        <v>5393.65</v>
      </c>
      <c r="BG10" s="32">
        <v>32000</v>
      </c>
      <c r="BH10" s="32">
        <v>32515.804</v>
      </c>
      <c r="BI10" s="32">
        <v>152657.6</v>
      </c>
      <c r="BJ10" s="32">
        <v>119689.8631</v>
      </c>
      <c r="BK10" s="32">
        <v>37000</v>
      </c>
      <c r="BL10" s="32">
        <v>38273.9681</v>
      </c>
      <c r="BM10" s="32">
        <v>300</v>
      </c>
      <c r="BN10" s="32">
        <v>537.796</v>
      </c>
      <c r="BO10" s="32">
        <v>600</v>
      </c>
      <c r="BP10" s="32">
        <v>3625.1</v>
      </c>
      <c r="BQ10" s="32">
        <v>0</v>
      </c>
      <c r="BR10" s="32">
        <v>0</v>
      </c>
      <c r="BS10" s="32">
        <v>750</v>
      </c>
      <c r="BT10" s="32">
        <v>906.25</v>
      </c>
      <c r="BU10" s="32">
        <v>4.2</v>
      </c>
      <c r="BV10" s="24">
        <f aca="true" t="shared" si="16" ref="BV10:BV41">N10+Q10+T10+W10+Z10+AC10+AE10+AG10+AI10+AK10+AM10+AO10+AT10+AV10+AX10+AZ10+BB10+BE10+BG10+BI10+BM10+BO10+BQ10+BS10</f>
        <v>728190.95</v>
      </c>
      <c r="BW10" s="24">
        <f aca="true" t="shared" si="17" ref="BW10:BW41">O10+R10+U10+X10+AA10+AD10+AF10+AH10+AJ10+AL10+AN10+AP10+AU10+AW10+AY10+BA10+BD10+BF10+BH10+BJ10+BN10+BP10+BR10+BT10+BU10</f>
        <v>728753.7677999998</v>
      </c>
      <c r="BX10" s="25"/>
      <c r="BY10" s="25"/>
      <c r="BZ10" s="32">
        <v>21512.25</v>
      </c>
      <c r="CA10" s="32">
        <v>0</v>
      </c>
      <c r="CB10" s="25"/>
      <c r="CC10" s="25"/>
      <c r="CD10" s="25"/>
      <c r="CE10" s="32">
        <v>0</v>
      </c>
      <c r="CF10" s="32">
        <v>0</v>
      </c>
      <c r="CG10" s="25"/>
      <c r="CH10" s="25"/>
      <c r="CI10" s="25"/>
      <c r="CJ10" s="32">
        <v>0</v>
      </c>
      <c r="CK10" s="32">
        <v>0</v>
      </c>
      <c r="CL10" s="25"/>
      <c r="CM10" s="24">
        <f aca="true" t="shared" si="18" ref="CM10:CM41">BX10+BZ10+CB10+CE10+CG10+CJ10</f>
        <v>21512.25</v>
      </c>
      <c r="CN10" s="24">
        <f aca="true" t="shared" si="19" ref="CN10:CN41">BY10+CA10+CD10+CF10+CI10+CK10+CL10</f>
        <v>0</v>
      </c>
    </row>
    <row r="11" spans="1:92" s="20" customFormat="1" ht="20.25" customHeight="1">
      <c r="A11" s="17">
        <v>2</v>
      </c>
      <c r="B11" s="18" t="s">
        <v>50</v>
      </c>
      <c r="C11" s="23">
        <v>2982.4283</v>
      </c>
      <c r="D11" s="23">
        <v>19722.5438</v>
      </c>
      <c r="E11" s="24">
        <f t="shared" si="0"/>
        <v>605455.95</v>
      </c>
      <c r="F11" s="24">
        <f t="shared" si="1"/>
        <v>632959.8401</v>
      </c>
      <c r="G11" s="24">
        <f t="shared" si="2"/>
        <v>104.54267401286586</v>
      </c>
      <c r="H11" s="24">
        <f t="shared" si="3"/>
        <v>171308</v>
      </c>
      <c r="I11" s="24">
        <f t="shared" si="4"/>
        <v>198904.74610000002</v>
      </c>
      <c r="J11" s="24">
        <f t="shared" si="5"/>
        <v>116.1094321923086</v>
      </c>
      <c r="K11" s="24">
        <f t="shared" si="6"/>
        <v>58000</v>
      </c>
      <c r="L11" s="24">
        <f t="shared" si="7"/>
        <v>82878.6948</v>
      </c>
      <c r="M11" s="25">
        <f t="shared" si="8"/>
        <v>142.89430137931035</v>
      </c>
      <c r="N11" s="32">
        <v>18100</v>
      </c>
      <c r="O11" s="32">
        <v>20789.9148</v>
      </c>
      <c r="P11" s="25">
        <f t="shared" si="9"/>
        <v>114.86140773480662</v>
      </c>
      <c r="Q11" s="32">
        <v>6700</v>
      </c>
      <c r="R11" s="32">
        <v>6130.6338</v>
      </c>
      <c r="S11" s="25">
        <f t="shared" si="10"/>
        <v>91.50199701492537</v>
      </c>
      <c r="T11" s="32">
        <v>39900</v>
      </c>
      <c r="U11" s="32">
        <v>62088.78</v>
      </c>
      <c r="V11" s="25">
        <f t="shared" si="11"/>
        <v>155.61097744360902</v>
      </c>
      <c r="W11" s="32">
        <v>8420</v>
      </c>
      <c r="X11" s="32">
        <v>7826.869</v>
      </c>
      <c r="Y11" s="25">
        <f t="shared" si="12"/>
        <v>92.95568883610451</v>
      </c>
      <c r="Z11" s="32">
        <v>6500</v>
      </c>
      <c r="AA11" s="32">
        <v>9077.7</v>
      </c>
      <c r="AB11" s="25">
        <f>AA11/Z11*100</f>
        <v>139.65692307692308</v>
      </c>
      <c r="AC11" s="26"/>
      <c r="AD11" s="25">
        <v>0</v>
      </c>
      <c r="AE11" s="25"/>
      <c r="AF11" s="25"/>
      <c r="AG11" s="32">
        <v>410016.4</v>
      </c>
      <c r="AH11" s="32">
        <v>410016.4</v>
      </c>
      <c r="AI11" s="25"/>
      <c r="AJ11" s="25"/>
      <c r="AK11" s="32">
        <v>3734</v>
      </c>
      <c r="AL11" s="32">
        <v>3734</v>
      </c>
      <c r="AM11" s="25"/>
      <c r="AN11" s="23">
        <v>0</v>
      </c>
      <c r="AO11" s="25"/>
      <c r="AP11" s="25"/>
      <c r="AQ11" s="24">
        <f t="shared" si="13"/>
        <v>6760</v>
      </c>
      <c r="AR11" s="24">
        <f t="shared" si="14"/>
        <v>6032.8135</v>
      </c>
      <c r="AS11" s="25">
        <f t="shared" si="15"/>
        <v>89.24280325443787</v>
      </c>
      <c r="AT11" s="32">
        <v>5960</v>
      </c>
      <c r="AU11" s="32">
        <v>4913.6655</v>
      </c>
      <c r="AV11" s="32">
        <v>0</v>
      </c>
      <c r="AW11" s="32">
        <v>0</v>
      </c>
      <c r="AX11" s="23">
        <v>0</v>
      </c>
      <c r="AY11" s="23">
        <v>0</v>
      </c>
      <c r="AZ11" s="32">
        <v>800</v>
      </c>
      <c r="BA11" s="32">
        <v>1119.148</v>
      </c>
      <c r="BB11" s="23">
        <v>0</v>
      </c>
      <c r="BC11" s="23">
        <v>0</v>
      </c>
      <c r="BD11" s="23">
        <v>0</v>
      </c>
      <c r="BE11" s="32">
        <v>17219.85</v>
      </c>
      <c r="BF11" s="32">
        <v>17180.284</v>
      </c>
      <c r="BG11" s="32">
        <v>0</v>
      </c>
      <c r="BH11" s="32">
        <v>0</v>
      </c>
      <c r="BI11" s="32">
        <v>84708</v>
      </c>
      <c r="BJ11" s="32">
        <v>86627.335</v>
      </c>
      <c r="BK11" s="32">
        <v>50000</v>
      </c>
      <c r="BL11" s="32">
        <v>56273.585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220</v>
      </c>
      <c r="BT11" s="32">
        <v>330.7</v>
      </c>
      <c r="BU11" s="32">
        <v>0</v>
      </c>
      <c r="BV11" s="24">
        <f t="shared" si="16"/>
        <v>602278.25</v>
      </c>
      <c r="BW11" s="24">
        <f t="shared" si="17"/>
        <v>629835.4301</v>
      </c>
      <c r="BX11" s="25"/>
      <c r="BY11" s="25"/>
      <c r="BZ11" s="32">
        <v>3177.7</v>
      </c>
      <c r="CA11" s="32">
        <v>3124.41</v>
      </c>
      <c r="CB11" s="25"/>
      <c r="CC11" s="25"/>
      <c r="CD11" s="25"/>
      <c r="CE11" s="32">
        <v>0</v>
      </c>
      <c r="CF11" s="32">
        <v>0</v>
      </c>
      <c r="CG11" s="25"/>
      <c r="CH11" s="25"/>
      <c r="CI11" s="25"/>
      <c r="CJ11" s="32">
        <v>38000</v>
      </c>
      <c r="CK11" s="32">
        <v>20000</v>
      </c>
      <c r="CL11" s="25"/>
      <c r="CM11" s="24">
        <f t="shared" si="18"/>
        <v>41177.7</v>
      </c>
      <c r="CN11" s="24">
        <f t="shared" si="19"/>
        <v>23124.41</v>
      </c>
    </row>
    <row r="12" spans="1:92" s="20" customFormat="1" ht="20.25" customHeight="1">
      <c r="A12" s="17">
        <v>3</v>
      </c>
      <c r="B12" s="18" t="s">
        <v>51</v>
      </c>
      <c r="C12" s="23">
        <v>135919.8178</v>
      </c>
      <c r="D12" s="23">
        <v>70644.9015</v>
      </c>
      <c r="E12" s="24">
        <f t="shared" si="0"/>
        <v>723886.25</v>
      </c>
      <c r="F12" s="24">
        <f t="shared" si="1"/>
        <v>704891.0019</v>
      </c>
      <c r="G12" s="24">
        <f t="shared" si="2"/>
        <v>97.37593467205656</v>
      </c>
      <c r="H12" s="24">
        <f t="shared" si="3"/>
        <v>262552.95</v>
      </c>
      <c r="I12" s="24">
        <f t="shared" si="4"/>
        <v>315755.20690000005</v>
      </c>
      <c r="J12" s="24">
        <f t="shared" si="5"/>
        <v>120.26343901296863</v>
      </c>
      <c r="K12" s="24">
        <f t="shared" si="6"/>
        <v>93196.6</v>
      </c>
      <c r="L12" s="24">
        <f t="shared" si="7"/>
        <v>120032.3391</v>
      </c>
      <c r="M12" s="25">
        <f t="shared" si="8"/>
        <v>128.79476193337524</v>
      </c>
      <c r="N12" s="32">
        <v>31637.1</v>
      </c>
      <c r="O12" s="32">
        <v>36114.7291</v>
      </c>
      <c r="P12" s="25">
        <f t="shared" si="9"/>
        <v>114.15309589058415</v>
      </c>
      <c r="Q12" s="32">
        <v>29564.1</v>
      </c>
      <c r="R12" s="32">
        <v>36634.6586</v>
      </c>
      <c r="S12" s="25">
        <f t="shared" si="10"/>
        <v>123.91602856166773</v>
      </c>
      <c r="T12" s="32">
        <v>61559.5</v>
      </c>
      <c r="U12" s="32">
        <v>83917.61</v>
      </c>
      <c r="V12" s="25">
        <f t="shared" si="11"/>
        <v>136.31951201682926</v>
      </c>
      <c r="W12" s="32">
        <v>11029.75</v>
      </c>
      <c r="X12" s="32">
        <v>12402.2055</v>
      </c>
      <c r="Y12" s="25">
        <f t="shared" si="12"/>
        <v>112.44321494140846</v>
      </c>
      <c r="Z12" s="32">
        <v>13000</v>
      </c>
      <c r="AA12" s="32">
        <v>19098.35</v>
      </c>
      <c r="AB12" s="25">
        <f>AA12/Z12*100</f>
        <v>146.9103846153846</v>
      </c>
      <c r="AC12" s="26"/>
      <c r="AD12" s="25">
        <v>0</v>
      </c>
      <c r="AE12" s="25"/>
      <c r="AF12" s="25"/>
      <c r="AG12" s="32">
        <v>321316.7</v>
      </c>
      <c r="AH12" s="32">
        <v>321316.7</v>
      </c>
      <c r="AI12" s="25"/>
      <c r="AJ12" s="25"/>
      <c r="AK12" s="32">
        <v>3500.6</v>
      </c>
      <c r="AL12" s="32">
        <v>3500.6</v>
      </c>
      <c r="AM12" s="25"/>
      <c r="AN12" s="23">
        <v>0</v>
      </c>
      <c r="AO12" s="25"/>
      <c r="AP12" s="25"/>
      <c r="AQ12" s="24">
        <f t="shared" si="13"/>
        <v>12659.5</v>
      </c>
      <c r="AR12" s="24">
        <f t="shared" si="14"/>
        <v>14932.679</v>
      </c>
      <c r="AS12" s="25">
        <f t="shared" si="15"/>
        <v>117.95630949089617</v>
      </c>
      <c r="AT12" s="32">
        <v>6195.5</v>
      </c>
      <c r="AU12" s="32">
        <v>7796.807</v>
      </c>
      <c r="AV12" s="32">
        <v>0</v>
      </c>
      <c r="AW12" s="32">
        <v>0</v>
      </c>
      <c r="AX12" s="23">
        <v>0</v>
      </c>
      <c r="AY12" s="23">
        <v>0</v>
      </c>
      <c r="AZ12" s="32">
        <v>6464</v>
      </c>
      <c r="BA12" s="32">
        <v>7135.872</v>
      </c>
      <c r="BB12" s="23">
        <v>0</v>
      </c>
      <c r="BC12" s="23">
        <v>0</v>
      </c>
      <c r="BD12" s="23">
        <v>0</v>
      </c>
      <c r="BE12" s="32">
        <v>5396.8</v>
      </c>
      <c r="BF12" s="32">
        <v>5396.75</v>
      </c>
      <c r="BG12" s="32">
        <v>1980</v>
      </c>
      <c r="BH12" s="32">
        <v>2285</v>
      </c>
      <c r="BI12" s="32">
        <v>98423</v>
      </c>
      <c r="BJ12" s="32">
        <v>97061.738</v>
      </c>
      <c r="BK12" s="32">
        <v>44640</v>
      </c>
      <c r="BL12" s="32">
        <v>40791.613</v>
      </c>
      <c r="BM12" s="32">
        <v>1700</v>
      </c>
      <c r="BN12" s="32">
        <v>8832.684</v>
      </c>
      <c r="BO12" s="32">
        <v>1000</v>
      </c>
      <c r="BP12" s="32">
        <v>4475.5527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24">
        <f t="shared" si="16"/>
        <v>592767.05</v>
      </c>
      <c r="BW12" s="24">
        <f t="shared" si="17"/>
        <v>645969.2569</v>
      </c>
      <c r="BX12" s="25"/>
      <c r="BY12" s="25"/>
      <c r="BZ12" s="32">
        <v>131119.2</v>
      </c>
      <c r="CA12" s="32">
        <v>58921.745</v>
      </c>
      <c r="CB12" s="25"/>
      <c r="CC12" s="25"/>
      <c r="CD12" s="25"/>
      <c r="CE12" s="32">
        <v>0</v>
      </c>
      <c r="CF12" s="32">
        <v>0</v>
      </c>
      <c r="CG12" s="25"/>
      <c r="CH12" s="25"/>
      <c r="CI12" s="25"/>
      <c r="CJ12" s="32">
        <v>0</v>
      </c>
      <c r="CK12" s="32">
        <v>0</v>
      </c>
      <c r="CL12" s="25"/>
      <c r="CM12" s="24">
        <f t="shared" si="18"/>
        <v>131119.2</v>
      </c>
      <c r="CN12" s="24">
        <f t="shared" si="19"/>
        <v>58921.745</v>
      </c>
    </row>
    <row r="13" spans="1:92" s="20" customFormat="1" ht="20.25" customHeight="1">
      <c r="A13" s="17">
        <v>4</v>
      </c>
      <c r="B13" s="18" t="s">
        <v>52</v>
      </c>
      <c r="C13" s="23">
        <v>1018.0371</v>
      </c>
      <c r="D13" s="23">
        <v>10070.3727</v>
      </c>
      <c r="E13" s="24">
        <f t="shared" si="0"/>
        <v>365042.99999999994</v>
      </c>
      <c r="F13" s="24">
        <f t="shared" si="1"/>
        <v>390329.08119999996</v>
      </c>
      <c r="G13" s="24">
        <f t="shared" si="2"/>
        <v>106.92687743635683</v>
      </c>
      <c r="H13" s="24">
        <f t="shared" si="3"/>
        <v>132831.8</v>
      </c>
      <c r="I13" s="24">
        <f t="shared" si="4"/>
        <v>158075.3022</v>
      </c>
      <c r="J13" s="24">
        <f t="shared" si="5"/>
        <v>119.00411061206731</v>
      </c>
      <c r="K13" s="24">
        <f t="shared" si="6"/>
        <v>44400</v>
      </c>
      <c r="L13" s="24">
        <f t="shared" si="7"/>
        <v>58943.5976</v>
      </c>
      <c r="M13" s="25">
        <f t="shared" si="8"/>
        <v>132.75585045045045</v>
      </c>
      <c r="N13" s="32">
        <v>4300</v>
      </c>
      <c r="O13" s="32">
        <v>3276.7316</v>
      </c>
      <c r="P13" s="25">
        <f t="shared" si="9"/>
        <v>76.20306046511628</v>
      </c>
      <c r="Q13" s="32">
        <v>24000</v>
      </c>
      <c r="R13" s="32">
        <v>25237.1906</v>
      </c>
      <c r="S13" s="25">
        <f t="shared" si="10"/>
        <v>105.15496083333333</v>
      </c>
      <c r="T13" s="32">
        <v>40100</v>
      </c>
      <c r="U13" s="32">
        <v>55666.866</v>
      </c>
      <c r="V13" s="25">
        <f t="shared" si="11"/>
        <v>138.82011471321695</v>
      </c>
      <c r="W13" s="32">
        <v>4881.8</v>
      </c>
      <c r="X13" s="32">
        <v>5257.2764</v>
      </c>
      <c r="Y13" s="25">
        <f t="shared" si="12"/>
        <v>107.69135155065754</v>
      </c>
      <c r="Z13" s="32">
        <v>9200</v>
      </c>
      <c r="AA13" s="32">
        <v>10708</v>
      </c>
      <c r="AB13" s="25">
        <f>AA13/Z13*100</f>
        <v>116.3913043478261</v>
      </c>
      <c r="AC13" s="26"/>
      <c r="AD13" s="25">
        <v>0</v>
      </c>
      <c r="AE13" s="25"/>
      <c r="AF13" s="25"/>
      <c r="AG13" s="32">
        <v>211243.5</v>
      </c>
      <c r="AH13" s="32">
        <v>211243.5</v>
      </c>
      <c r="AI13" s="25"/>
      <c r="AJ13" s="25"/>
      <c r="AK13" s="32">
        <v>3500.6</v>
      </c>
      <c r="AL13" s="32">
        <v>3500.6</v>
      </c>
      <c r="AM13" s="25"/>
      <c r="AN13" s="23">
        <v>0</v>
      </c>
      <c r="AO13" s="25"/>
      <c r="AP13" s="25"/>
      <c r="AQ13" s="24">
        <f t="shared" si="13"/>
        <v>2150</v>
      </c>
      <c r="AR13" s="24">
        <f t="shared" si="14"/>
        <v>2324.6146</v>
      </c>
      <c r="AS13" s="25">
        <f t="shared" si="15"/>
        <v>108.12160930232557</v>
      </c>
      <c r="AT13" s="32">
        <v>950</v>
      </c>
      <c r="AU13" s="32">
        <v>808.1146</v>
      </c>
      <c r="AV13" s="32">
        <v>0</v>
      </c>
      <c r="AW13" s="32">
        <v>0</v>
      </c>
      <c r="AX13" s="23">
        <v>0</v>
      </c>
      <c r="AY13" s="23">
        <v>0</v>
      </c>
      <c r="AZ13" s="32">
        <v>1200</v>
      </c>
      <c r="BA13" s="32">
        <v>1516.5</v>
      </c>
      <c r="BB13" s="23">
        <v>0</v>
      </c>
      <c r="BC13" s="23">
        <v>0</v>
      </c>
      <c r="BD13" s="23">
        <v>0</v>
      </c>
      <c r="BE13" s="32">
        <v>5354.1</v>
      </c>
      <c r="BF13" s="32">
        <v>5396.75</v>
      </c>
      <c r="BG13" s="32">
        <v>2000</v>
      </c>
      <c r="BH13" s="32">
        <v>1897.04</v>
      </c>
      <c r="BI13" s="32">
        <v>45970</v>
      </c>
      <c r="BJ13" s="32">
        <v>52987.323</v>
      </c>
      <c r="BK13" s="32">
        <v>18200</v>
      </c>
      <c r="BL13" s="32">
        <v>18593.603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230</v>
      </c>
      <c r="BT13" s="32">
        <v>720.26</v>
      </c>
      <c r="BU13" s="32">
        <v>0</v>
      </c>
      <c r="BV13" s="24">
        <f t="shared" si="16"/>
        <v>352929.99999999994</v>
      </c>
      <c r="BW13" s="24">
        <f t="shared" si="17"/>
        <v>378216.15219999995</v>
      </c>
      <c r="BX13" s="25"/>
      <c r="BY13" s="25"/>
      <c r="BZ13" s="32">
        <v>12113</v>
      </c>
      <c r="CA13" s="32">
        <v>12112.929</v>
      </c>
      <c r="CB13" s="25"/>
      <c r="CC13" s="25"/>
      <c r="CD13" s="25"/>
      <c r="CE13" s="32">
        <v>0</v>
      </c>
      <c r="CF13" s="32">
        <v>0</v>
      </c>
      <c r="CG13" s="25"/>
      <c r="CH13" s="25"/>
      <c r="CI13" s="25"/>
      <c r="CJ13" s="32">
        <v>8800</v>
      </c>
      <c r="CK13" s="32">
        <v>8800</v>
      </c>
      <c r="CL13" s="25"/>
      <c r="CM13" s="24">
        <f t="shared" si="18"/>
        <v>20913</v>
      </c>
      <c r="CN13" s="24">
        <f t="shared" si="19"/>
        <v>20912.929</v>
      </c>
    </row>
    <row r="14" spans="1:92" s="20" customFormat="1" ht="20.25" customHeight="1">
      <c r="A14" s="17">
        <v>5</v>
      </c>
      <c r="B14" s="18" t="s">
        <v>53</v>
      </c>
      <c r="C14" s="23">
        <v>2361.394</v>
      </c>
      <c r="D14" s="23">
        <v>3684.7509</v>
      </c>
      <c r="E14" s="24">
        <f t="shared" si="0"/>
        <v>41283.75</v>
      </c>
      <c r="F14" s="24">
        <f t="shared" si="1"/>
        <v>41150.239199999996</v>
      </c>
      <c r="G14" s="24">
        <f t="shared" si="2"/>
        <v>99.67660205286583</v>
      </c>
      <c r="H14" s="24">
        <f t="shared" si="3"/>
        <v>13030.5</v>
      </c>
      <c r="I14" s="24">
        <f t="shared" si="4"/>
        <v>12896.989200000002</v>
      </c>
      <c r="J14" s="24">
        <f t="shared" si="5"/>
        <v>98.97539772073213</v>
      </c>
      <c r="K14" s="24">
        <f t="shared" si="6"/>
        <v>5516.2</v>
      </c>
      <c r="L14" s="24">
        <f t="shared" si="7"/>
        <v>5575.6269999999995</v>
      </c>
      <c r="M14" s="25">
        <f t="shared" si="8"/>
        <v>101.0773177187194</v>
      </c>
      <c r="N14" s="32">
        <v>116.5</v>
      </c>
      <c r="O14" s="32">
        <v>140.949</v>
      </c>
      <c r="P14" s="25">
        <f t="shared" si="9"/>
        <v>120.9862660944206</v>
      </c>
      <c r="Q14" s="32">
        <v>2626.8</v>
      </c>
      <c r="R14" s="32">
        <v>2714.242</v>
      </c>
      <c r="S14" s="25">
        <f t="shared" si="10"/>
        <v>103.32884117557484</v>
      </c>
      <c r="T14" s="32">
        <v>5399.7</v>
      </c>
      <c r="U14" s="32">
        <v>5434.678</v>
      </c>
      <c r="V14" s="25">
        <f t="shared" si="11"/>
        <v>100.64777672833675</v>
      </c>
      <c r="W14" s="32">
        <v>176</v>
      </c>
      <c r="X14" s="32">
        <v>998.834</v>
      </c>
      <c r="Y14" s="25">
        <f t="shared" si="12"/>
        <v>567.5193181818181</v>
      </c>
      <c r="Z14" s="32">
        <v>0</v>
      </c>
      <c r="AA14" s="32">
        <v>0</v>
      </c>
      <c r="AB14" s="25"/>
      <c r="AC14" s="26"/>
      <c r="AD14" s="25">
        <v>0</v>
      </c>
      <c r="AE14" s="25"/>
      <c r="AF14" s="25"/>
      <c r="AG14" s="32">
        <v>25227.5</v>
      </c>
      <c r="AH14" s="32">
        <v>25227.5</v>
      </c>
      <c r="AI14" s="25"/>
      <c r="AJ14" s="25"/>
      <c r="AK14" s="32">
        <v>0</v>
      </c>
      <c r="AL14" s="32">
        <v>0</v>
      </c>
      <c r="AM14" s="25"/>
      <c r="AN14" s="23">
        <v>0</v>
      </c>
      <c r="AO14" s="25"/>
      <c r="AP14" s="25"/>
      <c r="AQ14" s="24">
        <f t="shared" si="13"/>
        <v>300</v>
      </c>
      <c r="AR14" s="24">
        <f t="shared" si="14"/>
        <v>635.75</v>
      </c>
      <c r="AS14" s="25">
        <f t="shared" si="15"/>
        <v>211.91666666666666</v>
      </c>
      <c r="AT14" s="32">
        <v>300</v>
      </c>
      <c r="AU14" s="32">
        <v>635.75</v>
      </c>
      <c r="AV14" s="32">
        <v>0</v>
      </c>
      <c r="AW14" s="32">
        <v>0</v>
      </c>
      <c r="AX14" s="23">
        <v>0</v>
      </c>
      <c r="AY14" s="23">
        <v>0</v>
      </c>
      <c r="AZ14" s="32">
        <v>0</v>
      </c>
      <c r="BA14" s="32">
        <v>0</v>
      </c>
      <c r="BB14" s="23">
        <v>0</v>
      </c>
      <c r="BC14" s="23">
        <v>0</v>
      </c>
      <c r="BD14" s="23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4050.5</v>
      </c>
      <c r="BJ14" s="32">
        <v>2345.2</v>
      </c>
      <c r="BK14" s="32">
        <v>1531.5</v>
      </c>
      <c r="BL14" s="32">
        <v>1067.9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361</v>
      </c>
      <c r="BT14" s="32">
        <v>627.3362</v>
      </c>
      <c r="BU14" s="32">
        <v>0</v>
      </c>
      <c r="BV14" s="24">
        <f t="shared" si="16"/>
        <v>38258</v>
      </c>
      <c r="BW14" s="24">
        <f t="shared" si="17"/>
        <v>38124.489199999996</v>
      </c>
      <c r="BX14" s="25"/>
      <c r="BY14" s="25"/>
      <c r="BZ14" s="32">
        <v>3025.75</v>
      </c>
      <c r="CA14" s="32">
        <v>3025.75</v>
      </c>
      <c r="CB14" s="25"/>
      <c r="CC14" s="25"/>
      <c r="CD14" s="25"/>
      <c r="CE14" s="32">
        <v>0</v>
      </c>
      <c r="CF14" s="32">
        <v>0</v>
      </c>
      <c r="CG14" s="25"/>
      <c r="CH14" s="25"/>
      <c r="CI14" s="25"/>
      <c r="CJ14" s="32">
        <v>0</v>
      </c>
      <c r="CK14" s="32">
        <v>0</v>
      </c>
      <c r="CL14" s="25"/>
      <c r="CM14" s="24">
        <f t="shared" si="18"/>
        <v>3025.75</v>
      </c>
      <c r="CN14" s="24">
        <f t="shared" si="19"/>
        <v>3025.75</v>
      </c>
    </row>
    <row r="15" spans="1:92" s="20" customFormat="1" ht="20.25" customHeight="1">
      <c r="A15" s="17">
        <v>6</v>
      </c>
      <c r="B15" s="18" t="s">
        <v>54</v>
      </c>
      <c r="C15" s="23">
        <v>1896.6969</v>
      </c>
      <c r="D15" s="23">
        <v>4242.2633</v>
      </c>
      <c r="E15" s="24">
        <f t="shared" si="0"/>
        <v>23956.350000000002</v>
      </c>
      <c r="F15" s="24">
        <f t="shared" si="1"/>
        <v>28174.0866</v>
      </c>
      <c r="G15" s="24">
        <f t="shared" si="2"/>
        <v>117.60592327295268</v>
      </c>
      <c r="H15" s="24">
        <f t="shared" si="3"/>
        <v>7180</v>
      </c>
      <c r="I15" s="24">
        <f t="shared" si="4"/>
        <v>11397.7366</v>
      </c>
      <c r="J15" s="24">
        <f t="shared" si="5"/>
        <v>158.7428495821727</v>
      </c>
      <c r="K15" s="24">
        <f t="shared" si="6"/>
        <v>4130</v>
      </c>
      <c r="L15" s="24">
        <f t="shared" si="7"/>
        <v>6017.516</v>
      </c>
      <c r="M15" s="25">
        <f t="shared" si="8"/>
        <v>145.70256658595642</v>
      </c>
      <c r="N15" s="32">
        <v>530</v>
      </c>
      <c r="O15" s="32">
        <v>538.159</v>
      </c>
      <c r="P15" s="25">
        <f t="shared" si="9"/>
        <v>101.53943396226414</v>
      </c>
      <c r="Q15" s="32">
        <v>1400</v>
      </c>
      <c r="R15" s="32">
        <v>1345.5936</v>
      </c>
      <c r="S15" s="25">
        <f t="shared" si="10"/>
        <v>96.11382857142856</v>
      </c>
      <c r="T15" s="32">
        <v>3600</v>
      </c>
      <c r="U15" s="32">
        <v>5479.357</v>
      </c>
      <c r="V15" s="25">
        <f t="shared" si="11"/>
        <v>152.2043611111111</v>
      </c>
      <c r="W15" s="32">
        <v>450</v>
      </c>
      <c r="X15" s="32">
        <v>555.5</v>
      </c>
      <c r="Y15" s="25">
        <f t="shared" si="12"/>
        <v>123.44444444444444</v>
      </c>
      <c r="Z15" s="32">
        <v>0</v>
      </c>
      <c r="AA15" s="32">
        <v>0</v>
      </c>
      <c r="AB15" s="25"/>
      <c r="AC15" s="26"/>
      <c r="AD15" s="25">
        <v>0</v>
      </c>
      <c r="AE15" s="25"/>
      <c r="AF15" s="25"/>
      <c r="AG15" s="32">
        <v>11227.4</v>
      </c>
      <c r="AH15" s="32">
        <v>11227.4</v>
      </c>
      <c r="AI15" s="25"/>
      <c r="AJ15" s="25"/>
      <c r="AK15" s="32">
        <v>0</v>
      </c>
      <c r="AL15" s="32">
        <v>0</v>
      </c>
      <c r="AM15" s="25"/>
      <c r="AN15" s="23">
        <v>0</v>
      </c>
      <c r="AO15" s="25"/>
      <c r="AP15" s="25"/>
      <c r="AQ15" s="24">
        <f t="shared" si="13"/>
        <v>0</v>
      </c>
      <c r="AR15" s="24">
        <f t="shared" si="14"/>
        <v>0</v>
      </c>
      <c r="AS15" s="25" t="e">
        <f t="shared" si="15"/>
        <v>#DIV/0!</v>
      </c>
      <c r="AT15" s="32">
        <v>0</v>
      </c>
      <c r="AU15" s="32">
        <v>0</v>
      </c>
      <c r="AV15" s="32">
        <v>0</v>
      </c>
      <c r="AW15" s="32">
        <v>0</v>
      </c>
      <c r="AX15" s="23">
        <v>0</v>
      </c>
      <c r="AY15" s="23">
        <v>0</v>
      </c>
      <c r="AZ15" s="32">
        <v>0</v>
      </c>
      <c r="BA15" s="32">
        <v>0</v>
      </c>
      <c r="BB15" s="23">
        <v>0</v>
      </c>
      <c r="BC15" s="23">
        <v>0</v>
      </c>
      <c r="BD15" s="23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1200</v>
      </c>
      <c r="BJ15" s="32">
        <v>1112.556</v>
      </c>
      <c r="BK15" s="32">
        <v>1200</v>
      </c>
      <c r="BL15" s="32">
        <v>1097.556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2366.571</v>
      </c>
      <c r="BU15" s="32">
        <v>0</v>
      </c>
      <c r="BV15" s="24">
        <f t="shared" si="16"/>
        <v>18407.4</v>
      </c>
      <c r="BW15" s="24">
        <f t="shared" si="17"/>
        <v>22625.136599999998</v>
      </c>
      <c r="BX15" s="25"/>
      <c r="BY15" s="25"/>
      <c r="BZ15" s="32">
        <v>5548.95</v>
      </c>
      <c r="CA15" s="32">
        <v>5548.95</v>
      </c>
      <c r="CB15" s="25"/>
      <c r="CC15" s="25"/>
      <c r="CD15" s="25"/>
      <c r="CE15" s="32">
        <v>0</v>
      </c>
      <c r="CF15" s="32">
        <v>0</v>
      </c>
      <c r="CG15" s="25"/>
      <c r="CH15" s="25"/>
      <c r="CI15" s="25"/>
      <c r="CJ15" s="32">
        <v>1630</v>
      </c>
      <c r="CK15" s="32">
        <v>1630</v>
      </c>
      <c r="CL15" s="25"/>
      <c r="CM15" s="24">
        <f t="shared" si="18"/>
        <v>7178.95</v>
      </c>
      <c r="CN15" s="24">
        <f t="shared" si="19"/>
        <v>7178.95</v>
      </c>
    </row>
    <row r="16" spans="1:92" s="20" customFormat="1" ht="20.25" customHeight="1">
      <c r="A16" s="17">
        <v>7</v>
      </c>
      <c r="B16" s="18" t="s">
        <v>55</v>
      </c>
      <c r="C16" s="23">
        <v>2589.5373</v>
      </c>
      <c r="D16" s="23">
        <v>20584.8507</v>
      </c>
      <c r="E16" s="24">
        <f t="shared" si="0"/>
        <v>85883.842</v>
      </c>
      <c r="F16" s="24">
        <f t="shared" si="1"/>
        <v>88428.02960000002</v>
      </c>
      <c r="G16" s="24">
        <f t="shared" si="2"/>
        <v>102.96235885674517</v>
      </c>
      <c r="H16" s="24">
        <f t="shared" si="3"/>
        <v>21575.8</v>
      </c>
      <c r="I16" s="24">
        <f t="shared" si="4"/>
        <v>24119.987599999997</v>
      </c>
      <c r="J16" s="24">
        <f t="shared" si="5"/>
        <v>111.79185754410032</v>
      </c>
      <c r="K16" s="24">
        <f t="shared" si="6"/>
        <v>11000</v>
      </c>
      <c r="L16" s="24">
        <f t="shared" si="7"/>
        <v>14541.639000000001</v>
      </c>
      <c r="M16" s="25">
        <f t="shared" si="8"/>
        <v>132.1967181818182</v>
      </c>
      <c r="N16" s="32">
        <v>500</v>
      </c>
      <c r="O16" s="32">
        <v>126.6</v>
      </c>
      <c r="P16" s="25">
        <f t="shared" si="9"/>
        <v>25.319999999999997</v>
      </c>
      <c r="Q16" s="32">
        <v>6200</v>
      </c>
      <c r="R16" s="32">
        <v>6265.2616</v>
      </c>
      <c r="S16" s="25">
        <f t="shared" si="10"/>
        <v>101.05260645161289</v>
      </c>
      <c r="T16" s="32">
        <v>10500</v>
      </c>
      <c r="U16" s="32">
        <v>14415.039</v>
      </c>
      <c r="V16" s="25">
        <f t="shared" si="11"/>
        <v>137.28608571428572</v>
      </c>
      <c r="W16" s="32">
        <v>215.8</v>
      </c>
      <c r="X16" s="32">
        <v>291.7</v>
      </c>
      <c r="Y16" s="25">
        <f t="shared" si="12"/>
        <v>135.17145505097312</v>
      </c>
      <c r="Z16" s="32">
        <v>0</v>
      </c>
      <c r="AA16" s="32">
        <v>0</v>
      </c>
      <c r="AB16" s="25"/>
      <c r="AC16" s="26"/>
      <c r="AD16" s="25">
        <v>0</v>
      </c>
      <c r="AE16" s="25"/>
      <c r="AF16" s="25"/>
      <c r="AG16" s="32">
        <v>48734.5</v>
      </c>
      <c r="AH16" s="32">
        <v>48734.5</v>
      </c>
      <c r="AI16" s="25"/>
      <c r="AJ16" s="25"/>
      <c r="AK16" s="32">
        <v>0</v>
      </c>
      <c r="AL16" s="32">
        <v>0</v>
      </c>
      <c r="AM16" s="25"/>
      <c r="AN16" s="23">
        <v>0</v>
      </c>
      <c r="AO16" s="25"/>
      <c r="AP16" s="25"/>
      <c r="AQ16" s="24">
        <f t="shared" si="13"/>
        <v>560</v>
      </c>
      <c r="AR16" s="24">
        <f t="shared" si="14"/>
        <v>725.191</v>
      </c>
      <c r="AS16" s="25">
        <f t="shared" si="15"/>
        <v>129.49839285714287</v>
      </c>
      <c r="AT16" s="32">
        <v>530</v>
      </c>
      <c r="AU16" s="32">
        <v>689.191</v>
      </c>
      <c r="AV16" s="32">
        <v>0</v>
      </c>
      <c r="AW16" s="32">
        <v>0</v>
      </c>
      <c r="AX16" s="23">
        <v>0</v>
      </c>
      <c r="AY16" s="23">
        <v>0</v>
      </c>
      <c r="AZ16" s="32">
        <v>30</v>
      </c>
      <c r="BA16" s="32">
        <v>36</v>
      </c>
      <c r="BB16" s="23">
        <v>0</v>
      </c>
      <c r="BC16" s="23">
        <v>0</v>
      </c>
      <c r="BD16" s="23">
        <v>0</v>
      </c>
      <c r="BE16" s="32">
        <v>0</v>
      </c>
      <c r="BF16" s="32">
        <v>0</v>
      </c>
      <c r="BG16" s="32">
        <v>2300</v>
      </c>
      <c r="BH16" s="32">
        <v>1442.55</v>
      </c>
      <c r="BI16" s="32">
        <v>1300</v>
      </c>
      <c r="BJ16" s="32">
        <v>507.85</v>
      </c>
      <c r="BK16" s="32">
        <v>1100</v>
      </c>
      <c r="BL16" s="32">
        <v>457.85</v>
      </c>
      <c r="BM16" s="32">
        <v>0</v>
      </c>
      <c r="BN16" s="32">
        <v>354.796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-9</v>
      </c>
      <c r="BV16" s="24">
        <f t="shared" si="16"/>
        <v>70310.3</v>
      </c>
      <c r="BW16" s="24">
        <f t="shared" si="17"/>
        <v>72854.48760000002</v>
      </c>
      <c r="BX16" s="25"/>
      <c r="BY16" s="25"/>
      <c r="BZ16" s="32">
        <v>15573.542</v>
      </c>
      <c r="CA16" s="32">
        <v>15573.542</v>
      </c>
      <c r="CB16" s="25"/>
      <c r="CC16" s="25"/>
      <c r="CD16" s="25"/>
      <c r="CE16" s="32">
        <v>0</v>
      </c>
      <c r="CF16" s="32">
        <v>0</v>
      </c>
      <c r="CG16" s="25"/>
      <c r="CH16" s="25"/>
      <c r="CI16" s="25"/>
      <c r="CJ16" s="32">
        <v>0</v>
      </c>
      <c r="CK16" s="32">
        <v>0</v>
      </c>
      <c r="CL16" s="25"/>
      <c r="CM16" s="24">
        <f t="shared" si="18"/>
        <v>15573.542</v>
      </c>
      <c r="CN16" s="24">
        <f t="shared" si="19"/>
        <v>15573.542</v>
      </c>
    </row>
    <row r="17" spans="1:92" s="20" customFormat="1" ht="20.25" customHeight="1">
      <c r="A17" s="17">
        <v>8</v>
      </c>
      <c r="B17" s="18" t="s">
        <v>56</v>
      </c>
      <c r="C17" s="23">
        <v>225.6001</v>
      </c>
      <c r="D17" s="23">
        <v>6678.3344</v>
      </c>
      <c r="E17" s="24">
        <f t="shared" si="0"/>
        <v>110319.63999999998</v>
      </c>
      <c r="F17" s="24">
        <f t="shared" si="1"/>
        <v>111321.37499999999</v>
      </c>
      <c r="G17" s="24">
        <f t="shared" si="2"/>
        <v>100.9080296128595</v>
      </c>
      <c r="H17" s="24">
        <f t="shared" si="3"/>
        <v>36535.24</v>
      </c>
      <c r="I17" s="24">
        <f t="shared" si="4"/>
        <v>37617.929</v>
      </c>
      <c r="J17" s="24">
        <f t="shared" si="5"/>
        <v>102.96341012129659</v>
      </c>
      <c r="K17" s="24">
        <f t="shared" si="6"/>
        <v>16059</v>
      </c>
      <c r="L17" s="24">
        <f t="shared" si="7"/>
        <v>17143.454999999998</v>
      </c>
      <c r="M17" s="25">
        <f t="shared" si="8"/>
        <v>106.7529422753596</v>
      </c>
      <c r="N17" s="32">
        <v>559</v>
      </c>
      <c r="O17" s="32">
        <v>472.301</v>
      </c>
      <c r="P17" s="25">
        <f t="shared" si="9"/>
        <v>84.49033989266546</v>
      </c>
      <c r="Q17" s="32">
        <v>17200.34</v>
      </c>
      <c r="R17" s="32">
        <v>17343.21</v>
      </c>
      <c r="S17" s="25">
        <f t="shared" si="10"/>
        <v>100.83062311558957</v>
      </c>
      <c r="T17" s="32">
        <v>15500</v>
      </c>
      <c r="U17" s="32">
        <v>16671.154</v>
      </c>
      <c r="V17" s="25">
        <f t="shared" si="11"/>
        <v>107.55583225806451</v>
      </c>
      <c r="W17" s="32">
        <v>889</v>
      </c>
      <c r="X17" s="32">
        <v>801.2</v>
      </c>
      <c r="Y17" s="25">
        <f t="shared" si="12"/>
        <v>90.12373453318335</v>
      </c>
      <c r="Z17" s="32">
        <v>0</v>
      </c>
      <c r="AA17" s="32">
        <v>0</v>
      </c>
      <c r="AB17" s="25"/>
      <c r="AC17" s="26"/>
      <c r="AD17" s="25">
        <v>0</v>
      </c>
      <c r="AE17" s="25"/>
      <c r="AF17" s="25"/>
      <c r="AG17" s="32">
        <v>68249.4</v>
      </c>
      <c r="AH17" s="32">
        <v>68249.4</v>
      </c>
      <c r="AI17" s="25"/>
      <c r="AJ17" s="25"/>
      <c r="AK17" s="32">
        <v>0</v>
      </c>
      <c r="AL17" s="32">
        <v>0</v>
      </c>
      <c r="AM17" s="25"/>
      <c r="AN17" s="23">
        <v>0</v>
      </c>
      <c r="AO17" s="25"/>
      <c r="AP17" s="25"/>
      <c r="AQ17" s="24">
        <f t="shared" si="13"/>
        <v>1050.5</v>
      </c>
      <c r="AR17" s="24">
        <f t="shared" si="14"/>
        <v>1168.711</v>
      </c>
      <c r="AS17" s="25">
        <f t="shared" si="15"/>
        <v>111.25283198476916</v>
      </c>
      <c r="AT17" s="32">
        <v>1050.5</v>
      </c>
      <c r="AU17" s="32">
        <v>1168.711</v>
      </c>
      <c r="AV17" s="32">
        <v>0</v>
      </c>
      <c r="AW17" s="32">
        <v>0</v>
      </c>
      <c r="AX17" s="23">
        <v>0</v>
      </c>
      <c r="AY17" s="23">
        <v>0</v>
      </c>
      <c r="AZ17" s="32">
        <v>0</v>
      </c>
      <c r="BA17" s="32">
        <v>0</v>
      </c>
      <c r="BB17" s="23">
        <v>0</v>
      </c>
      <c r="BC17" s="23">
        <v>0</v>
      </c>
      <c r="BD17" s="23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636.4</v>
      </c>
      <c r="BJ17" s="32">
        <v>460.834</v>
      </c>
      <c r="BK17" s="32">
        <v>636.4</v>
      </c>
      <c r="BL17" s="32">
        <v>460.834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700</v>
      </c>
      <c r="BT17" s="32">
        <v>700.519</v>
      </c>
      <c r="BU17" s="32">
        <v>0</v>
      </c>
      <c r="BV17" s="24">
        <f t="shared" si="16"/>
        <v>104784.63999999998</v>
      </c>
      <c r="BW17" s="24">
        <f t="shared" si="17"/>
        <v>105867.32899999998</v>
      </c>
      <c r="BX17" s="25"/>
      <c r="BY17" s="25"/>
      <c r="BZ17" s="32">
        <v>5535</v>
      </c>
      <c r="CA17" s="32">
        <v>5454.046</v>
      </c>
      <c r="CB17" s="25"/>
      <c r="CC17" s="25"/>
      <c r="CD17" s="25"/>
      <c r="CE17" s="32">
        <v>0</v>
      </c>
      <c r="CF17" s="32">
        <v>0</v>
      </c>
      <c r="CG17" s="25"/>
      <c r="CH17" s="25"/>
      <c r="CI17" s="25"/>
      <c r="CJ17" s="32">
        <v>8670</v>
      </c>
      <c r="CK17" s="32">
        <v>8670</v>
      </c>
      <c r="CL17" s="25"/>
      <c r="CM17" s="24">
        <f t="shared" si="18"/>
        <v>14205</v>
      </c>
      <c r="CN17" s="24">
        <f t="shared" si="19"/>
        <v>14124.046</v>
      </c>
    </row>
    <row r="18" spans="1:92" s="20" customFormat="1" ht="20.25" customHeight="1">
      <c r="A18" s="17">
        <v>9</v>
      </c>
      <c r="B18" s="18" t="s">
        <v>57</v>
      </c>
      <c r="C18" s="23">
        <v>8440.1062</v>
      </c>
      <c r="D18" s="23">
        <v>9119.6467</v>
      </c>
      <c r="E18" s="24">
        <f t="shared" si="0"/>
        <v>83596.859</v>
      </c>
      <c r="F18" s="24">
        <f t="shared" si="1"/>
        <v>84575.25869999999</v>
      </c>
      <c r="G18" s="24">
        <f t="shared" si="2"/>
        <v>101.17037854257178</v>
      </c>
      <c r="H18" s="24">
        <f t="shared" si="3"/>
        <v>42160.1</v>
      </c>
      <c r="I18" s="24">
        <f t="shared" si="4"/>
        <v>43239.1927</v>
      </c>
      <c r="J18" s="24">
        <f t="shared" si="5"/>
        <v>102.55951171842572</v>
      </c>
      <c r="K18" s="24">
        <f t="shared" si="6"/>
        <v>12990</v>
      </c>
      <c r="L18" s="24">
        <f t="shared" si="7"/>
        <v>14251.201</v>
      </c>
      <c r="M18" s="25">
        <f t="shared" si="8"/>
        <v>109.70901462663588</v>
      </c>
      <c r="N18" s="32">
        <v>147</v>
      </c>
      <c r="O18" s="32">
        <v>11.151</v>
      </c>
      <c r="P18" s="25">
        <f t="shared" si="9"/>
        <v>7.585714285714286</v>
      </c>
      <c r="Q18" s="32">
        <v>19200</v>
      </c>
      <c r="R18" s="32">
        <v>19280.9207</v>
      </c>
      <c r="S18" s="25">
        <f t="shared" si="10"/>
        <v>100.42146197916666</v>
      </c>
      <c r="T18" s="32">
        <v>12843</v>
      </c>
      <c r="U18" s="32">
        <v>14240.05</v>
      </c>
      <c r="V18" s="25">
        <f t="shared" si="11"/>
        <v>110.8779101456046</v>
      </c>
      <c r="W18" s="32">
        <v>371.7</v>
      </c>
      <c r="X18" s="32">
        <v>396.7</v>
      </c>
      <c r="Y18" s="25">
        <f t="shared" si="12"/>
        <v>106.7258541834813</v>
      </c>
      <c r="Z18" s="32">
        <v>0</v>
      </c>
      <c r="AA18" s="32">
        <v>0</v>
      </c>
      <c r="AB18" s="25"/>
      <c r="AC18" s="26"/>
      <c r="AD18" s="25">
        <v>0</v>
      </c>
      <c r="AE18" s="25"/>
      <c r="AF18" s="25"/>
      <c r="AG18" s="32">
        <v>35073.9</v>
      </c>
      <c r="AH18" s="32">
        <v>35073.9</v>
      </c>
      <c r="AI18" s="25"/>
      <c r="AJ18" s="25"/>
      <c r="AK18" s="32">
        <v>0</v>
      </c>
      <c r="AL18" s="32">
        <v>1495</v>
      </c>
      <c r="AM18" s="25"/>
      <c r="AN18" s="23">
        <v>0</v>
      </c>
      <c r="AO18" s="25"/>
      <c r="AP18" s="25"/>
      <c r="AQ18" s="24">
        <f t="shared" si="13"/>
        <v>1374.4</v>
      </c>
      <c r="AR18" s="24">
        <f t="shared" si="14"/>
        <v>1385.7</v>
      </c>
      <c r="AS18" s="25">
        <f t="shared" si="15"/>
        <v>100.8221769499418</v>
      </c>
      <c r="AT18" s="32">
        <v>1374.4</v>
      </c>
      <c r="AU18" s="32">
        <v>1385.7</v>
      </c>
      <c r="AV18" s="32">
        <v>0</v>
      </c>
      <c r="AW18" s="32">
        <v>0</v>
      </c>
      <c r="AX18" s="23">
        <v>0</v>
      </c>
      <c r="AY18" s="23">
        <v>0</v>
      </c>
      <c r="AZ18" s="32">
        <v>0</v>
      </c>
      <c r="BA18" s="32">
        <v>0</v>
      </c>
      <c r="BB18" s="23">
        <v>0</v>
      </c>
      <c r="BC18" s="23">
        <v>0</v>
      </c>
      <c r="BD18" s="23">
        <v>0</v>
      </c>
      <c r="BE18" s="32">
        <v>1716.5</v>
      </c>
      <c r="BF18" s="32">
        <v>120.807</v>
      </c>
      <c r="BG18" s="32">
        <v>6400</v>
      </c>
      <c r="BH18" s="32">
        <v>6316.7</v>
      </c>
      <c r="BI18" s="32">
        <v>1824</v>
      </c>
      <c r="BJ18" s="32">
        <v>1507.3</v>
      </c>
      <c r="BK18" s="32">
        <v>1724</v>
      </c>
      <c r="BL18" s="32">
        <v>1353.3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100.671</v>
      </c>
      <c r="BU18" s="32">
        <v>0</v>
      </c>
      <c r="BV18" s="24">
        <f t="shared" si="16"/>
        <v>78950.5</v>
      </c>
      <c r="BW18" s="24">
        <f t="shared" si="17"/>
        <v>79928.8997</v>
      </c>
      <c r="BX18" s="25"/>
      <c r="BY18" s="25"/>
      <c r="BZ18" s="32">
        <v>4646.359</v>
      </c>
      <c r="CA18" s="32">
        <v>4646.359</v>
      </c>
      <c r="CB18" s="25"/>
      <c r="CC18" s="25"/>
      <c r="CD18" s="25"/>
      <c r="CE18" s="32">
        <v>0</v>
      </c>
      <c r="CF18" s="32">
        <v>0</v>
      </c>
      <c r="CG18" s="25"/>
      <c r="CH18" s="25"/>
      <c r="CI18" s="25"/>
      <c r="CJ18" s="32">
        <v>0</v>
      </c>
      <c r="CK18" s="32">
        <v>0</v>
      </c>
      <c r="CL18" s="25"/>
      <c r="CM18" s="24">
        <f t="shared" si="18"/>
        <v>4646.359</v>
      </c>
      <c r="CN18" s="24">
        <f t="shared" si="19"/>
        <v>4646.359</v>
      </c>
    </row>
    <row r="19" spans="1:92" s="20" customFormat="1" ht="20.25" customHeight="1">
      <c r="A19" s="17">
        <v>10</v>
      </c>
      <c r="B19" s="18" t="s">
        <v>58</v>
      </c>
      <c r="C19" s="23">
        <v>3508.9235</v>
      </c>
      <c r="D19" s="23">
        <v>12312.077</v>
      </c>
      <c r="E19" s="24">
        <f t="shared" si="0"/>
        <v>44578.4</v>
      </c>
      <c r="F19" s="24">
        <f t="shared" si="1"/>
        <v>45446.587</v>
      </c>
      <c r="G19" s="24">
        <f t="shared" si="2"/>
        <v>101.94755083179297</v>
      </c>
      <c r="H19" s="24">
        <f t="shared" si="3"/>
        <v>13777.3</v>
      </c>
      <c r="I19" s="24">
        <f t="shared" si="4"/>
        <v>14645.487000000003</v>
      </c>
      <c r="J19" s="24">
        <f t="shared" si="5"/>
        <v>106.30157578045048</v>
      </c>
      <c r="K19" s="24">
        <f t="shared" si="6"/>
        <v>4235.5</v>
      </c>
      <c r="L19" s="24">
        <f t="shared" si="7"/>
        <v>4761.434</v>
      </c>
      <c r="M19" s="25">
        <f t="shared" si="8"/>
        <v>112.41728249321214</v>
      </c>
      <c r="N19" s="32">
        <v>185.5</v>
      </c>
      <c r="O19" s="32">
        <v>13.067</v>
      </c>
      <c r="P19" s="25">
        <f t="shared" si="9"/>
        <v>7.0442048517520215</v>
      </c>
      <c r="Q19" s="32">
        <v>6940.8</v>
      </c>
      <c r="R19" s="32">
        <v>7018.698</v>
      </c>
      <c r="S19" s="25">
        <f t="shared" si="10"/>
        <v>101.12232019363762</v>
      </c>
      <c r="T19" s="32">
        <v>4050</v>
      </c>
      <c r="U19" s="32">
        <v>4748.367</v>
      </c>
      <c r="V19" s="25">
        <f t="shared" si="11"/>
        <v>117.24362962962964</v>
      </c>
      <c r="W19" s="32">
        <v>657</v>
      </c>
      <c r="X19" s="32">
        <v>334.1</v>
      </c>
      <c r="Y19" s="25">
        <f t="shared" si="12"/>
        <v>50.8523592085236</v>
      </c>
      <c r="Z19" s="32">
        <v>0</v>
      </c>
      <c r="AA19" s="32">
        <v>0</v>
      </c>
      <c r="AB19" s="25"/>
      <c r="AC19" s="26"/>
      <c r="AD19" s="25">
        <v>0</v>
      </c>
      <c r="AE19" s="25"/>
      <c r="AF19" s="25"/>
      <c r="AG19" s="32">
        <v>24267.2</v>
      </c>
      <c r="AH19" s="32">
        <v>24267.2</v>
      </c>
      <c r="AI19" s="25"/>
      <c r="AJ19" s="25"/>
      <c r="AK19" s="32">
        <v>0</v>
      </c>
      <c r="AL19" s="32">
        <v>0</v>
      </c>
      <c r="AM19" s="25"/>
      <c r="AN19" s="23">
        <v>0</v>
      </c>
      <c r="AO19" s="25"/>
      <c r="AP19" s="25"/>
      <c r="AQ19" s="24">
        <f t="shared" si="13"/>
        <v>1376</v>
      </c>
      <c r="AR19" s="24">
        <f t="shared" si="14"/>
        <v>1801.6</v>
      </c>
      <c r="AS19" s="25">
        <f t="shared" si="15"/>
        <v>130.93023255813955</v>
      </c>
      <c r="AT19" s="32">
        <v>1376</v>
      </c>
      <c r="AU19" s="32">
        <v>961.6</v>
      </c>
      <c r="AV19" s="32">
        <v>0</v>
      </c>
      <c r="AW19" s="32">
        <v>0</v>
      </c>
      <c r="AX19" s="23">
        <v>0</v>
      </c>
      <c r="AY19" s="23">
        <v>0</v>
      </c>
      <c r="AZ19" s="32">
        <v>0</v>
      </c>
      <c r="BA19" s="32">
        <v>840</v>
      </c>
      <c r="BB19" s="23">
        <v>0</v>
      </c>
      <c r="BC19" s="23">
        <v>0</v>
      </c>
      <c r="BD19" s="23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568</v>
      </c>
      <c r="BJ19" s="32">
        <v>729.655</v>
      </c>
      <c r="BK19" s="32">
        <v>568</v>
      </c>
      <c r="BL19" s="32">
        <v>594.655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24">
        <f t="shared" si="16"/>
        <v>38044.5</v>
      </c>
      <c r="BW19" s="24">
        <f t="shared" si="17"/>
        <v>38912.687</v>
      </c>
      <c r="BX19" s="25"/>
      <c r="BY19" s="25"/>
      <c r="BZ19" s="32">
        <v>6533.9</v>
      </c>
      <c r="CA19" s="32">
        <v>6533.9</v>
      </c>
      <c r="CB19" s="25"/>
      <c r="CC19" s="25"/>
      <c r="CD19" s="25"/>
      <c r="CE19" s="32">
        <v>0</v>
      </c>
      <c r="CF19" s="32">
        <v>0</v>
      </c>
      <c r="CG19" s="25"/>
      <c r="CH19" s="25"/>
      <c r="CI19" s="25"/>
      <c r="CJ19" s="32">
        <v>0</v>
      </c>
      <c r="CK19" s="32">
        <v>0</v>
      </c>
      <c r="CL19" s="25"/>
      <c r="CM19" s="24">
        <f t="shared" si="18"/>
        <v>6533.9</v>
      </c>
      <c r="CN19" s="24">
        <f t="shared" si="19"/>
        <v>6533.9</v>
      </c>
    </row>
    <row r="20" spans="1:92" s="20" customFormat="1" ht="20.25" customHeight="1">
      <c r="A20" s="17">
        <v>11</v>
      </c>
      <c r="B20" s="18" t="s">
        <v>59</v>
      </c>
      <c r="C20" s="23">
        <v>3169.303</v>
      </c>
      <c r="D20" s="23">
        <v>5586.7224</v>
      </c>
      <c r="E20" s="24">
        <f t="shared" si="0"/>
        <v>56289.399999999994</v>
      </c>
      <c r="F20" s="24">
        <f t="shared" si="1"/>
        <v>56740.164000000004</v>
      </c>
      <c r="G20" s="24">
        <f t="shared" si="2"/>
        <v>100.80079730819658</v>
      </c>
      <c r="H20" s="24">
        <f t="shared" si="3"/>
        <v>23779.8</v>
      </c>
      <c r="I20" s="24">
        <f t="shared" si="4"/>
        <v>24230.564000000006</v>
      </c>
      <c r="J20" s="24">
        <f t="shared" si="5"/>
        <v>101.8955752361248</v>
      </c>
      <c r="K20" s="24">
        <f t="shared" si="6"/>
        <v>7050</v>
      </c>
      <c r="L20" s="24">
        <f t="shared" si="7"/>
        <v>8469.411</v>
      </c>
      <c r="M20" s="25">
        <f t="shared" si="8"/>
        <v>120.13348936170215</v>
      </c>
      <c r="N20" s="32">
        <v>450</v>
      </c>
      <c r="O20" s="32">
        <v>680.561</v>
      </c>
      <c r="P20" s="25">
        <f t="shared" si="9"/>
        <v>151.2357777777778</v>
      </c>
      <c r="Q20" s="32">
        <v>8910</v>
      </c>
      <c r="R20" s="32">
        <v>7910.103</v>
      </c>
      <c r="S20" s="25">
        <f t="shared" si="10"/>
        <v>88.77781144781144</v>
      </c>
      <c r="T20" s="32">
        <v>6600</v>
      </c>
      <c r="U20" s="32">
        <v>7788.85</v>
      </c>
      <c r="V20" s="25">
        <f t="shared" si="11"/>
        <v>118.01287878787878</v>
      </c>
      <c r="W20" s="32">
        <v>322.8</v>
      </c>
      <c r="X20" s="32">
        <v>372.8</v>
      </c>
      <c r="Y20" s="25">
        <f t="shared" si="12"/>
        <v>115.48946716232962</v>
      </c>
      <c r="Z20" s="32">
        <v>0</v>
      </c>
      <c r="AA20" s="32">
        <v>0</v>
      </c>
      <c r="AB20" s="25"/>
      <c r="AC20" s="26"/>
      <c r="AD20" s="25">
        <v>0</v>
      </c>
      <c r="AE20" s="25"/>
      <c r="AF20" s="25"/>
      <c r="AG20" s="32">
        <v>32509.6</v>
      </c>
      <c r="AH20" s="32">
        <v>32509.6</v>
      </c>
      <c r="AI20" s="25"/>
      <c r="AJ20" s="25"/>
      <c r="AK20" s="32">
        <v>0</v>
      </c>
      <c r="AL20" s="32">
        <v>0</v>
      </c>
      <c r="AM20" s="25"/>
      <c r="AN20" s="23">
        <v>0</v>
      </c>
      <c r="AO20" s="25"/>
      <c r="AP20" s="25"/>
      <c r="AQ20" s="24">
        <f t="shared" si="13"/>
        <v>1897</v>
      </c>
      <c r="AR20" s="24">
        <f t="shared" si="14"/>
        <v>1827</v>
      </c>
      <c r="AS20" s="25">
        <f t="shared" si="15"/>
        <v>96.30996309963099</v>
      </c>
      <c r="AT20" s="32">
        <v>1465</v>
      </c>
      <c r="AU20" s="32">
        <v>1585</v>
      </c>
      <c r="AV20" s="32">
        <v>0</v>
      </c>
      <c r="AW20" s="32">
        <v>0</v>
      </c>
      <c r="AX20" s="23">
        <v>0</v>
      </c>
      <c r="AY20" s="23">
        <v>0</v>
      </c>
      <c r="AZ20" s="32">
        <v>432</v>
      </c>
      <c r="BA20" s="32">
        <v>242</v>
      </c>
      <c r="BB20" s="23">
        <v>0</v>
      </c>
      <c r="BC20" s="23">
        <v>0</v>
      </c>
      <c r="BD20" s="23">
        <v>0</v>
      </c>
      <c r="BE20" s="32">
        <v>0</v>
      </c>
      <c r="BF20" s="32">
        <v>0</v>
      </c>
      <c r="BG20" s="32">
        <v>4000</v>
      </c>
      <c r="BH20" s="32">
        <v>4659.85</v>
      </c>
      <c r="BI20" s="32">
        <v>1600</v>
      </c>
      <c r="BJ20" s="32">
        <v>991.4</v>
      </c>
      <c r="BK20" s="32">
        <v>950</v>
      </c>
      <c r="BL20" s="32">
        <v>869.4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24">
        <f t="shared" si="16"/>
        <v>56289.399999999994</v>
      </c>
      <c r="BW20" s="24">
        <f t="shared" si="17"/>
        <v>56740.164000000004</v>
      </c>
      <c r="BX20" s="25"/>
      <c r="BY20" s="25"/>
      <c r="BZ20" s="32">
        <v>0</v>
      </c>
      <c r="CA20" s="32">
        <v>0</v>
      </c>
      <c r="CB20" s="25"/>
      <c r="CC20" s="25"/>
      <c r="CD20" s="25"/>
      <c r="CE20" s="32">
        <v>0</v>
      </c>
      <c r="CF20" s="32">
        <v>0</v>
      </c>
      <c r="CG20" s="25"/>
      <c r="CH20" s="25"/>
      <c r="CI20" s="25"/>
      <c r="CJ20" s="32">
        <v>0</v>
      </c>
      <c r="CK20" s="32">
        <v>0</v>
      </c>
      <c r="CL20" s="25"/>
      <c r="CM20" s="24">
        <f t="shared" si="18"/>
        <v>0</v>
      </c>
      <c r="CN20" s="24">
        <f t="shared" si="19"/>
        <v>0</v>
      </c>
    </row>
    <row r="21" spans="1:92" s="20" customFormat="1" ht="20.25" customHeight="1">
      <c r="A21" s="17">
        <v>12</v>
      </c>
      <c r="B21" s="18" t="s">
        <v>60</v>
      </c>
      <c r="C21" s="23">
        <v>76.2779</v>
      </c>
      <c r="D21" s="23">
        <v>65157.3932</v>
      </c>
      <c r="E21" s="24">
        <f t="shared" si="0"/>
        <v>245863.90000000002</v>
      </c>
      <c r="F21" s="24">
        <f t="shared" si="1"/>
        <v>274837.68</v>
      </c>
      <c r="G21" s="24">
        <f t="shared" si="2"/>
        <v>111.78447913662801</v>
      </c>
      <c r="H21" s="24">
        <f t="shared" si="3"/>
        <v>72695</v>
      </c>
      <c r="I21" s="24">
        <f t="shared" si="4"/>
        <v>101668.78000000001</v>
      </c>
      <c r="J21" s="24">
        <f t="shared" si="5"/>
        <v>139.85663388128484</v>
      </c>
      <c r="K21" s="24">
        <f t="shared" si="6"/>
        <v>34250</v>
      </c>
      <c r="L21" s="24">
        <f t="shared" si="7"/>
        <v>39448.245</v>
      </c>
      <c r="M21" s="25">
        <f t="shared" si="8"/>
        <v>115.17735766423358</v>
      </c>
      <c r="N21" s="32">
        <v>5250</v>
      </c>
      <c r="O21" s="32">
        <v>5450.818</v>
      </c>
      <c r="P21" s="25">
        <f t="shared" si="9"/>
        <v>103.82510476190477</v>
      </c>
      <c r="Q21" s="32">
        <v>8670</v>
      </c>
      <c r="R21" s="32">
        <v>8853.239</v>
      </c>
      <c r="S21" s="25">
        <f t="shared" si="10"/>
        <v>102.11348327566321</v>
      </c>
      <c r="T21" s="32">
        <v>29000</v>
      </c>
      <c r="U21" s="32">
        <v>33997.427</v>
      </c>
      <c r="V21" s="25">
        <f t="shared" si="11"/>
        <v>117.23250689655174</v>
      </c>
      <c r="W21" s="32">
        <v>6149</v>
      </c>
      <c r="X21" s="32">
        <v>8435.283</v>
      </c>
      <c r="Y21" s="25">
        <f t="shared" si="12"/>
        <v>137.18137908603023</v>
      </c>
      <c r="Z21" s="32">
        <v>0</v>
      </c>
      <c r="AA21" s="32">
        <v>0</v>
      </c>
      <c r="AB21" s="25"/>
      <c r="AC21" s="26"/>
      <c r="AD21" s="25">
        <v>0</v>
      </c>
      <c r="AE21" s="25"/>
      <c r="AF21" s="25"/>
      <c r="AG21" s="32">
        <v>173168.9</v>
      </c>
      <c r="AH21" s="32">
        <v>173168.9</v>
      </c>
      <c r="AI21" s="25"/>
      <c r="AJ21" s="25"/>
      <c r="AK21" s="32">
        <v>0</v>
      </c>
      <c r="AL21" s="32">
        <v>0</v>
      </c>
      <c r="AM21" s="25"/>
      <c r="AN21" s="23">
        <v>0</v>
      </c>
      <c r="AO21" s="25"/>
      <c r="AP21" s="25"/>
      <c r="AQ21" s="24">
        <f t="shared" si="13"/>
        <v>126</v>
      </c>
      <c r="AR21" s="24">
        <f t="shared" si="14"/>
        <v>126.082</v>
      </c>
      <c r="AS21" s="25">
        <f t="shared" si="15"/>
        <v>100.06507936507936</v>
      </c>
      <c r="AT21" s="32">
        <v>126</v>
      </c>
      <c r="AU21" s="32">
        <v>126.082</v>
      </c>
      <c r="AV21" s="32">
        <v>0</v>
      </c>
      <c r="AW21" s="32">
        <v>0</v>
      </c>
      <c r="AX21" s="23">
        <v>0</v>
      </c>
      <c r="AY21" s="23">
        <v>0</v>
      </c>
      <c r="AZ21" s="32">
        <v>0</v>
      </c>
      <c r="BA21" s="32">
        <v>0</v>
      </c>
      <c r="BB21" s="23">
        <v>0</v>
      </c>
      <c r="BC21" s="23">
        <v>0</v>
      </c>
      <c r="BD21" s="23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23500</v>
      </c>
      <c r="BJ21" s="32">
        <v>22695.088</v>
      </c>
      <c r="BK21" s="32">
        <v>11500</v>
      </c>
      <c r="BL21" s="32">
        <v>9451.048</v>
      </c>
      <c r="BM21" s="32">
        <v>0</v>
      </c>
      <c r="BN21" s="32">
        <v>7561.793</v>
      </c>
      <c r="BO21" s="32">
        <v>0</v>
      </c>
      <c r="BP21" s="32">
        <v>200</v>
      </c>
      <c r="BQ21" s="32">
        <v>0</v>
      </c>
      <c r="BR21" s="32">
        <v>0</v>
      </c>
      <c r="BS21" s="32">
        <v>0</v>
      </c>
      <c r="BT21" s="32">
        <v>14349.05</v>
      </c>
      <c r="BU21" s="32">
        <v>0</v>
      </c>
      <c r="BV21" s="24">
        <f t="shared" si="16"/>
        <v>245863.9</v>
      </c>
      <c r="BW21" s="24">
        <f t="shared" si="17"/>
        <v>274837.68</v>
      </c>
      <c r="BX21" s="25"/>
      <c r="BY21" s="25"/>
      <c r="BZ21" s="32">
        <v>0</v>
      </c>
      <c r="CA21" s="32">
        <v>0</v>
      </c>
      <c r="CB21" s="25"/>
      <c r="CC21" s="25"/>
      <c r="CD21" s="25"/>
      <c r="CE21" s="32">
        <v>0</v>
      </c>
      <c r="CF21" s="32">
        <v>0</v>
      </c>
      <c r="CG21" s="25"/>
      <c r="CH21" s="25"/>
      <c r="CI21" s="25"/>
      <c r="CJ21" s="32">
        <v>49000</v>
      </c>
      <c r="CK21" s="32">
        <v>0</v>
      </c>
      <c r="CL21" s="25"/>
      <c r="CM21" s="24">
        <f t="shared" si="18"/>
        <v>49000</v>
      </c>
      <c r="CN21" s="24">
        <f t="shared" si="19"/>
        <v>0</v>
      </c>
    </row>
    <row r="22" spans="1:100" s="19" customFormat="1" ht="20.25" customHeight="1">
      <c r="A22" s="17">
        <v>13</v>
      </c>
      <c r="B22" s="18" t="s">
        <v>61</v>
      </c>
      <c r="C22" s="23">
        <v>0.0003</v>
      </c>
      <c r="D22" s="23">
        <v>27676.878</v>
      </c>
      <c r="E22" s="24">
        <f t="shared" si="0"/>
        <v>176150.9</v>
      </c>
      <c r="F22" s="24">
        <f t="shared" si="1"/>
        <v>196804.0957</v>
      </c>
      <c r="G22" s="24">
        <f t="shared" si="2"/>
        <v>111.72471767104228</v>
      </c>
      <c r="H22" s="24">
        <f t="shared" si="3"/>
        <v>106839.5</v>
      </c>
      <c r="I22" s="24">
        <f t="shared" si="4"/>
        <v>127492.6957</v>
      </c>
      <c r="J22" s="24">
        <f t="shared" si="5"/>
        <v>119.33104862901828</v>
      </c>
      <c r="K22" s="24">
        <f t="shared" si="6"/>
        <v>16000</v>
      </c>
      <c r="L22" s="24">
        <f t="shared" si="7"/>
        <v>23315.157000000003</v>
      </c>
      <c r="M22" s="25">
        <f t="shared" si="8"/>
        <v>145.71973125000002</v>
      </c>
      <c r="N22" s="32">
        <v>2255</v>
      </c>
      <c r="O22" s="32">
        <v>2773.988</v>
      </c>
      <c r="P22" s="25">
        <f t="shared" si="9"/>
        <v>123.01498891352549</v>
      </c>
      <c r="Q22" s="32">
        <v>20997</v>
      </c>
      <c r="R22" s="32">
        <v>19658.281</v>
      </c>
      <c r="S22" s="25">
        <f t="shared" si="10"/>
        <v>93.62423679573271</v>
      </c>
      <c r="T22" s="32">
        <v>13745</v>
      </c>
      <c r="U22" s="32">
        <v>20541.169</v>
      </c>
      <c r="V22" s="25">
        <f t="shared" si="11"/>
        <v>149.44466351400513</v>
      </c>
      <c r="W22" s="32">
        <v>1538.5</v>
      </c>
      <c r="X22" s="32">
        <v>1624.28</v>
      </c>
      <c r="Y22" s="25">
        <f t="shared" si="12"/>
        <v>105.57556061098472</v>
      </c>
      <c r="Z22" s="32">
        <v>0</v>
      </c>
      <c r="AA22" s="32">
        <v>0</v>
      </c>
      <c r="AB22" s="25"/>
      <c r="AC22" s="26"/>
      <c r="AD22" s="25">
        <v>0</v>
      </c>
      <c r="AE22" s="25"/>
      <c r="AF22" s="25"/>
      <c r="AG22" s="32">
        <v>69311.4</v>
      </c>
      <c r="AH22" s="32">
        <v>69311.4</v>
      </c>
      <c r="AI22" s="25"/>
      <c r="AJ22" s="25"/>
      <c r="AK22" s="32">
        <v>0</v>
      </c>
      <c r="AL22" s="32">
        <v>0</v>
      </c>
      <c r="AM22" s="25"/>
      <c r="AN22" s="23">
        <v>0</v>
      </c>
      <c r="AO22" s="25"/>
      <c r="AP22" s="25"/>
      <c r="AQ22" s="24">
        <f t="shared" si="13"/>
        <v>53804</v>
      </c>
      <c r="AR22" s="24">
        <f t="shared" si="14"/>
        <v>64909.74</v>
      </c>
      <c r="AS22" s="25">
        <f t="shared" si="15"/>
        <v>120.64110475057616</v>
      </c>
      <c r="AT22" s="32">
        <v>51500</v>
      </c>
      <c r="AU22" s="32">
        <v>62605.74</v>
      </c>
      <c r="AV22" s="32">
        <v>0</v>
      </c>
      <c r="AW22" s="32">
        <v>0</v>
      </c>
      <c r="AX22" s="23">
        <v>0</v>
      </c>
      <c r="AY22" s="23">
        <v>0</v>
      </c>
      <c r="AZ22" s="32">
        <v>2304</v>
      </c>
      <c r="BA22" s="32">
        <v>2304</v>
      </c>
      <c r="BB22" s="23">
        <v>0</v>
      </c>
      <c r="BC22" s="23">
        <v>0</v>
      </c>
      <c r="BD22" s="23">
        <v>0</v>
      </c>
      <c r="BE22" s="32">
        <v>0</v>
      </c>
      <c r="BF22" s="32">
        <v>0</v>
      </c>
      <c r="BG22" s="32">
        <v>13500</v>
      </c>
      <c r="BH22" s="32">
        <v>16559.48</v>
      </c>
      <c r="BI22" s="32">
        <v>1000</v>
      </c>
      <c r="BJ22" s="32">
        <v>1164.85</v>
      </c>
      <c r="BK22" s="32">
        <v>1000</v>
      </c>
      <c r="BL22" s="32">
        <v>1164.85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260.9077</v>
      </c>
      <c r="BU22" s="32">
        <v>0</v>
      </c>
      <c r="BV22" s="24">
        <f t="shared" si="16"/>
        <v>176150.9</v>
      </c>
      <c r="BW22" s="24">
        <f t="shared" si="17"/>
        <v>196804.0957</v>
      </c>
      <c r="BX22" s="25"/>
      <c r="BY22" s="25"/>
      <c r="BZ22" s="32">
        <v>0</v>
      </c>
      <c r="CA22" s="32">
        <v>0</v>
      </c>
      <c r="CB22" s="25"/>
      <c r="CC22" s="25"/>
      <c r="CD22" s="25"/>
      <c r="CE22" s="32">
        <v>0</v>
      </c>
      <c r="CF22" s="32">
        <v>0</v>
      </c>
      <c r="CG22" s="25"/>
      <c r="CH22" s="25"/>
      <c r="CI22" s="25"/>
      <c r="CJ22" s="32">
        <v>19000</v>
      </c>
      <c r="CK22" s="32">
        <v>0</v>
      </c>
      <c r="CL22" s="25"/>
      <c r="CM22" s="24">
        <f t="shared" si="18"/>
        <v>19000</v>
      </c>
      <c r="CN22" s="24">
        <f t="shared" si="19"/>
        <v>0</v>
      </c>
      <c r="CQ22" s="20"/>
      <c r="CS22" s="20"/>
      <c r="CT22" s="20"/>
      <c r="CV22" s="20"/>
    </row>
    <row r="23" spans="1:100" s="19" customFormat="1" ht="20.25" customHeight="1">
      <c r="A23" s="17">
        <v>14</v>
      </c>
      <c r="B23" s="18" t="s">
        <v>62</v>
      </c>
      <c r="C23" s="23">
        <v>3703.4863</v>
      </c>
      <c r="D23" s="23">
        <v>5105.7316</v>
      </c>
      <c r="E23" s="24">
        <f t="shared" si="0"/>
        <v>63108.5</v>
      </c>
      <c r="F23" s="24">
        <f t="shared" si="1"/>
        <v>61413.2813</v>
      </c>
      <c r="G23" s="24">
        <f t="shared" si="2"/>
        <v>97.31380289501415</v>
      </c>
      <c r="H23" s="24">
        <f t="shared" si="3"/>
        <v>25522.3</v>
      </c>
      <c r="I23" s="24">
        <f t="shared" si="4"/>
        <v>26783.5813</v>
      </c>
      <c r="J23" s="24">
        <f t="shared" si="5"/>
        <v>104.9418794544379</v>
      </c>
      <c r="K23" s="24">
        <f t="shared" si="6"/>
        <v>9691</v>
      </c>
      <c r="L23" s="24">
        <f t="shared" si="7"/>
        <v>10747.5121</v>
      </c>
      <c r="M23" s="25">
        <f t="shared" si="8"/>
        <v>110.90199257042616</v>
      </c>
      <c r="N23" s="32">
        <v>1180</v>
      </c>
      <c r="O23" s="32">
        <v>728.186</v>
      </c>
      <c r="P23" s="25">
        <f t="shared" si="9"/>
        <v>61.7106779661017</v>
      </c>
      <c r="Q23" s="32">
        <v>10625.3</v>
      </c>
      <c r="R23" s="32">
        <v>10722.8369</v>
      </c>
      <c r="S23" s="25">
        <f t="shared" si="10"/>
        <v>100.91796843383247</v>
      </c>
      <c r="T23" s="32">
        <v>8511</v>
      </c>
      <c r="U23" s="32">
        <v>10019.3261</v>
      </c>
      <c r="V23" s="25">
        <f t="shared" si="11"/>
        <v>117.72207848666432</v>
      </c>
      <c r="W23" s="32">
        <v>1451</v>
      </c>
      <c r="X23" s="32">
        <v>1525.3</v>
      </c>
      <c r="Y23" s="25">
        <f t="shared" si="12"/>
        <v>105.12060647829082</v>
      </c>
      <c r="Z23" s="32">
        <v>0</v>
      </c>
      <c r="AA23" s="32">
        <v>0</v>
      </c>
      <c r="AB23" s="25"/>
      <c r="AC23" s="26"/>
      <c r="AD23" s="25">
        <v>0</v>
      </c>
      <c r="AE23" s="25"/>
      <c r="AF23" s="25"/>
      <c r="AG23" s="32">
        <v>34629.7</v>
      </c>
      <c r="AH23" s="32">
        <v>34629.7</v>
      </c>
      <c r="AI23" s="25"/>
      <c r="AJ23" s="25"/>
      <c r="AK23" s="32">
        <v>0</v>
      </c>
      <c r="AL23" s="32">
        <v>0</v>
      </c>
      <c r="AM23" s="25"/>
      <c r="AN23" s="23">
        <v>0</v>
      </c>
      <c r="AO23" s="25"/>
      <c r="AP23" s="25"/>
      <c r="AQ23" s="24">
        <f t="shared" si="13"/>
        <v>1055</v>
      </c>
      <c r="AR23" s="24">
        <f t="shared" si="14"/>
        <v>1057.6323</v>
      </c>
      <c r="AS23" s="25">
        <f t="shared" si="15"/>
        <v>100.24950710900472</v>
      </c>
      <c r="AT23" s="32">
        <v>1055</v>
      </c>
      <c r="AU23" s="32">
        <v>1057.6323</v>
      </c>
      <c r="AV23" s="32">
        <v>0</v>
      </c>
      <c r="AW23" s="32">
        <v>0</v>
      </c>
      <c r="AX23" s="23">
        <v>0</v>
      </c>
      <c r="AY23" s="23">
        <v>0</v>
      </c>
      <c r="AZ23" s="32">
        <v>0</v>
      </c>
      <c r="BA23" s="32">
        <v>0</v>
      </c>
      <c r="BB23" s="23">
        <v>0</v>
      </c>
      <c r="BC23" s="23">
        <v>0</v>
      </c>
      <c r="BD23" s="23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2700</v>
      </c>
      <c r="BJ23" s="32">
        <v>2730.3</v>
      </c>
      <c r="BK23" s="32">
        <v>2700</v>
      </c>
      <c r="BL23" s="32">
        <v>2730.3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24">
        <f t="shared" si="16"/>
        <v>60152</v>
      </c>
      <c r="BW23" s="24">
        <f t="shared" si="17"/>
        <v>61413.2813</v>
      </c>
      <c r="BX23" s="25"/>
      <c r="BY23" s="25"/>
      <c r="BZ23" s="32">
        <v>2956.5</v>
      </c>
      <c r="CA23" s="32">
        <v>0</v>
      </c>
      <c r="CB23" s="25"/>
      <c r="CC23" s="25"/>
      <c r="CD23" s="25"/>
      <c r="CE23" s="32">
        <v>0</v>
      </c>
      <c r="CF23" s="32">
        <v>0</v>
      </c>
      <c r="CG23" s="25"/>
      <c r="CH23" s="25"/>
      <c r="CI23" s="25"/>
      <c r="CJ23" s="32">
        <v>2540</v>
      </c>
      <c r="CK23" s="32">
        <v>100</v>
      </c>
      <c r="CL23" s="25"/>
      <c r="CM23" s="24">
        <f t="shared" si="18"/>
        <v>5496.5</v>
      </c>
      <c r="CN23" s="24">
        <f t="shared" si="19"/>
        <v>100</v>
      </c>
      <c r="CQ23" s="20"/>
      <c r="CS23" s="20"/>
      <c r="CT23" s="20"/>
      <c r="CV23" s="20"/>
    </row>
    <row r="24" spans="1:100" s="19" customFormat="1" ht="20.25" customHeight="1">
      <c r="A24" s="17">
        <v>15</v>
      </c>
      <c r="B24" s="18" t="s">
        <v>50</v>
      </c>
      <c r="C24" s="23">
        <v>40262.4002</v>
      </c>
      <c r="D24" s="23">
        <v>41138.1858</v>
      </c>
      <c r="E24" s="24">
        <f t="shared" si="0"/>
        <v>233703.1</v>
      </c>
      <c r="F24" s="24">
        <f t="shared" si="1"/>
        <v>227447.691</v>
      </c>
      <c r="G24" s="24">
        <f t="shared" si="2"/>
        <v>97.3233521506561</v>
      </c>
      <c r="H24" s="24">
        <f t="shared" si="3"/>
        <v>78615</v>
      </c>
      <c r="I24" s="24">
        <f t="shared" si="4"/>
        <v>85184.59099999999</v>
      </c>
      <c r="J24" s="24">
        <f t="shared" si="5"/>
        <v>108.35666348661195</v>
      </c>
      <c r="K24" s="24">
        <f t="shared" si="6"/>
        <v>28000</v>
      </c>
      <c r="L24" s="24">
        <f t="shared" si="7"/>
        <v>34534.482</v>
      </c>
      <c r="M24" s="25">
        <f t="shared" si="8"/>
        <v>123.33743571428573</v>
      </c>
      <c r="N24" s="32">
        <v>3000</v>
      </c>
      <c r="O24" s="32">
        <v>3821.87</v>
      </c>
      <c r="P24" s="25">
        <f t="shared" si="9"/>
        <v>127.39566666666666</v>
      </c>
      <c r="Q24" s="32">
        <v>21700</v>
      </c>
      <c r="R24" s="32">
        <v>22488.587</v>
      </c>
      <c r="S24" s="25">
        <f t="shared" si="10"/>
        <v>103.63404147465438</v>
      </c>
      <c r="T24" s="32">
        <v>25000</v>
      </c>
      <c r="U24" s="32">
        <v>30712.612</v>
      </c>
      <c r="V24" s="25">
        <f t="shared" si="11"/>
        <v>122.850448</v>
      </c>
      <c r="W24" s="32">
        <v>2700</v>
      </c>
      <c r="X24" s="32">
        <v>2433.522</v>
      </c>
      <c r="Y24" s="25">
        <f t="shared" si="12"/>
        <v>90.13044444444445</v>
      </c>
      <c r="Z24" s="32">
        <v>0</v>
      </c>
      <c r="AA24" s="32">
        <v>0</v>
      </c>
      <c r="AB24" s="25"/>
      <c r="AC24" s="26"/>
      <c r="AD24" s="25">
        <v>0</v>
      </c>
      <c r="AE24" s="25"/>
      <c r="AF24" s="25"/>
      <c r="AG24" s="32">
        <v>139763.1</v>
      </c>
      <c r="AH24" s="32">
        <v>139763.1</v>
      </c>
      <c r="AI24" s="25"/>
      <c r="AJ24" s="25"/>
      <c r="AK24" s="32">
        <v>0</v>
      </c>
      <c r="AL24" s="32">
        <v>0</v>
      </c>
      <c r="AM24" s="25"/>
      <c r="AN24" s="23">
        <v>0</v>
      </c>
      <c r="AO24" s="25"/>
      <c r="AP24" s="25"/>
      <c r="AQ24" s="24">
        <f t="shared" si="13"/>
        <v>7775</v>
      </c>
      <c r="AR24" s="24">
        <f t="shared" si="14"/>
        <v>7858.65</v>
      </c>
      <c r="AS24" s="25">
        <f t="shared" si="15"/>
        <v>101.07588424437299</v>
      </c>
      <c r="AT24" s="32">
        <v>7775</v>
      </c>
      <c r="AU24" s="32">
        <v>7858.65</v>
      </c>
      <c r="AV24" s="32">
        <v>0</v>
      </c>
      <c r="AW24" s="32">
        <v>0</v>
      </c>
      <c r="AX24" s="23">
        <v>0</v>
      </c>
      <c r="AY24" s="23">
        <v>0</v>
      </c>
      <c r="AZ24" s="32">
        <v>0</v>
      </c>
      <c r="BA24" s="32">
        <v>0</v>
      </c>
      <c r="BB24" s="23">
        <v>0</v>
      </c>
      <c r="BC24" s="23">
        <v>0</v>
      </c>
      <c r="BD24" s="23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18440</v>
      </c>
      <c r="BJ24" s="32">
        <v>16630.95</v>
      </c>
      <c r="BK24" s="32">
        <v>9090</v>
      </c>
      <c r="BL24" s="32">
        <v>6685.7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1238.4</v>
      </c>
      <c r="BU24" s="32">
        <v>0</v>
      </c>
      <c r="BV24" s="24">
        <f t="shared" si="16"/>
        <v>218378.1</v>
      </c>
      <c r="BW24" s="24">
        <f t="shared" si="17"/>
        <v>224947.691</v>
      </c>
      <c r="BX24" s="25"/>
      <c r="BY24" s="25"/>
      <c r="BZ24" s="32">
        <v>15325</v>
      </c>
      <c r="CA24" s="32">
        <v>2500</v>
      </c>
      <c r="CB24" s="25"/>
      <c r="CC24" s="25"/>
      <c r="CD24" s="25"/>
      <c r="CE24" s="32">
        <v>0</v>
      </c>
      <c r="CF24" s="32">
        <v>0</v>
      </c>
      <c r="CG24" s="25"/>
      <c r="CH24" s="25"/>
      <c r="CI24" s="25"/>
      <c r="CJ24" s="32">
        <v>0</v>
      </c>
      <c r="CK24" s="32">
        <v>0</v>
      </c>
      <c r="CL24" s="25"/>
      <c r="CM24" s="24">
        <f t="shared" si="18"/>
        <v>15325</v>
      </c>
      <c r="CN24" s="24">
        <f t="shared" si="19"/>
        <v>2500</v>
      </c>
      <c r="CQ24" s="20"/>
      <c r="CS24" s="20"/>
      <c r="CT24" s="20"/>
      <c r="CV24" s="20"/>
    </row>
    <row r="25" spans="1:100" s="19" customFormat="1" ht="20.25" customHeight="1">
      <c r="A25" s="17">
        <v>16</v>
      </c>
      <c r="B25" s="18" t="s">
        <v>63</v>
      </c>
      <c r="C25" s="23">
        <v>498.236</v>
      </c>
      <c r="D25" s="23">
        <v>379.4874</v>
      </c>
      <c r="E25" s="24">
        <f t="shared" si="0"/>
        <v>21068.7</v>
      </c>
      <c r="F25" s="24">
        <f t="shared" si="1"/>
        <v>20712.734</v>
      </c>
      <c r="G25" s="24">
        <f t="shared" si="2"/>
        <v>98.31045104823744</v>
      </c>
      <c r="H25" s="24">
        <f t="shared" si="3"/>
        <v>6332</v>
      </c>
      <c r="I25" s="24">
        <f t="shared" si="4"/>
        <v>5976.034000000001</v>
      </c>
      <c r="J25" s="24">
        <f t="shared" si="5"/>
        <v>94.37830069488314</v>
      </c>
      <c r="K25" s="24">
        <f t="shared" si="6"/>
        <v>1868</v>
      </c>
      <c r="L25" s="24">
        <f t="shared" si="7"/>
        <v>1940.3</v>
      </c>
      <c r="M25" s="25">
        <f t="shared" si="8"/>
        <v>103.87044967880085</v>
      </c>
      <c r="N25" s="32">
        <v>2</v>
      </c>
      <c r="O25" s="32">
        <v>8.3</v>
      </c>
      <c r="P25" s="25">
        <f t="shared" si="9"/>
        <v>415.00000000000006</v>
      </c>
      <c r="Q25" s="32">
        <v>2080</v>
      </c>
      <c r="R25" s="32">
        <v>2104.074</v>
      </c>
      <c r="S25" s="25">
        <f t="shared" si="10"/>
        <v>101.15740384615385</v>
      </c>
      <c r="T25" s="32">
        <v>1866</v>
      </c>
      <c r="U25" s="32">
        <v>1932</v>
      </c>
      <c r="V25" s="25">
        <f t="shared" si="11"/>
        <v>103.53697749196142</v>
      </c>
      <c r="W25" s="32">
        <v>39</v>
      </c>
      <c r="X25" s="32">
        <v>31.5</v>
      </c>
      <c r="Y25" s="25">
        <f t="shared" si="12"/>
        <v>80.76923076923077</v>
      </c>
      <c r="Z25" s="32">
        <v>0</v>
      </c>
      <c r="AA25" s="32">
        <v>0</v>
      </c>
      <c r="AB25" s="25"/>
      <c r="AC25" s="26"/>
      <c r="AD25" s="25">
        <v>0</v>
      </c>
      <c r="AE25" s="25"/>
      <c r="AF25" s="25"/>
      <c r="AG25" s="32">
        <v>14736.7</v>
      </c>
      <c r="AH25" s="32">
        <v>14736.7</v>
      </c>
      <c r="AI25" s="25"/>
      <c r="AJ25" s="25"/>
      <c r="AK25" s="32">
        <v>0</v>
      </c>
      <c r="AL25" s="32">
        <v>0</v>
      </c>
      <c r="AM25" s="25"/>
      <c r="AN25" s="23">
        <v>0</v>
      </c>
      <c r="AO25" s="25"/>
      <c r="AP25" s="25"/>
      <c r="AQ25" s="24">
        <f t="shared" si="13"/>
        <v>1370</v>
      </c>
      <c r="AR25" s="24">
        <f t="shared" si="14"/>
        <v>1370.3600000000001</v>
      </c>
      <c r="AS25" s="25">
        <f t="shared" si="15"/>
        <v>100.02627737226277</v>
      </c>
      <c r="AT25" s="32">
        <v>650</v>
      </c>
      <c r="AU25" s="32">
        <v>650.36</v>
      </c>
      <c r="AV25" s="32">
        <v>0</v>
      </c>
      <c r="AW25" s="32">
        <v>0</v>
      </c>
      <c r="AX25" s="23">
        <v>0</v>
      </c>
      <c r="AY25" s="23">
        <v>0</v>
      </c>
      <c r="AZ25" s="32">
        <v>720</v>
      </c>
      <c r="BA25" s="32">
        <v>720</v>
      </c>
      <c r="BB25" s="23">
        <v>0</v>
      </c>
      <c r="BC25" s="23">
        <v>0</v>
      </c>
      <c r="BD25" s="23">
        <v>0</v>
      </c>
      <c r="BE25" s="32">
        <v>0</v>
      </c>
      <c r="BF25" s="32">
        <v>0</v>
      </c>
      <c r="BG25" s="32">
        <v>40</v>
      </c>
      <c r="BH25" s="32">
        <v>174</v>
      </c>
      <c r="BI25" s="32">
        <v>935</v>
      </c>
      <c r="BJ25" s="32">
        <v>355.8</v>
      </c>
      <c r="BK25" s="32">
        <v>935</v>
      </c>
      <c r="BL25" s="32">
        <v>355.8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24">
        <f t="shared" si="16"/>
        <v>21068.7</v>
      </c>
      <c r="BW25" s="24">
        <f t="shared" si="17"/>
        <v>20712.734</v>
      </c>
      <c r="BX25" s="25"/>
      <c r="BY25" s="25"/>
      <c r="BZ25" s="32">
        <v>0</v>
      </c>
      <c r="CA25" s="32">
        <v>0</v>
      </c>
      <c r="CB25" s="25"/>
      <c r="CC25" s="25"/>
      <c r="CD25" s="25"/>
      <c r="CE25" s="32">
        <v>0</v>
      </c>
      <c r="CF25" s="32">
        <v>0</v>
      </c>
      <c r="CG25" s="25"/>
      <c r="CH25" s="25"/>
      <c r="CI25" s="25"/>
      <c r="CJ25" s="32">
        <v>0</v>
      </c>
      <c r="CK25" s="32">
        <v>0</v>
      </c>
      <c r="CL25" s="25"/>
      <c r="CM25" s="24">
        <f t="shared" si="18"/>
        <v>0</v>
      </c>
      <c r="CN25" s="24">
        <f t="shared" si="19"/>
        <v>0</v>
      </c>
      <c r="CQ25" s="20"/>
      <c r="CS25" s="20"/>
      <c r="CT25" s="20"/>
      <c r="CV25" s="20"/>
    </row>
    <row r="26" spans="1:100" s="19" customFormat="1" ht="20.25" customHeight="1">
      <c r="A26" s="17">
        <v>17</v>
      </c>
      <c r="B26" s="18" t="s">
        <v>64</v>
      </c>
      <c r="C26" s="23">
        <v>27.723</v>
      </c>
      <c r="D26" s="23">
        <v>5093.0769</v>
      </c>
      <c r="E26" s="24">
        <f t="shared" si="0"/>
        <v>50803.299999999996</v>
      </c>
      <c r="F26" s="24">
        <f t="shared" si="1"/>
        <v>51299.1446</v>
      </c>
      <c r="G26" s="24">
        <f t="shared" si="2"/>
        <v>100.97600864510771</v>
      </c>
      <c r="H26" s="24">
        <f t="shared" si="3"/>
        <v>17574.2</v>
      </c>
      <c r="I26" s="24">
        <f t="shared" si="4"/>
        <v>18070.0446</v>
      </c>
      <c r="J26" s="24">
        <f t="shared" si="5"/>
        <v>102.82143483060395</v>
      </c>
      <c r="K26" s="24">
        <f t="shared" si="6"/>
        <v>8600</v>
      </c>
      <c r="L26" s="24">
        <f t="shared" si="7"/>
        <v>9302.7668</v>
      </c>
      <c r="M26" s="25">
        <f t="shared" si="8"/>
        <v>108.17170697674419</v>
      </c>
      <c r="N26" s="32">
        <v>400</v>
      </c>
      <c r="O26" s="32">
        <v>274.9558</v>
      </c>
      <c r="P26" s="25">
        <f t="shared" si="9"/>
        <v>68.73895</v>
      </c>
      <c r="Q26" s="32">
        <v>4000</v>
      </c>
      <c r="R26" s="32">
        <v>3695.9138</v>
      </c>
      <c r="S26" s="25">
        <f t="shared" si="10"/>
        <v>92.397845</v>
      </c>
      <c r="T26" s="32">
        <v>8200</v>
      </c>
      <c r="U26" s="32">
        <v>9027.811</v>
      </c>
      <c r="V26" s="25">
        <f t="shared" si="11"/>
        <v>110.09525609756096</v>
      </c>
      <c r="W26" s="32">
        <v>292</v>
      </c>
      <c r="X26" s="32">
        <v>417</v>
      </c>
      <c r="Y26" s="25">
        <f t="shared" si="12"/>
        <v>142.8082191780822</v>
      </c>
      <c r="Z26" s="32">
        <v>0</v>
      </c>
      <c r="AA26" s="32">
        <v>0</v>
      </c>
      <c r="AB26" s="25"/>
      <c r="AC26" s="26"/>
      <c r="AD26" s="25">
        <v>0</v>
      </c>
      <c r="AE26" s="25"/>
      <c r="AF26" s="25"/>
      <c r="AG26" s="32">
        <v>30428.6</v>
      </c>
      <c r="AH26" s="32">
        <v>30428.6</v>
      </c>
      <c r="AI26" s="25"/>
      <c r="AJ26" s="25"/>
      <c r="AK26" s="32">
        <v>2800.5</v>
      </c>
      <c r="AL26" s="32">
        <v>2800.5</v>
      </c>
      <c r="AM26" s="25"/>
      <c r="AN26" s="23">
        <v>0</v>
      </c>
      <c r="AO26" s="25"/>
      <c r="AP26" s="25"/>
      <c r="AQ26" s="24">
        <f t="shared" si="13"/>
        <v>944.5</v>
      </c>
      <c r="AR26" s="24">
        <f t="shared" si="14"/>
        <v>945.137</v>
      </c>
      <c r="AS26" s="25">
        <f t="shared" si="15"/>
        <v>100.06744309158285</v>
      </c>
      <c r="AT26" s="32">
        <v>464.5</v>
      </c>
      <c r="AU26" s="32">
        <v>465.137</v>
      </c>
      <c r="AV26" s="32">
        <v>0</v>
      </c>
      <c r="AW26" s="32">
        <v>0</v>
      </c>
      <c r="AX26" s="23">
        <v>0</v>
      </c>
      <c r="AY26" s="23">
        <v>0</v>
      </c>
      <c r="AZ26" s="32">
        <v>480</v>
      </c>
      <c r="BA26" s="32">
        <v>480</v>
      </c>
      <c r="BB26" s="23">
        <v>0</v>
      </c>
      <c r="BC26" s="23">
        <v>0</v>
      </c>
      <c r="BD26" s="23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3737.7</v>
      </c>
      <c r="BJ26" s="32">
        <v>2627.1</v>
      </c>
      <c r="BK26" s="32">
        <v>2177.7</v>
      </c>
      <c r="BL26" s="32">
        <v>1074.1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1082.127</v>
      </c>
      <c r="BU26" s="32">
        <v>0</v>
      </c>
      <c r="BV26" s="24">
        <f t="shared" si="16"/>
        <v>50803.299999999996</v>
      </c>
      <c r="BW26" s="24">
        <f t="shared" si="17"/>
        <v>51299.1446</v>
      </c>
      <c r="BX26" s="25"/>
      <c r="BY26" s="25"/>
      <c r="BZ26" s="32">
        <v>0</v>
      </c>
      <c r="CA26" s="32">
        <v>0</v>
      </c>
      <c r="CB26" s="25"/>
      <c r="CC26" s="25"/>
      <c r="CD26" s="25"/>
      <c r="CE26" s="32">
        <v>0</v>
      </c>
      <c r="CF26" s="32">
        <v>0</v>
      </c>
      <c r="CG26" s="25"/>
      <c r="CH26" s="25"/>
      <c r="CI26" s="25"/>
      <c r="CJ26" s="32">
        <v>8055</v>
      </c>
      <c r="CK26" s="32">
        <v>8055</v>
      </c>
      <c r="CL26" s="25"/>
      <c r="CM26" s="24">
        <f t="shared" si="18"/>
        <v>8055</v>
      </c>
      <c r="CN26" s="24">
        <f t="shared" si="19"/>
        <v>8055</v>
      </c>
      <c r="CQ26" s="20"/>
      <c r="CS26" s="20"/>
      <c r="CT26" s="20"/>
      <c r="CV26" s="20"/>
    </row>
    <row r="27" spans="1:100" s="19" customFormat="1" ht="20.25" customHeight="1">
      <c r="A27" s="17">
        <v>18</v>
      </c>
      <c r="B27" s="18" t="s">
        <v>65</v>
      </c>
      <c r="C27" s="23">
        <v>3229.0255</v>
      </c>
      <c r="D27" s="23">
        <v>2751.1189</v>
      </c>
      <c r="E27" s="24">
        <f t="shared" si="0"/>
        <v>70802.30000000002</v>
      </c>
      <c r="F27" s="24">
        <f t="shared" si="1"/>
        <v>66611.37520000001</v>
      </c>
      <c r="G27" s="24">
        <f t="shared" si="2"/>
        <v>94.08080697943427</v>
      </c>
      <c r="H27" s="24">
        <f t="shared" si="3"/>
        <v>56772.5</v>
      </c>
      <c r="I27" s="24">
        <f t="shared" si="4"/>
        <v>52581.57520000001</v>
      </c>
      <c r="J27" s="24">
        <f t="shared" si="5"/>
        <v>92.6180372539522</v>
      </c>
      <c r="K27" s="24">
        <f t="shared" si="6"/>
        <v>39255</v>
      </c>
      <c r="L27" s="24">
        <f t="shared" si="7"/>
        <v>36458.048599999995</v>
      </c>
      <c r="M27" s="25">
        <f t="shared" si="8"/>
        <v>92.87491682588204</v>
      </c>
      <c r="N27" s="32">
        <v>17715</v>
      </c>
      <c r="O27" s="32">
        <v>16818.4056</v>
      </c>
      <c r="P27" s="25">
        <f t="shared" si="9"/>
        <v>94.93878408128703</v>
      </c>
      <c r="Q27" s="32">
        <v>1890</v>
      </c>
      <c r="R27" s="32">
        <v>1909.4666</v>
      </c>
      <c r="S27" s="25">
        <f t="shared" si="10"/>
        <v>101.02997883597884</v>
      </c>
      <c r="T27" s="32">
        <v>21540</v>
      </c>
      <c r="U27" s="32">
        <v>19639.643</v>
      </c>
      <c r="V27" s="25">
        <f t="shared" si="11"/>
        <v>91.17754410399257</v>
      </c>
      <c r="W27" s="32">
        <v>2734</v>
      </c>
      <c r="X27" s="32">
        <v>2858.05</v>
      </c>
      <c r="Y27" s="25">
        <f t="shared" si="12"/>
        <v>104.53730797366497</v>
      </c>
      <c r="Z27" s="32">
        <v>0</v>
      </c>
      <c r="AA27" s="32">
        <v>0</v>
      </c>
      <c r="AB27" s="25"/>
      <c r="AC27" s="26"/>
      <c r="AD27" s="25">
        <v>0</v>
      </c>
      <c r="AE27" s="25"/>
      <c r="AF27" s="25"/>
      <c r="AG27" s="32">
        <v>14029.8</v>
      </c>
      <c r="AH27" s="32">
        <v>14029.8</v>
      </c>
      <c r="AI27" s="25"/>
      <c r="AJ27" s="25"/>
      <c r="AK27" s="32">
        <v>0</v>
      </c>
      <c r="AL27" s="32">
        <v>0</v>
      </c>
      <c r="AM27" s="25"/>
      <c r="AN27" s="23">
        <v>0</v>
      </c>
      <c r="AO27" s="25"/>
      <c r="AP27" s="25"/>
      <c r="AQ27" s="24">
        <f t="shared" si="13"/>
        <v>2131.3999999999996</v>
      </c>
      <c r="AR27" s="24">
        <f t="shared" si="14"/>
        <v>1123.308</v>
      </c>
      <c r="AS27" s="25">
        <f t="shared" si="15"/>
        <v>52.7028244346439</v>
      </c>
      <c r="AT27" s="32">
        <v>1085.8</v>
      </c>
      <c r="AU27" s="32">
        <v>1054.508</v>
      </c>
      <c r="AV27" s="32">
        <v>0</v>
      </c>
      <c r="AW27" s="32">
        <v>0</v>
      </c>
      <c r="AX27" s="23">
        <v>0</v>
      </c>
      <c r="AY27" s="23">
        <v>0</v>
      </c>
      <c r="AZ27" s="32">
        <v>1045.6</v>
      </c>
      <c r="BA27" s="32">
        <v>68.8</v>
      </c>
      <c r="BB27" s="23">
        <v>0</v>
      </c>
      <c r="BC27" s="23">
        <v>0</v>
      </c>
      <c r="BD27" s="23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9120.5</v>
      </c>
      <c r="BJ27" s="32">
        <v>7919.55</v>
      </c>
      <c r="BK27" s="32">
        <v>2040</v>
      </c>
      <c r="BL27" s="32">
        <v>553</v>
      </c>
      <c r="BM27" s="32">
        <v>1641.6</v>
      </c>
      <c r="BN27" s="32">
        <v>2313.152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24">
        <f t="shared" si="16"/>
        <v>70802.30000000002</v>
      </c>
      <c r="BW27" s="24">
        <f t="shared" si="17"/>
        <v>66611.37520000001</v>
      </c>
      <c r="BX27" s="25"/>
      <c r="BY27" s="25"/>
      <c r="BZ27" s="32">
        <v>0</v>
      </c>
      <c r="CA27" s="32">
        <v>0</v>
      </c>
      <c r="CB27" s="25"/>
      <c r="CC27" s="25"/>
      <c r="CD27" s="25"/>
      <c r="CE27" s="32">
        <v>0</v>
      </c>
      <c r="CF27" s="32">
        <v>0</v>
      </c>
      <c r="CG27" s="25"/>
      <c r="CH27" s="25"/>
      <c r="CI27" s="25"/>
      <c r="CJ27" s="32">
        <v>0</v>
      </c>
      <c r="CK27" s="32">
        <v>0</v>
      </c>
      <c r="CL27" s="25"/>
      <c r="CM27" s="24">
        <f t="shared" si="18"/>
        <v>0</v>
      </c>
      <c r="CN27" s="24">
        <f t="shared" si="19"/>
        <v>0</v>
      </c>
      <c r="CQ27" s="20"/>
      <c r="CS27" s="20"/>
      <c r="CT27" s="20"/>
      <c r="CV27" s="20"/>
    </row>
    <row r="28" spans="1:100" s="19" customFormat="1" ht="20.25" customHeight="1">
      <c r="A28" s="17">
        <v>19</v>
      </c>
      <c r="B28" s="18" t="s">
        <v>66</v>
      </c>
      <c r="C28" s="23">
        <v>550.0001</v>
      </c>
      <c r="D28" s="23">
        <v>0.0774</v>
      </c>
      <c r="E28" s="24">
        <f t="shared" si="0"/>
        <v>101896.3</v>
      </c>
      <c r="F28" s="24">
        <f t="shared" si="1"/>
        <v>101801.24530000001</v>
      </c>
      <c r="G28" s="24">
        <f t="shared" si="2"/>
        <v>99.90671427716218</v>
      </c>
      <c r="H28" s="24">
        <f t="shared" si="3"/>
        <v>29600</v>
      </c>
      <c r="I28" s="24">
        <f t="shared" si="4"/>
        <v>29969.745300000002</v>
      </c>
      <c r="J28" s="24">
        <f t="shared" si="5"/>
        <v>101.24913952702703</v>
      </c>
      <c r="K28" s="24">
        <f t="shared" si="6"/>
        <v>9800</v>
      </c>
      <c r="L28" s="24">
        <f t="shared" si="7"/>
        <v>12492.392</v>
      </c>
      <c r="M28" s="25">
        <f t="shared" si="8"/>
        <v>127.47338775510204</v>
      </c>
      <c r="N28" s="32">
        <v>3000</v>
      </c>
      <c r="O28" s="32">
        <v>3920.114</v>
      </c>
      <c r="P28" s="25">
        <f t="shared" si="9"/>
        <v>130.67046666666667</v>
      </c>
      <c r="Q28" s="32">
        <v>3550</v>
      </c>
      <c r="R28" s="32">
        <v>3374.5693</v>
      </c>
      <c r="S28" s="25">
        <f t="shared" si="10"/>
        <v>95.05829014084507</v>
      </c>
      <c r="T28" s="32">
        <v>6800</v>
      </c>
      <c r="U28" s="32">
        <v>8572.278</v>
      </c>
      <c r="V28" s="25">
        <f t="shared" si="11"/>
        <v>126.06291176470587</v>
      </c>
      <c r="W28" s="32">
        <v>1450</v>
      </c>
      <c r="X28" s="32">
        <v>1610.9</v>
      </c>
      <c r="Y28" s="25">
        <f t="shared" si="12"/>
        <v>111.09655172413792</v>
      </c>
      <c r="Z28" s="32">
        <v>0</v>
      </c>
      <c r="AA28" s="32">
        <v>0</v>
      </c>
      <c r="AB28" s="25"/>
      <c r="AC28" s="26"/>
      <c r="AD28" s="25">
        <v>0</v>
      </c>
      <c r="AE28" s="25"/>
      <c r="AF28" s="25"/>
      <c r="AG28" s="32">
        <v>47036.3</v>
      </c>
      <c r="AH28" s="32">
        <v>47036.3</v>
      </c>
      <c r="AI28" s="25"/>
      <c r="AJ28" s="25"/>
      <c r="AK28" s="32">
        <v>0</v>
      </c>
      <c r="AL28" s="32">
        <v>0</v>
      </c>
      <c r="AM28" s="25"/>
      <c r="AN28" s="23">
        <v>0</v>
      </c>
      <c r="AO28" s="25"/>
      <c r="AP28" s="25"/>
      <c r="AQ28" s="24">
        <f t="shared" si="13"/>
        <v>3800</v>
      </c>
      <c r="AR28" s="24">
        <f t="shared" si="14"/>
        <v>3278.304</v>
      </c>
      <c r="AS28" s="25">
        <f t="shared" si="15"/>
        <v>86.27115789473685</v>
      </c>
      <c r="AT28" s="32">
        <v>3800</v>
      </c>
      <c r="AU28" s="32">
        <v>3278.304</v>
      </c>
      <c r="AV28" s="32">
        <v>0</v>
      </c>
      <c r="AW28" s="32">
        <v>0</v>
      </c>
      <c r="AX28" s="23">
        <v>0</v>
      </c>
      <c r="AY28" s="23">
        <v>0</v>
      </c>
      <c r="AZ28" s="32">
        <v>0</v>
      </c>
      <c r="BA28" s="32">
        <v>0</v>
      </c>
      <c r="BB28" s="23">
        <v>0</v>
      </c>
      <c r="BC28" s="23">
        <v>0</v>
      </c>
      <c r="BD28" s="23">
        <v>0</v>
      </c>
      <c r="BE28" s="32">
        <v>0</v>
      </c>
      <c r="BF28" s="32">
        <v>0</v>
      </c>
      <c r="BG28" s="32">
        <v>4000</v>
      </c>
      <c r="BH28" s="32">
        <v>4041.7</v>
      </c>
      <c r="BI28" s="32">
        <v>7000</v>
      </c>
      <c r="BJ28" s="32">
        <v>5051.88</v>
      </c>
      <c r="BK28" s="32">
        <v>3000</v>
      </c>
      <c r="BL28" s="32">
        <v>2289.48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0</v>
      </c>
      <c r="BS28" s="32">
        <v>0</v>
      </c>
      <c r="BT28" s="32">
        <v>120</v>
      </c>
      <c r="BU28" s="32">
        <v>0</v>
      </c>
      <c r="BV28" s="24">
        <f t="shared" si="16"/>
        <v>76636.3</v>
      </c>
      <c r="BW28" s="24">
        <f t="shared" si="17"/>
        <v>77006.04530000001</v>
      </c>
      <c r="BX28" s="25"/>
      <c r="BY28" s="25"/>
      <c r="BZ28" s="32">
        <v>25260</v>
      </c>
      <c r="CA28" s="32">
        <v>24795.2</v>
      </c>
      <c r="CB28" s="25"/>
      <c r="CC28" s="25"/>
      <c r="CD28" s="25"/>
      <c r="CE28" s="32">
        <v>0</v>
      </c>
      <c r="CF28" s="32">
        <v>0</v>
      </c>
      <c r="CG28" s="25"/>
      <c r="CH28" s="25"/>
      <c r="CI28" s="25"/>
      <c r="CJ28" s="32">
        <v>16959.9225</v>
      </c>
      <c r="CK28" s="32">
        <v>16959.9225</v>
      </c>
      <c r="CL28" s="25"/>
      <c r="CM28" s="24">
        <f t="shared" si="18"/>
        <v>42219.9225</v>
      </c>
      <c r="CN28" s="24">
        <f t="shared" si="19"/>
        <v>41755.1225</v>
      </c>
      <c r="CQ28" s="20"/>
      <c r="CS28" s="20"/>
      <c r="CT28" s="20"/>
      <c r="CV28" s="20"/>
    </row>
    <row r="29" spans="1:100" s="19" customFormat="1" ht="20.25" customHeight="1">
      <c r="A29" s="17">
        <v>20</v>
      </c>
      <c r="B29" s="18" t="s">
        <v>67</v>
      </c>
      <c r="C29" s="23">
        <v>3876.874</v>
      </c>
      <c r="D29" s="23">
        <v>1872.2675</v>
      </c>
      <c r="E29" s="24">
        <f t="shared" si="0"/>
        <v>29893.9</v>
      </c>
      <c r="F29" s="24">
        <f t="shared" si="1"/>
        <v>30025.555999999997</v>
      </c>
      <c r="G29" s="24">
        <f t="shared" si="2"/>
        <v>100.44041091995355</v>
      </c>
      <c r="H29" s="24">
        <f t="shared" si="3"/>
        <v>5528.4</v>
      </c>
      <c r="I29" s="24">
        <f t="shared" si="4"/>
        <v>5660.0560000000005</v>
      </c>
      <c r="J29" s="24">
        <f t="shared" si="5"/>
        <v>102.38144852036757</v>
      </c>
      <c r="K29" s="24">
        <f t="shared" si="6"/>
        <v>1878.4</v>
      </c>
      <c r="L29" s="24">
        <f t="shared" si="7"/>
        <v>3180.578</v>
      </c>
      <c r="M29" s="25">
        <f t="shared" si="8"/>
        <v>169.32378620102213</v>
      </c>
      <c r="N29" s="32">
        <v>17.7</v>
      </c>
      <c r="O29" s="32">
        <v>0</v>
      </c>
      <c r="P29" s="25">
        <f t="shared" si="9"/>
        <v>0</v>
      </c>
      <c r="Q29" s="32">
        <v>1500</v>
      </c>
      <c r="R29" s="32">
        <v>1512.156</v>
      </c>
      <c r="S29" s="25">
        <f t="shared" si="10"/>
        <v>100.81039999999999</v>
      </c>
      <c r="T29" s="32">
        <v>1860.7</v>
      </c>
      <c r="U29" s="32">
        <v>3180.578</v>
      </c>
      <c r="V29" s="25">
        <f t="shared" si="11"/>
        <v>170.93448702101358</v>
      </c>
      <c r="W29" s="32">
        <v>200</v>
      </c>
      <c r="X29" s="32">
        <v>164.5</v>
      </c>
      <c r="Y29" s="25">
        <f t="shared" si="12"/>
        <v>82.25</v>
      </c>
      <c r="Z29" s="32">
        <v>0</v>
      </c>
      <c r="AA29" s="32">
        <v>0</v>
      </c>
      <c r="AB29" s="25"/>
      <c r="AC29" s="26"/>
      <c r="AD29" s="25">
        <v>0</v>
      </c>
      <c r="AE29" s="25"/>
      <c r="AF29" s="25"/>
      <c r="AG29" s="32">
        <v>24365.5</v>
      </c>
      <c r="AH29" s="32">
        <v>24365.5</v>
      </c>
      <c r="AI29" s="25"/>
      <c r="AJ29" s="25"/>
      <c r="AK29" s="32">
        <v>0</v>
      </c>
      <c r="AL29" s="32">
        <v>0</v>
      </c>
      <c r="AM29" s="25"/>
      <c r="AN29" s="23">
        <v>0</v>
      </c>
      <c r="AO29" s="25"/>
      <c r="AP29" s="25"/>
      <c r="AQ29" s="24">
        <f t="shared" si="13"/>
        <v>350</v>
      </c>
      <c r="AR29" s="24">
        <f t="shared" si="14"/>
        <v>396.1</v>
      </c>
      <c r="AS29" s="25">
        <f t="shared" si="15"/>
        <v>113.17142857142856</v>
      </c>
      <c r="AT29" s="32">
        <v>350</v>
      </c>
      <c r="AU29" s="32">
        <v>396.1</v>
      </c>
      <c r="AV29" s="32">
        <v>0</v>
      </c>
      <c r="AW29" s="32">
        <v>0</v>
      </c>
      <c r="AX29" s="23">
        <v>0</v>
      </c>
      <c r="AY29" s="23">
        <v>0</v>
      </c>
      <c r="AZ29" s="32">
        <v>0</v>
      </c>
      <c r="BA29" s="32">
        <v>0</v>
      </c>
      <c r="BB29" s="23">
        <v>0</v>
      </c>
      <c r="BC29" s="23">
        <v>0</v>
      </c>
      <c r="BD29" s="23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1600</v>
      </c>
      <c r="BJ29" s="32">
        <v>373.05</v>
      </c>
      <c r="BK29" s="32">
        <v>1600</v>
      </c>
      <c r="BL29" s="32">
        <v>373.05</v>
      </c>
      <c r="BM29" s="32">
        <v>0</v>
      </c>
      <c r="BN29" s="32">
        <v>33.672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24">
        <f t="shared" si="16"/>
        <v>29893.9</v>
      </c>
      <c r="BW29" s="24">
        <f t="shared" si="17"/>
        <v>30025.555999999997</v>
      </c>
      <c r="BX29" s="25"/>
      <c r="BY29" s="25"/>
      <c r="BZ29" s="32">
        <v>0</v>
      </c>
      <c r="CA29" s="32">
        <v>0</v>
      </c>
      <c r="CB29" s="25"/>
      <c r="CC29" s="25"/>
      <c r="CD29" s="25"/>
      <c r="CE29" s="32">
        <v>0</v>
      </c>
      <c r="CF29" s="32">
        <v>0</v>
      </c>
      <c r="CG29" s="25"/>
      <c r="CH29" s="25"/>
      <c r="CI29" s="25"/>
      <c r="CJ29" s="32">
        <v>0</v>
      </c>
      <c r="CK29" s="32">
        <v>0</v>
      </c>
      <c r="CL29" s="25"/>
      <c r="CM29" s="24">
        <f t="shared" si="18"/>
        <v>0</v>
      </c>
      <c r="CN29" s="24">
        <f t="shared" si="19"/>
        <v>0</v>
      </c>
      <c r="CQ29" s="20"/>
      <c r="CS29" s="20"/>
      <c r="CT29" s="20"/>
      <c r="CV29" s="20"/>
    </row>
    <row r="30" spans="1:100" s="19" customFormat="1" ht="20.25" customHeight="1">
      <c r="A30" s="17">
        <v>21</v>
      </c>
      <c r="B30" s="18" t="s">
        <v>68</v>
      </c>
      <c r="C30" s="23">
        <v>13609.6762</v>
      </c>
      <c r="D30" s="23">
        <v>2658.6778</v>
      </c>
      <c r="E30" s="24">
        <f t="shared" si="0"/>
        <v>65160.240000000005</v>
      </c>
      <c r="F30" s="24">
        <f t="shared" si="1"/>
        <v>65393.54400000001</v>
      </c>
      <c r="G30" s="24">
        <f t="shared" si="2"/>
        <v>100.35804656336443</v>
      </c>
      <c r="H30" s="24">
        <f t="shared" si="3"/>
        <v>26636.84</v>
      </c>
      <c r="I30" s="24">
        <f t="shared" si="4"/>
        <v>26870.144</v>
      </c>
      <c r="J30" s="24">
        <f t="shared" si="5"/>
        <v>100.87586966021496</v>
      </c>
      <c r="K30" s="24">
        <f t="shared" si="6"/>
        <v>8855.43</v>
      </c>
      <c r="L30" s="24">
        <f t="shared" si="7"/>
        <v>8932.006</v>
      </c>
      <c r="M30" s="25">
        <f t="shared" si="8"/>
        <v>100.86473497052091</v>
      </c>
      <c r="N30" s="32">
        <v>355.43</v>
      </c>
      <c r="O30" s="32">
        <v>431.456</v>
      </c>
      <c r="P30" s="25">
        <f t="shared" si="9"/>
        <v>121.38986579635933</v>
      </c>
      <c r="Q30" s="32">
        <v>7500</v>
      </c>
      <c r="R30" s="32">
        <v>7506.258</v>
      </c>
      <c r="S30" s="25">
        <f t="shared" si="10"/>
        <v>100.08344</v>
      </c>
      <c r="T30" s="32">
        <v>8500</v>
      </c>
      <c r="U30" s="32">
        <v>8500.55</v>
      </c>
      <c r="V30" s="25">
        <f t="shared" si="11"/>
        <v>100.00647058823529</v>
      </c>
      <c r="W30" s="32">
        <v>318</v>
      </c>
      <c r="X30" s="32">
        <v>327.5</v>
      </c>
      <c r="Y30" s="25">
        <f t="shared" si="12"/>
        <v>102.9874213836478</v>
      </c>
      <c r="Z30" s="32">
        <v>0</v>
      </c>
      <c r="AA30" s="32">
        <v>0</v>
      </c>
      <c r="AB30" s="25"/>
      <c r="AC30" s="26"/>
      <c r="AD30" s="25">
        <v>0</v>
      </c>
      <c r="AE30" s="25"/>
      <c r="AF30" s="25"/>
      <c r="AG30" s="32">
        <v>34789.4</v>
      </c>
      <c r="AH30" s="32">
        <v>34789.4</v>
      </c>
      <c r="AI30" s="25"/>
      <c r="AJ30" s="25"/>
      <c r="AK30" s="32">
        <v>3734</v>
      </c>
      <c r="AL30" s="32">
        <v>3734</v>
      </c>
      <c r="AM30" s="25"/>
      <c r="AN30" s="23">
        <v>0</v>
      </c>
      <c r="AO30" s="25"/>
      <c r="AP30" s="25"/>
      <c r="AQ30" s="24">
        <f t="shared" si="13"/>
        <v>1171.41</v>
      </c>
      <c r="AR30" s="24">
        <f t="shared" si="14"/>
        <v>1096.9</v>
      </c>
      <c r="AS30" s="25">
        <f t="shared" si="15"/>
        <v>93.6392894033686</v>
      </c>
      <c r="AT30" s="32">
        <v>1161.41</v>
      </c>
      <c r="AU30" s="32">
        <v>1086.9</v>
      </c>
      <c r="AV30" s="32">
        <v>0</v>
      </c>
      <c r="AW30" s="32">
        <v>0</v>
      </c>
      <c r="AX30" s="23">
        <v>0</v>
      </c>
      <c r="AY30" s="23">
        <v>0</v>
      </c>
      <c r="AZ30" s="32">
        <v>10</v>
      </c>
      <c r="BA30" s="32">
        <v>10</v>
      </c>
      <c r="BB30" s="23">
        <v>0</v>
      </c>
      <c r="BC30" s="23">
        <v>0</v>
      </c>
      <c r="BD30" s="23">
        <v>0</v>
      </c>
      <c r="BE30" s="32">
        <v>0</v>
      </c>
      <c r="BF30" s="32">
        <v>0</v>
      </c>
      <c r="BG30" s="32">
        <v>7242</v>
      </c>
      <c r="BH30" s="32">
        <v>7111.4</v>
      </c>
      <c r="BI30" s="32">
        <v>1550</v>
      </c>
      <c r="BJ30" s="32">
        <v>1252.11</v>
      </c>
      <c r="BK30" s="32">
        <v>1550</v>
      </c>
      <c r="BL30" s="32">
        <v>1248.11</v>
      </c>
      <c r="BM30" s="32">
        <v>0</v>
      </c>
      <c r="BN30" s="32">
        <v>643.97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24">
        <f t="shared" si="16"/>
        <v>65160.240000000005</v>
      </c>
      <c r="BW30" s="24">
        <f t="shared" si="17"/>
        <v>65393.54400000001</v>
      </c>
      <c r="BX30" s="25"/>
      <c r="BY30" s="25"/>
      <c r="BZ30" s="32">
        <v>0</v>
      </c>
      <c r="CA30" s="32">
        <v>0</v>
      </c>
      <c r="CB30" s="25"/>
      <c r="CC30" s="25"/>
      <c r="CD30" s="25"/>
      <c r="CE30" s="32">
        <v>0</v>
      </c>
      <c r="CF30" s="32">
        <v>0</v>
      </c>
      <c r="CG30" s="25"/>
      <c r="CH30" s="25"/>
      <c r="CI30" s="25"/>
      <c r="CJ30" s="32">
        <v>0</v>
      </c>
      <c r="CK30" s="32">
        <v>0</v>
      </c>
      <c r="CL30" s="25"/>
      <c r="CM30" s="24">
        <f t="shared" si="18"/>
        <v>0</v>
      </c>
      <c r="CN30" s="24">
        <f t="shared" si="19"/>
        <v>0</v>
      </c>
      <c r="CQ30" s="20"/>
      <c r="CS30" s="20"/>
      <c r="CT30" s="20"/>
      <c r="CV30" s="20"/>
    </row>
    <row r="31" spans="1:100" s="19" customFormat="1" ht="20.25" customHeight="1">
      <c r="A31" s="17">
        <v>22</v>
      </c>
      <c r="B31" s="18" t="s">
        <v>69</v>
      </c>
      <c r="C31" s="23">
        <v>867.3194</v>
      </c>
      <c r="D31" s="23">
        <v>2950.6405</v>
      </c>
      <c r="E31" s="24">
        <f t="shared" si="0"/>
        <v>45865.395</v>
      </c>
      <c r="F31" s="24">
        <f t="shared" si="1"/>
        <v>46543.80329999999</v>
      </c>
      <c r="G31" s="24">
        <f t="shared" si="2"/>
        <v>101.47912887265005</v>
      </c>
      <c r="H31" s="24">
        <f t="shared" si="3"/>
        <v>13137.6</v>
      </c>
      <c r="I31" s="24">
        <f t="shared" si="4"/>
        <v>13816.0083</v>
      </c>
      <c r="J31" s="24">
        <f t="shared" si="5"/>
        <v>105.16386782974058</v>
      </c>
      <c r="K31" s="24">
        <f t="shared" si="6"/>
        <v>5001.6</v>
      </c>
      <c r="L31" s="24">
        <f t="shared" si="7"/>
        <v>5096.322</v>
      </c>
      <c r="M31" s="25">
        <f t="shared" si="8"/>
        <v>101.8938339731286</v>
      </c>
      <c r="N31" s="32">
        <v>205.6</v>
      </c>
      <c r="O31" s="32">
        <v>133.191</v>
      </c>
      <c r="P31" s="25">
        <f t="shared" si="9"/>
        <v>64.78161478599222</v>
      </c>
      <c r="Q31" s="32">
        <v>5274</v>
      </c>
      <c r="R31" s="32">
        <v>5295.2339</v>
      </c>
      <c r="S31" s="25">
        <f t="shared" si="10"/>
        <v>100.40261471368981</v>
      </c>
      <c r="T31" s="32">
        <v>4796</v>
      </c>
      <c r="U31" s="32">
        <v>4963.131</v>
      </c>
      <c r="V31" s="25">
        <f t="shared" si="11"/>
        <v>103.48479983319434</v>
      </c>
      <c r="W31" s="32">
        <v>100</v>
      </c>
      <c r="X31" s="32">
        <v>161</v>
      </c>
      <c r="Y31" s="25">
        <f t="shared" si="12"/>
        <v>161</v>
      </c>
      <c r="Z31" s="32">
        <v>0</v>
      </c>
      <c r="AA31" s="32">
        <v>0</v>
      </c>
      <c r="AB31" s="25"/>
      <c r="AC31" s="26"/>
      <c r="AD31" s="25">
        <v>0</v>
      </c>
      <c r="AE31" s="25"/>
      <c r="AF31" s="25"/>
      <c r="AG31" s="32">
        <v>31182.5</v>
      </c>
      <c r="AH31" s="32">
        <v>31182.5</v>
      </c>
      <c r="AI31" s="25"/>
      <c r="AJ31" s="25"/>
      <c r="AK31" s="32">
        <v>0</v>
      </c>
      <c r="AL31" s="32">
        <v>0</v>
      </c>
      <c r="AM31" s="25"/>
      <c r="AN31" s="23">
        <v>0</v>
      </c>
      <c r="AO31" s="25"/>
      <c r="AP31" s="25"/>
      <c r="AQ31" s="24">
        <f t="shared" si="13"/>
        <v>650</v>
      </c>
      <c r="AR31" s="24">
        <f t="shared" si="14"/>
        <v>737.293</v>
      </c>
      <c r="AS31" s="25">
        <f t="shared" si="15"/>
        <v>113.4296923076923</v>
      </c>
      <c r="AT31" s="32">
        <v>650</v>
      </c>
      <c r="AU31" s="32">
        <v>737.293</v>
      </c>
      <c r="AV31" s="32">
        <v>0</v>
      </c>
      <c r="AW31" s="32">
        <v>0</v>
      </c>
      <c r="AX31" s="23">
        <v>0</v>
      </c>
      <c r="AY31" s="23">
        <v>0</v>
      </c>
      <c r="AZ31" s="32">
        <v>0</v>
      </c>
      <c r="BA31" s="32">
        <v>0</v>
      </c>
      <c r="BB31" s="23">
        <v>0</v>
      </c>
      <c r="BC31" s="23">
        <v>0</v>
      </c>
      <c r="BD31" s="23">
        <v>0</v>
      </c>
      <c r="BE31" s="32">
        <v>0</v>
      </c>
      <c r="BF31" s="32">
        <v>0</v>
      </c>
      <c r="BG31" s="32">
        <v>1600</v>
      </c>
      <c r="BH31" s="32">
        <v>1979.1</v>
      </c>
      <c r="BI31" s="32">
        <v>512</v>
      </c>
      <c r="BJ31" s="32">
        <v>547.0594</v>
      </c>
      <c r="BK31" s="32">
        <v>462</v>
      </c>
      <c r="BL31" s="32">
        <v>460.0594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0</v>
      </c>
      <c r="BU31" s="32">
        <v>0</v>
      </c>
      <c r="BV31" s="24">
        <f t="shared" si="16"/>
        <v>44320.1</v>
      </c>
      <c r="BW31" s="24">
        <f t="shared" si="17"/>
        <v>44998.508299999994</v>
      </c>
      <c r="BX31" s="25"/>
      <c r="BY31" s="25"/>
      <c r="BZ31" s="32">
        <v>1545.295</v>
      </c>
      <c r="CA31" s="32">
        <v>1545.295</v>
      </c>
      <c r="CB31" s="25"/>
      <c r="CC31" s="25"/>
      <c r="CD31" s="25"/>
      <c r="CE31" s="32">
        <v>0</v>
      </c>
      <c r="CF31" s="32">
        <v>0</v>
      </c>
      <c r="CG31" s="25"/>
      <c r="CH31" s="25"/>
      <c r="CI31" s="25"/>
      <c r="CJ31" s="32">
        <v>0</v>
      </c>
      <c r="CK31" s="32">
        <v>0</v>
      </c>
      <c r="CL31" s="25"/>
      <c r="CM31" s="24">
        <f t="shared" si="18"/>
        <v>1545.295</v>
      </c>
      <c r="CN31" s="24">
        <f t="shared" si="19"/>
        <v>1545.295</v>
      </c>
      <c r="CQ31" s="20"/>
      <c r="CS31" s="20"/>
      <c r="CT31" s="20"/>
      <c r="CV31" s="20"/>
    </row>
    <row r="32" spans="1:100" s="19" customFormat="1" ht="20.25" customHeight="1">
      <c r="A32" s="17">
        <v>23</v>
      </c>
      <c r="B32" s="18" t="s">
        <v>70</v>
      </c>
      <c r="C32" s="23">
        <v>923.204</v>
      </c>
      <c r="D32" s="23">
        <v>138.6707</v>
      </c>
      <c r="E32" s="24">
        <f t="shared" si="0"/>
        <v>44349.35</v>
      </c>
      <c r="F32" s="24">
        <f t="shared" si="1"/>
        <v>43940.097</v>
      </c>
      <c r="G32" s="24">
        <f t="shared" si="2"/>
        <v>99.07720631756723</v>
      </c>
      <c r="H32" s="24">
        <f t="shared" si="3"/>
        <v>9493.2</v>
      </c>
      <c r="I32" s="24">
        <f t="shared" si="4"/>
        <v>9083.947</v>
      </c>
      <c r="J32" s="24">
        <f t="shared" si="5"/>
        <v>95.68898790713351</v>
      </c>
      <c r="K32" s="24">
        <f t="shared" si="6"/>
        <v>4036.2</v>
      </c>
      <c r="L32" s="24">
        <f t="shared" si="7"/>
        <v>4148.856</v>
      </c>
      <c r="M32" s="25">
        <f t="shared" si="8"/>
        <v>102.79114018135871</v>
      </c>
      <c r="N32" s="32">
        <v>45</v>
      </c>
      <c r="O32" s="32">
        <v>45.228</v>
      </c>
      <c r="P32" s="25">
        <f t="shared" si="9"/>
        <v>100.50666666666667</v>
      </c>
      <c r="Q32" s="32">
        <v>1302.2</v>
      </c>
      <c r="R32" s="32">
        <v>1309.218</v>
      </c>
      <c r="S32" s="25">
        <f t="shared" si="10"/>
        <v>100.53893411150361</v>
      </c>
      <c r="T32" s="32">
        <v>3991.2</v>
      </c>
      <c r="U32" s="32">
        <v>4103.628</v>
      </c>
      <c r="V32" s="25">
        <f t="shared" si="11"/>
        <v>102.81689717378232</v>
      </c>
      <c r="W32" s="32">
        <v>144.6</v>
      </c>
      <c r="X32" s="32">
        <v>136.8</v>
      </c>
      <c r="Y32" s="25">
        <f t="shared" si="12"/>
        <v>94.60580912863071</v>
      </c>
      <c r="Z32" s="32">
        <v>0</v>
      </c>
      <c r="AA32" s="32">
        <v>0</v>
      </c>
      <c r="AB32" s="25"/>
      <c r="AC32" s="26"/>
      <c r="AD32" s="25">
        <v>0</v>
      </c>
      <c r="AE32" s="25"/>
      <c r="AF32" s="25"/>
      <c r="AG32" s="32">
        <v>32333.9</v>
      </c>
      <c r="AH32" s="32">
        <v>32333.9</v>
      </c>
      <c r="AI32" s="25"/>
      <c r="AJ32" s="25"/>
      <c r="AK32" s="32">
        <v>0</v>
      </c>
      <c r="AL32" s="32">
        <v>0</v>
      </c>
      <c r="AM32" s="25"/>
      <c r="AN32" s="23">
        <v>0</v>
      </c>
      <c r="AO32" s="25"/>
      <c r="AP32" s="25"/>
      <c r="AQ32" s="24">
        <f t="shared" si="13"/>
        <v>210.2</v>
      </c>
      <c r="AR32" s="24">
        <f t="shared" si="14"/>
        <v>207.884</v>
      </c>
      <c r="AS32" s="25">
        <f t="shared" si="15"/>
        <v>98.89819219790675</v>
      </c>
      <c r="AT32" s="32">
        <v>210.2</v>
      </c>
      <c r="AU32" s="32">
        <v>207.884</v>
      </c>
      <c r="AV32" s="32">
        <v>0</v>
      </c>
      <c r="AW32" s="32">
        <v>0</v>
      </c>
      <c r="AX32" s="23">
        <v>0</v>
      </c>
      <c r="AY32" s="23">
        <v>0</v>
      </c>
      <c r="AZ32" s="32">
        <v>0</v>
      </c>
      <c r="BA32" s="32">
        <v>0</v>
      </c>
      <c r="BB32" s="23">
        <v>0</v>
      </c>
      <c r="BC32" s="23">
        <v>0</v>
      </c>
      <c r="BD32" s="23">
        <v>0</v>
      </c>
      <c r="BE32" s="32">
        <v>0</v>
      </c>
      <c r="BF32" s="32">
        <v>0</v>
      </c>
      <c r="BG32" s="32">
        <v>2300</v>
      </c>
      <c r="BH32" s="32">
        <v>1720.2</v>
      </c>
      <c r="BI32" s="32">
        <v>1500</v>
      </c>
      <c r="BJ32" s="32">
        <v>1560.989</v>
      </c>
      <c r="BK32" s="32">
        <v>1500</v>
      </c>
      <c r="BL32" s="32">
        <v>1433.189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24">
        <f t="shared" si="16"/>
        <v>41827.1</v>
      </c>
      <c r="BW32" s="24">
        <f t="shared" si="17"/>
        <v>41417.847</v>
      </c>
      <c r="BX32" s="25"/>
      <c r="BY32" s="25"/>
      <c r="BZ32" s="32">
        <v>2522.25</v>
      </c>
      <c r="CA32" s="32">
        <v>2522.25</v>
      </c>
      <c r="CB32" s="25"/>
      <c r="CC32" s="25"/>
      <c r="CD32" s="25"/>
      <c r="CE32" s="32">
        <v>0</v>
      </c>
      <c r="CF32" s="32">
        <v>0</v>
      </c>
      <c r="CG32" s="25"/>
      <c r="CH32" s="25"/>
      <c r="CI32" s="25"/>
      <c r="CJ32" s="32">
        <v>0</v>
      </c>
      <c r="CK32" s="32">
        <v>0</v>
      </c>
      <c r="CL32" s="25"/>
      <c r="CM32" s="24">
        <f t="shared" si="18"/>
        <v>2522.25</v>
      </c>
      <c r="CN32" s="24">
        <f t="shared" si="19"/>
        <v>2522.25</v>
      </c>
      <c r="CQ32" s="20"/>
      <c r="CS32" s="20"/>
      <c r="CT32" s="20"/>
      <c r="CV32" s="20"/>
    </row>
    <row r="33" spans="1:100" s="19" customFormat="1" ht="20.25" customHeight="1">
      <c r="A33" s="17">
        <v>24</v>
      </c>
      <c r="B33" s="18" t="s">
        <v>71</v>
      </c>
      <c r="C33" s="23">
        <v>1217.056</v>
      </c>
      <c r="D33" s="23">
        <v>4290.8587</v>
      </c>
      <c r="E33" s="24">
        <f t="shared" si="0"/>
        <v>55204.84</v>
      </c>
      <c r="F33" s="24">
        <f t="shared" si="1"/>
        <v>55441.096000000005</v>
      </c>
      <c r="G33" s="24">
        <f t="shared" si="2"/>
        <v>100.42796247575396</v>
      </c>
      <c r="H33" s="24">
        <f t="shared" si="3"/>
        <v>7389.64</v>
      </c>
      <c r="I33" s="24">
        <f t="shared" si="4"/>
        <v>7625.896</v>
      </c>
      <c r="J33" s="24">
        <f t="shared" si="5"/>
        <v>103.197124623121</v>
      </c>
      <c r="K33" s="24">
        <f t="shared" si="6"/>
        <v>3100</v>
      </c>
      <c r="L33" s="24">
        <f t="shared" si="7"/>
        <v>3601.73</v>
      </c>
      <c r="M33" s="25">
        <f t="shared" si="8"/>
        <v>116.18483870967742</v>
      </c>
      <c r="N33" s="32">
        <v>100</v>
      </c>
      <c r="O33" s="32">
        <v>74.07</v>
      </c>
      <c r="P33" s="25">
        <f t="shared" si="9"/>
        <v>74.07</v>
      </c>
      <c r="Q33" s="32">
        <v>2900</v>
      </c>
      <c r="R33" s="32">
        <v>2985.306</v>
      </c>
      <c r="S33" s="25">
        <f t="shared" si="10"/>
        <v>102.94158620689655</v>
      </c>
      <c r="T33" s="32">
        <v>3000</v>
      </c>
      <c r="U33" s="32">
        <v>3527.66</v>
      </c>
      <c r="V33" s="25">
        <f t="shared" si="11"/>
        <v>117.58866666666665</v>
      </c>
      <c r="W33" s="32">
        <v>48</v>
      </c>
      <c r="X33" s="32">
        <v>70.5</v>
      </c>
      <c r="Y33" s="25">
        <f t="shared" si="12"/>
        <v>146.875</v>
      </c>
      <c r="Z33" s="32">
        <v>0</v>
      </c>
      <c r="AA33" s="32">
        <v>0</v>
      </c>
      <c r="AB33" s="25"/>
      <c r="AC33" s="26"/>
      <c r="AD33" s="25">
        <v>0</v>
      </c>
      <c r="AE33" s="25"/>
      <c r="AF33" s="25"/>
      <c r="AG33" s="32">
        <v>15659.7</v>
      </c>
      <c r="AH33" s="32">
        <v>15659.7</v>
      </c>
      <c r="AI33" s="25"/>
      <c r="AJ33" s="25"/>
      <c r="AK33" s="32">
        <v>0</v>
      </c>
      <c r="AL33" s="32">
        <v>0</v>
      </c>
      <c r="AM33" s="25"/>
      <c r="AN33" s="23">
        <v>0</v>
      </c>
      <c r="AO33" s="25"/>
      <c r="AP33" s="25"/>
      <c r="AQ33" s="24">
        <f t="shared" si="13"/>
        <v>755</v>
      </c>
      <c r="AR33" s="24">
        <f t="shared" si="14"/>
        <v>717.9</v>
      </c>
      <c r="AS33" s="25">
        <f t="shared" si="15"/>
        <v>95.08609271523179</v>
      </c>
      <c r="AT33" s="32">
        <v>755</v>
      </c>
      <c r="AU33" s="32">
        <v>717.9</v>
      </c>
      <c r="AV33" s="32">
        <v>0</v>
      </c>
      <c r="AW33" s="32">
        <v>0</v>
      </c>
      <c r="AX33" s="23">
        <v>0</v>
      </c>
      <c r="AY33" s="23">
        <v>0</v>
      </c>
      <c r="AZ33" s="32">
        <v>0</v>
      </c>
      <c r="BA33" s="32">
        <v>0</v>
      </c>
      <c r="BB33" s="23">
        <v>0</v>
      </c>
      <c r="BC33" s="23">
        <v>0</v>
      </c>
      <c r="BD33" s="23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586.64</v>
      </c>
      <c r="BJ33" s="32">
        <v>250.46</v>
      </c>
      <c r="BK33" s="32">
        <v>586.64</v>
      </c>
      <c r="BL33" s="32">
        <v>250.46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0</v>
      </c>
      <c r="BU33" s="32">
        <v>0</v>
      </c>
      <c r="BV33" s="24">
        <f t="shared" si="16"/>
        <v>23049.34</v>
      </c>
      <c r="BW33" s="24">
        <f t="shared" si="17"/>
        <v>23285.596</v>
      </c>
      <c r="BX33" s="25"/>
      <c r="BY33" s="25"/>
      <c r="BZ33" s="32">
        <v>32155.5</v>
      </c>
      <c r="CA33" s="32">
        <v>32155.5</v>
      </c>
      <c r="CB33" s="25"/>
      <c r="CC33" s="25"/>
      <c r="CD33" s="25"/>
      <c r="CE33" s="32">
        <v>0</v>
      </c>
      <c r="CF33" s="32">
        <v>0</v>
      </c>
      <c r="CG33" s="25"/>
      <c r="CH33" s="25"/>
      <c r="CI33" s="25"/>
      <c r="CJ33" s="32">
        <v>1410</v>
      </c>
      <c r="CK33" s="32">
        <v>1410</v>
      </c>
      <c r="CL33" s="25"/>
      <c r="CM33" s="24">
        <f t="shared" si="18"/>
        <v>33565.5</v>
      </c>
      <c r="CN33" s="24">
        <f t="shared" si="19"/>
        <v>33565.5</v>
      </c>
      <c r="CQ33" s="20"/>
      <c r="CS33" s="20"/>
      <c r="CT33" s="20"/>
      <c r="CV33" s="20"/>
    </row>
    <row r="34" spans="1:100" s="19" customFormat="1" ht="20.25" customHeight="1">
      <c r="A34" s="17">
        <v>25</v>
      </c>
      <c r="B34" s="18" t="s">
        <v>72</v>
      </c>
      <c r="C34" s="23">
        <v>27190.2384</v>
      </c>
      <c r="D34" s="23">
        <v>9072.5591</v>
      </c>
      <c r="E34" s="24">
        <f t="shared" si="0"/>
        <v>44752.45</v>
      </c>
      <c r="F34" s="24">
        <f t="shared" si="1"/>
        <v>44341.542</v>
      </c>
      <c r="G34" s="24">
        <f t="shared" si="2"/>
        <v>99.0818201014693</v>
      </c>
      <c r="H34" s="24">
        <f t="shared" si="3"/>
        <v>11057.25</v>
      </c>
      <c r="I34" s="24">
        <f t="shared" si="4"/>
        <v>10646.341999999999</v>
      </c>
      <c r="J34" s="24">
        <f t="shared" si="5"/>
        <v>96.2838137873341</v>
      </c>
      <c r="K34" s="24">
        <f t="shared" si="6"/>
        <v>4500</v>
      </c>
      <c r="L34" s="24">
        <f t="shared" si="7"/>
        <v>5096.875999999999</v>
      </c>
      <c r="M34" s="25">
        <f t="shared" si="8"/>
        <v>113.2639111111111</v>
      </c>
      <c r="N34" s="32">
        <v>341</v>
      </c>
      <c r="O34" s="32">
        <v>478.954</v>
      </c>
      <c r="P34" s="25">
        <f t="shared" si="9"/>
        <v>140.45571847507333</v>
      </c>
      <c r="Q34" s="32">
        <v>4100</v>
      </c>
      <c r="R34" s="32">
        <v>4109.966</v>
      </c>
      <c r="S34" s="25">
        <f t="shared" si="10"/>
        <v>100.2430731707317</v>
      </c>
      <c r="T34" s="32">
        <v>4159</v>
      </c>
      <c r="U34" s="32">
        <v>4617.922</v>
      </c>
      <c r="V34" s="25">
        <f t="shared" si="11"/>
        <v>111.03443135369078</v>
      </c>
      <c r="W34" s="32">
        <v>695.25</v>
      </c>
      <c r="X34" s="32">
        <v>843.3</v>
      </c>
      <c r="Y34" s="25">
        <f t="shared" si="12"/>
        <v>121.29449838187702</v>
      </c>
      <c r="Z34" s="32">
        <v>0</v>
      </c>
      <c r="AA34" s="32">
        <v>0</v>
      </c>
      <c r="AB34" s="25"/>
      <c r="AC34" s="26"/>
      <c r="AD34" s="25">
        <v>0</v>
      </c>
      <c r="AE34" s="25"/>
      <c r="AF34" s="25"/>
      <c r="AG34" s="32">
        <v>33695.2</v>
      </c>
      <c r="AH34" s="32">
        <v>33695.2</v>
      </c>
      <c r="AI34" s="25"/>
      <c r="AJ34" s="25"/>
      <c r="AK34" s="32">
        <v>0</v>
      </c>
      <c r="AL34" s="32">
        <v>0</v>
      </c>
      <c r="AM34" s="25"/>
      <c r="AN34" s="23">
        <v>0</v>
      </c>
      <c r="AO34" s="25"/>
      <c r="AP34" s="25"/>
      <c r="AQ34" s="24">
        <f t="shared" si="13"/>
        <v>382</v>
      </c>
      <c r="AR34" s="24">
        <f t="shared" si="14"/>
        <v>398.5</v>
      </c>
      <c r="AS34" s="25">
        <f t="shared" si="15"/>
        <v>104.3193717277487</v>
      </c>
      <c r="AT34" s="32">
        <v>382</v>
      </c>
      <c r="AU34" s="32">
        <v>398.5</v>
      </c>
      <c r="AV34" s="32">
        <v>0</v>
      </c>
      <c r="AW34" s="32">
        <v>0</v>
      </c>
      <c r="AX34" s="23">
        <v>0</v>
      </c>
      <c r="AY34" s="23">
        <v>0</v>
      </c>
      <c r="AZ34" s="32">
        <v>0</v>
      </c>
      <c r="BA34" s="32">
        <v>0</v>
      </c>
      <c r="BB34" s="23">
        <v>0</v>
      </c>
      <c r="BC34" s="23">
        <v>0</v>
      </c>
      <c r="BD34" s="23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900</v>
      </c>
      <c r="BJ34" s="32">
        <v>195.8</v>
      </c>
      <c r="BK34" s="32">
        <v>900</v>
      </c>
      <c r="BL34" s="32">
        <v>195.8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2">
        <v>480</v>
      </c>
      <c r="BT34" s="32">
        <v>1.9</v>
      </c>
      <c r="BU34" s="32">
        <v>0</v>
      </c>
      <c r="BV34" s="24">
        <f t="shared" si="16"/>
        <v>44752.45</v>
      </c>
      <c r="BW34" s="24">
        <f t="shared" si="17"/>
        <v>44341.542</v>
      </c>
      <c r="BX34" s="25"/>
      <c r="BY34" s="25"/>
      <c r="BZ34" s="32">
        <v>0</v>
      </c>
      <c r="CA34" s="32">
        <v>0</v>
      </c>
      <c r="CB34" s="25"/>
      <c r="CC34" s="25"/>
      <c r="CD34" s="25"/>
      <c r="CE34" s="32">
        <v>0</v>
      </c>
      <c r="CF34" s="32">
        <v>0</v>
      </c>
      <c r="CG34" s="25"/>
      <c r="CH34" s="25"/>
      <c r="CI34" s="25"/>
      <c r="CJ34" s="32">
        <v>0</v>
      </c>
      <c r="CK34" s="32">
        <v>0</v>
      </c>
      <c r="CL34" s="25"/>
      <c r="CM34" s="24">
        <f t="shared" si="18"/>
        <v>0</v>
      </c>
      <c r="CN34" s="24">
        <f t="shared" si="19"/>
        <v>0</v>
      </c>
      <c r="CQ34" s="20"/>
      <c r="CS34" s="20"/>
      <c r="CT34" s="20"/>
      <c r="CV34" s="20"/>
    </row>
    <row r="35" spans="1:100" s="19" customFormat="1" ht="20.25" customHeight="1">
      <c r="A35" s="17">
        <v>26</v>
      </c>
      <c r="B35" s="18" t="s">
        <v>73</v>
      </c>
      <c r="C35" s="23">
        <v>7.9</v>
      </c>
      <c r="D35" s="23">
        <v>365.5003</v>
      </c>
      <c r="E35" s="24">
        <f t="shared" si="0"/>
        <v>33088</v>
      </c>
      <c r="F35" s="24">
        <f t="shared" si="1"/>
        <v>33031.967</v>
      </c>
      <c r="G35" s="24">
        <f t="shared" si="2"/>
        <v>99.83065461798839</v>
      </c>
      <c r="H35" s="24">
        <f t="shared" si="3"/>
        <v>11492.2</v>
      </c>
      <c r="I35" s="24">
        <f t="shared" si="4"/>
        <v>11456.167</v>
      </c>
      <c r="J35" s="24">
        <f t="shared" si="5"/>
        <v>99.68645690120255</v>
      </c>
      <c r="K35" s="24">
        <f t="shared" si="6"/>
        <v>3460.7</v>
      </c>
      <c r="L35" s="24">
        <f t="shared" si="7"/>
        <v>4623.193</v>
      </c>
      <c r="M35" s="25">
        <f t="shared" si="8"/>
        <v>133.5912676626116</v>
      </c>
      <c r="N35" s="32">
        <v>60.7</v>
      </c>
      <c r="O35" s="32">
        <v>83.153</v>
      </c>
      <c r="P35" s="25">
        <f t="shared" si="9"/>
        <v>136.99011532125206</v>
      </c>
      <c r="Q35" s="32">
        <v>5257</v>
      </c>
      <c r="R35" s="32">
        <v>5335.841</v>
      </c>
      <c r="S35" s="25">
        <f t="shared" si="10"/>
        <v>101.49973368841545</v>
      </c>
      <c r="T35" s="32">
        <v>3400</v>
      </c>
      <c r="U35" s="32">
        <v>4540.04</v>
      </c>
      <c r="V35" s="25">
        <f t="shared" si="11"/>
        <v>133.53058823529412</v>
      </c>
      <c r="W35" s="32">
        <v>60</v>
      </c>
      <c r="X35" s="32">
        <v>125</v>
      </c>
      <c r="Y35" s="25">
        <f t="shared" si="12"/>
        <v>208.33333333333334</v>
      </c>
      <c r="Z35" s="32">
        <v>0</v>
      </c>
      <c r="AA35" s="32">
        <v>0</v>
      </c>
      <c r="AB35" s="25"/>
      <c r="AC35" s="26"/>
      <c r="AD35" s="25">
        <v>0</v>
      </c>
      <c r="AE35" s="25"/>
      <c r="AF35" s="25"/>
      <c r="AG35" s="32">
        <v>21595.8</v>
      </c>
      <c r="AH35" s="32">
        <v>21575.8</v>
      </c>
      <c r="AI35" s="25"/>
      <c r="AJ35" s="25"/>
      <c r="AK35" s="32">
        <v>0</v>
      </c>
      <c r="AL35" s="32">
        <v>0</v>
      </c>
      <c r="AM35" s="25"/>
      <c r="AN35" s="23">
        <v>0</v>
      </c>
      <c r="AO35" s="25"/>
      <c r="AP35" s="25"/>
      <c r="AQ35" s="24">
        <f t="shared" si="13"/>
        <v>84.5</v>
      </c>
      <c r="AR35" s="24">
        <f t="shared" si="14"/>
        <v>86.8</v>
      </c>
      <c r="AS35" s="25">
        <f t="shared" si="15"/>
        <v>102.72189349112426</v>
      </c>
      <c r="AT35" s="32">
        <v>84.5</v>
      </c>
      <c r="AU35" s="32">
        <v>86.8</v>
      </c>
      <c r="AV35" s="32">
        <v>0</v>
      </c>
      <c r="AW35" s="32">
        <v>0</v>
      </c>
      <c r="AX35" s="23">
        <v>0</v>
      </c>
      <c r="AY35" s="23">
        <v>0</v>
      </c>
      <c r="AZ35" s="32">
        <v>0</v>
      </c>
      <c r="BA35" s="32">
        <v>0</v>
      </c>
      <c r="BB35" s="23">
        <v>0</v>
      </c>
      <c r="BC35" s="23">
        <v>0</v>
      </c>
      <c r="BD35" s="23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2630</v>
      </c>
      <c r="BJ35" s="32">
        <v>1262.2</v>
      </c>
      <c r="BK35" s="32">
        <v>990</v>
      </c>
      <c r="BL35" s="32">
        <v>142.9</v>
      </c>
      <c r="BM35" s="32">
        <v>0</v>
      </c>
      <c r="BN35" s="32">
        <v>0</v>
      </c>
      <c r="BO35" s="32">
        <v>0</v>
      </c>
      <c r="BP35" s="32">
        <v>0</v>
      </c>
      <c r="BQ35" s="32">
        <v>0</v>
      </c>
      <c r="BR35" s="32">
        <v>0</v>
      </c>
      <c r="BS35" s="32">
        <v>0</v>
      </c>
      <c r="BT35" s="32">
        <v>23.133</v>
      </c>
      <c r="BU35" s="32">
        <v>0</v>
      </c>
      <c r="BV35" s="24">
        <f t="shared" si="16"/>
        <v>33088</v>
      </c>
      <c r="BW35" s="24">
        <f t="shared" si="17"/>
        <v>33031.967</v>
      </c>
      <c r="BX35" s="25"/>
      <c r="BY35" s="25"/>
      <c r="BZ35" s="32">
        <v>0</v>
      </c>
      <c r="CA35" s="32">
        <v>0</v>
      </c>
      <c r="CB35" s="25"/>
      <c r="CC35" s="25"/>
      <c r="CD35" s="25"/>
      <c r="CE35" s="32">
        <v>0</v>
      </c>
      <c r="CF35" s="32">
        <v>0</v>
      </c>
      <c r="CG35" s="25"/>
      <c r="CH35" s="25"/>
      <c r="CI35" s="25"/>
      <c r="CJ35" s="32">
        <v>0</v>
      </c>
      <c r="CK35" s="32">
        <v>0</v>
      </c>
      <c r="CL35" s="25"/>
      <c r="CM35" s="24">
        <f t="shared" si="18"/>
        <v>0</v>
      </c>
      <c r="CN35" s="24">
        <f t="shared" si="19"/>
        <v>0</v>
      </c>
      <c r="CQ35" s="20"/>
      <c r="CS35" s="20"/>
      <c r="CT35" s="20"/>
      <c r="CV35" s="20"/>
    </row>
    <row r="36" spans="1:100" s="19" customFormat="1" ht="20.25" customHeight="1">
      <c r="A36" s="17">
        <v>27</v>
      </c>
      <c r="B36" s="18" t="s">
        <v>74</v>
      </c>
      <c r="C36" s="23">
        <v>28.6926</v>
      </c>
      <c r="D36" s="23">
        <v>10354.787</v>
      </c>
      <c r="E36" s="24">
        <f t="shared" si="0"/>
        <v>52113.245</v>
      </c>
      <c r="F36" s="24">
        <f t="shared" si="1"/>
        <v>54760.615</v>
      </c>
      <c r="G36" s="24">
        <f t="shared" si="2"/>
        <v>105.08003291677575</v>
      </c>
      <c r="H36" s="24">
        <f t="shared" si="3"/>
        <v>13800.8</v>
      </c>
      <c r="I36" s="24">
        <f t="shared" si="4"/>
        <v>16367.137999999999</v>
      </c>
      <c r="J36" s="24">
        <f t="shared" si="5"/>
        <v>118.59557416961334</v>
      </c>
      <c r="K36" s="24">
        <f t="shared" si="6"/>
        <v>6262.8</v>
      </c>
      <c r="L36" s="24">
        <f t="shared" si="7"/>
        <v>7726.141</v>
      </c>
      <c r="M36" s="25">
        <f t="shared" si="8"/>
        <v>123.36560324455515</v>
      </c>
      <c r="N36" s="32">
        <v>262.8</v>
      </c>
      <c r="O36" s="32">
        <v>298.254</v>
      </c>
      <c r="P36" s="25">
        <f t="shared" si="9"/>
        <v>113.49086757990867</v>
      </c>
      <c r="Q36" s="32">
        <v>3600</v>
      </c>
      <c r="R36" s="32">
        <v>3724.357</v>
      </c>
      <c r="S36" s="25">
        <f t="shared" si="10"/>
        <v>103.4543611111111</v>
      </c>
      <c r="T36" s="32">
        <v>6000</v>
      </c>
      <c r="U36" s="32">
        <v>7427.887</v>
      </c>
      <c r="V36" s="25">
        <f t="shared" si="11"/>
        <v>123.79811666666667</v>
      </c>
      <c r="W36" s="32">
        <v>318</v>
      </c>
      <c r="X36" s="32">
        <v>474.17</v>
      </c>
      <c r="Y36" s="25">
        <f t="shared" si="12"/>
        <v>149.11006289308176</v>
      </c>
      <c r="Z36" s="32">
        <v>0</v>
      </c>
      <c r="AA36" s="32">
        <v>0</v>
      </c>
      <c r="AB36" s="25"/>
      <c r="AC36" s="26"/>
      <c r="AD36" s="25">
        <v>0</v>
      </c>
      <c r="AE36" s="25"/>
      <c r="AF36" s="25"/>
      <c r="AG36" s="32">
        <v>36329.5</v>
      </c>
      <c r="AH36" s="32">
        <v>36329.5</v>
      </c>
      <c r="AI36" s="25"/>
      <c r="AJ36" s="25"/>
      <c r="AK36" s="32">
        <v>0</v>
      </c>
      <c r="AL36" s="32">
        <v>0</v>
      </c>
      <c r="AM36" s="25"/>
      <c r="AN36" s="23">
        <v>0</v>
      </c>
      <c r="AO36" s="25"/>
      <c r="AP36" s="25"/>
      <c r="AQ36" s="24">
        <f t="shared" si="13"/>
        <v>1410</v>
      </c>
      <c r="AR36" s="24">
        <f t="shared" si="14"/>
        <v>1772.6599999999999</v>
      </c>
      <c r="AS36" s="25">
        <f t="shared" si="15"/>
        <v>125.7205673758865</v>
      </c>
      <c r="AT36" s="32">
        <v>1300</v>
      </c>
      <c r="AU36" s="32">
        <v>1427.3</v>
      </c>
      <c r="AV36" s="32">
        <v>0</v>
      </c>
      <c r="AW36" s="32">
        <v>0</v>
      </c>
      <c r="AX36" s="23">
        <v>0</v>
      </c>
      <c r="AY36" s="23">
        <v>0</v>
      </c>
      <c r="AZ36" s="32">
        <v>110</v>
      </c>
      <c r="BA36" s="32">
        <v>345.36</v>
      </c>
      <c r="BB36" s="23">
        <v>0</v>
      </c>
      <c r="BC36" s="23">
        <v>0</v>
      </c>
      <c r="BD36" s="23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2200</v>
      </c>
      <c r="BJ36" s="32">
        <v>2113.6</v>
      </c>
      <c r="BK36" s="32">
        <v>2000</v>
      </c>
      <c r="BL36" s="32">
        <v>1814.6</v>
      </c>
      <c r="BM36" s="32">
        <v>0</v>
      </c>
      <c r="BN36" s="32">
        <v>556.21</v>
      </c>
      <c r="BO36" s="32">
        <v>10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24">
        <f t="shared" si="16"/>
        <v>50130.3</v>
      </c>
      <c r="BW36" s="24">
        <f t="shared" si="17"/>
        <v>52696.638</v>
      </c>
      <c r="BX36" s="25"/>
      <c r="BY36" s="25"/>
      <c r="BZ36" s="32">
        <v>1982.945</v>
      </c>
      <c r="CA36" s="32">
        <v>2063.977</v>
      </c>
      <c r="CB36" s="25"/>
      <c r="CC36" s="25"/>
      <c r="CD36" s="25"/>
      <c r="CE36" s="32">
        <v>0</v>
      </c>
      <c r="CF36" s="32">
        <v>0</v>
      </c>
      <c r="CG36" s="25"/>
      <c r="CH36" s="25"/>
      <c r="CI36" s="25"/>
      <c r="CJ36" s="32">
        <v>2600</v>
      </c>
      <c r="CK36" s="32">
        <v>2600</v>
      </c>
      <c r="CL36" s="25"/>
      <c r="CM36" s="24">
        <f t="shared" si="18"/>
        <v>4582.945</v>
      </c>
      <c r="CN36" s="24">
        <f t="shared" si="19"/>
        <v>4663.977</v>
      </c>
      <c r="CQ36" s="20"/>
      <c r="CS36" s="20"/>
      <c r="CT36" s="20"/>
      <c r="CV36" s="20"/>
    </row>
    <row r="37" spans="1:100" s="19" customFormat="1" ht="20.25" customHeight="1">
      <c r="A37" s="17">
        <v>28</v>
      </c>
      <c r="B37" s="18" t="s">
        <v>75</v>
      </c>
      <c r="C37" s="23">
        <v>22100.4098</v>
      </c>
      <c r="D37" s="23">
        <v>14112.947</v>
      </c>
      <c r="E37" s="24">
        <f t="shared" si="0"/>
        <v>80388.6</v>
      </c>
      <c r="F37" s="24">
        <f t="shared" si="1"/>
        <v>81560.76000000001</v>
      </c>
      <c r="G37" s="24">
        <f t="shared" si="2"/>
        <v>101.45811719572177</v>
      </c>
      <c r="H37" s="24">
        <f t="shared" si="3"/>
        <v>31955.5</v>
      </c>
      <c r="I37" s="24">
        <f t="shared" si="4"/>
        <v>33127.659999999996</v>
      </c>
      <c r="J37" s="24">
        <f t="shared" si="5"/>
        <v>103.66810095288758</v>
      </c>
      <c r="K37" s="24">
        <f t="shared" si="6"/>
        <v>18592</v>
      </c>
      <c r="L37" s="24">
        <f t="shared" si="7"/>
        <v>20532.224</v>
      </c>
      <c r="M37" s="25">
        <f t="shared" si="8"/>
        <v>110.43580034423408</v>
      </c>
      <c r="N37" s="32">
        <v>3092</v>
      </c>
      <c r="O37" s="32">
        <v>2986.731</v>
      </c>
      <c r="P37" s="25">
        <f t="shared" si="9"/>
        <v>96.59543984476068</v>
      </c>
      <c r="Q37" s="32">
        <v>2705</v>
      </c>
      <c r="R37" s="32">
        <v>2712.936</v>
      </c>
      <c r="S37" s="25">
        <f t="shared" si="10"/>
        <v>100.29338262476895</v>
      </c>
      <c r="T37" s="32">
        <v>15500</v>
      </c>
      <c r="U37" s="32">
        <v>17545.493</v>
      </c>
      <c r="V37" s="25">
        <f t="shared" si="11"/>
        <v>113.19672903225806</v>
      </c>
      <c r="W37" s="32">
        <v>1249</v>
      </c>
      <c r="X37" s="32">
        <v>1561.5</v>
      </c>
      <c r="Y37" s="25">
        <f t="shared" si="12"/>
        <v>125.02001601281026</v>
      </c>
      <c r="Z37" s="32">
        <v>0</v>
      </c>
      <c r="AA37" s="32">
        <v>0</v>
      </c>
      <c r="AB37" s="25"/>
      <c r="AC37" s="26"/>
      <c r="AD37" s="25">
        <v>0</v>
      </c>
      <c r="AE37" s="25"/>
      <c r="AF37" s="25"/>
      <c r="AG37" s="32">
        <v>44606.5</v>
      </c>
      <c r="AH37" s="32">
        <v>44606.5</v>
      </c>
      <c r="AI37" s="25"/>
      <c r="AJ37" s="25"/>
      <c r="AK37" s="32">
        <v>0</v>
      </c>
      <c r="AL37" s="32">
        <v>0</v>
      </c>
      <c r="AM37" s="25"/>
      <c r="AN37" s="23">
        <v>0</v>
      </c>
      <c r="AO37" s="25"/>
      <c r="AP37" s="25"/>
      <c r="AQ37" s="24">
        <f t="shared" si="13"/>
        <v>123</v>
      </c>
      <c r="AR37" s="24">
        <f t="shared" si="14"/>
        <v>160.6</v>
      </c>
      <c r="AS37" s="25">
        <f t="shared" si="15"/>
        <v>130.5691056910569</v>
      </c>
      <c r="AT37" s="32">
        <v>123</v>
      </c>
      <c r="AU37" s="32">
        <v>160.6</v>
      </c>
      <c r="AV37" s="32">
        <v>0</v>
      </c>
      <c r="AW37" s="32">
        <v>0</v>
      </c>
      <c r="AX37" s="23">
        <v>0</v>
      </c>
      <c r="AY37" s="23">
        <v>0</v>
      </c>
      <c r="AZ37" s="32">
        <v>0</v>
      </c>
      <c r="BA37" s="32">
        <v>0</v>
      </c>
      <c r="BB37" s="23">
        <v>0</v>
      </c>
      <c r="BC37" s="23">
        <v>0</v>
      </c>
      <c r="BD37" s="23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9286.5</v>
      </c>
      <c r="BJ37" s="32">
        <v>8160.4</v>
      </c>
      <c r="BK37" s="32">
        <v>2786.5</v>
      </c>
      <c r="BL37" s="32">
        <v>821.2</v>
      </c>
      <c r="BM37" s="32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32">
        <v>0</v>
      </c>
      <c r="BU37" s="32">
        <v>0</v>
      </c>
      <c r="BV37" s="24">
        <f t="shared" si="16"/>
        <v>76562</v>
      </c>
      <c r="BW37" s="24">
        <f t="shared" si="17"/>
        <v>77734.16</v>
      </c>
      <c r="BX37" s="25"/>
      <c r="BY37" s="25"/>
      <c r="BZ37" s="32">
        <v>3826.6</v>
      </c>
      <c r="CA37" s="32">
        <v>3826.6</v>
      </c>
      <c r="CB37" s="25"/>
      <c r="CC37" s="25"/>
      <c r="CD37" s="25"/>
      <c r="CE37" s="32">
        <v>0</v>
      </c>
      <c r="CF37" s="32">
        <v>0</v>
      </c>
      <c r="CG37" s="25"/>
      <c r="CH37" s="25"/>
      <c r="CI37" s="25"/>
      <c r="CJ37" s="32">
        <v>0</v>
      </c>
      <c r="CK37" s="32">
        <v>0</v>
      </c>
      <c r="CL37" s="25"/>
      <c r="CM37" s="24">
        <f t="shared" si="18"/>
        <v>3826.6</v>
      </c>
      <c r="CN37" s="24">
        <f t="shared" si="19"/>
        <v>3826.6</v>
      </c>
      <c r="CQ37" s="20"/>
      <c r="CS37" s="20"/>
      <c r="CT37" s="20"/>
      <c r="CV37" s="20"/>
    </row>
    <row r="38" spans="1:100" s="19" customFormat="1" ht="20.25" customHeight="1">
      <c r="A38" s="17">
        <v>29</v>
      </c>
      <c r="B38" s="18" t="s">
        <v>76</v>
      </c>
      <c r="C38" s="23">
        <v>5171.6648</v>
      </c>
      <c r="D38" s="23">
        <v>244.456</v>
      </c>
      <c r="E38" s="24">
        <f t="shared" si="0"/>
        <v>50940</v>
      </c>
      <c r="F38" s="24">
        <f t="shared" si="1"/>
        <v>52242.799</v>
      </c>
      <c r="G38" s="24">
        <f t="shared" si="2"/>
        <v>102.5575166862976</v>
      </c>
      <c r="H38" s="24">
        <f t="shared" si="3"/>
        <v>14013.9</v>
      </c>
      <c r="I38" s="24">
        <f t="shared" si="4"/>
        <v>15316.699</v>
      </c>
      <c r="J38" s="24">
        <f t="shared" si="5"/>
        <v>109.29647706919559</v>
      </c>
      <c r="K38" s="24">
        <f t="shared" si="6"/>
        <v>6188.9</v>
      </c>
      <c r="L38" s="24">
        <f t="shared" si="7"/>
        <v>5705.494</v>
      </c>
      <c r="M38" s="25">
        <f t="shared" si="8"/>
        <v>92.18914508232481</v>
      </c>
      <c r="N38" s="32">
        <v>188.9</v>
      </c>
      <c r="O38" s="32">
        <v>172.99</v>
      </c>
      <c r="P38" s="25">
        <f t="shared" si="9"/>
        <v>91.57755426151402</v>
      </c>
      <c r="Q38" s="32">
        <v>2700</v>
      </c>
      <c r="R38" s="32">
        <v>2726.971</v>
      </c>
      <c r="S38" s="25">
        <f t="shared" si="10"/>
        <v>100.99892592592592</v>
      </c>
      <c r="T38" s="32">
        <v>6000</v>
      </c>
      <c r="U38" s="32">
        <v>5532.504</v>
      </c>
      <c r="V38" s="25">
        <f t="shared" si="11"/>
        <v>92.2084</v>
      </c>
      <c r="W38" s="32">
        <v>63</v>
      </c>
      <c r="X38" s="32">
        <v>163</v>
      </c>
      <c r="Y38" s="25">
        <f t="shared" si="12"/>
        <v>258.73015873015873</v>
      </c>
      <c r="Z38" s="32">
        <v>0</v>
      </c>
      <c r="AA38" s="32">
        <v>0</v>
      </c>
      <c r="AB38" s="25"/>
      <c r="AC38" s="26"/>
      <c r="AD38" s="25">
        <v>0</v>
      </c>
      <c r="AE38" s="25"/>
      <c r="AF38" s="25"/>
      <c r="AG38" s="32">
        <v>36926.1</v>
      </c>
      <c r="AH38" s="32">
        <v>36926.1</v>
      </c>
      <c r="AI38" s="25"/>
      <c r="AJ38" s="25"/>
      <c r="AK38" s="32">
        <v>0</v>
      </c>
      <c r="AL38" s="32">
        <v>0</v>
      </c>
      <c r="AM38" s="25"/>
      <c r="AN38" s="23">
        <v>0</v>
      </c>
      <c r="AO38" s="25"/>
      <c r="AP38" s="25"/>
      <c r="AQ38" s="24">
        <f t="shared" si="13"/>
        <v>812</v>
      </c>
      <c r="AR38" s="24">
        <f t="shared" si="14"/>
        <v>741.206</v>
      </c>
      <c r="AS38" s="25">
        <f t="shared" si="15"/>
        <v>91.28152709359605</v>
      </c>
      <c r="AT38" s="32">
        <v>779</v>
      </c>
      <c r="AU38" s="32">
        <v>741.206</v>
      </c>
      <c r="AV38" s="32">
        <v>0</v>
      </c>
      <c r="AW38" s="32">
        <v>0</v>
      </c>
      <c r="AX38" s="23">
        <v>0</v>
      </c>
      <c r="AY38" s="23">
        <v>0</v>
      </c>
      <c r="AZ38" s="32">
        <v>33</v>
      </c>
      <c r="BA38" s="32">
        <v>0</v>
      </c>
      <c r="BB38" s="23">
        <v>0</v>
      </c>
      <c r="BC38" s="23">
        <v>0</v>
      </c>
      <c r="BD38" s="23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4250</v>
      </c>
      <c r="BJ38" s="32">
        <v>2816.61</v>
      </c>
      <c r="BK38" s="32">
        <v>2250</v>
      </c>
      <c r="BL38" s="32">
        <v>770.01</v>
      </c>
      <c r="BM38" s="32">
        <v>0</v>
      </c>
      <c r="BN38" s="32">
        <v>593.418</v>
      </c>
      <c r="BO38" s="32">
        <v>0</v>
      </c>
      <c r="BP38" s="32">
        <v>2570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24">
        <f t="shared" si="16"/>
        <v>50940</v>
      </c>
      <c r="BW38" s="24">
        <f t="shared" si="17"/>
        <v>52242.799</v>
      </c>
      <c r="BX38" s="25"/>
      <c r="BY38" s="25"/>
      <c r="BZ38" s="32">
        <v>0</v>
      </c>
      <c r="CA38" s="32">
        <v>0</v>
      </c>
      <c r="CB38" s="25"/>
      <c r="CC38" s="25"/>
      <c r="CD38" s="25"/>
      <c r="CE38" s="32">
        <v>0</v>
      </c>
      <c r="CF38" s="32">
        <v>0</v>
      </c>
      <c r="CG38" s="25"/>
      <c r="CH38" s="25"/>
      <c r="CI38" s="25"/>
      <c r="CJ38" s="32">
        <v>420</v>
      </c>
      <c r="CK38" s="32">
        <v>0</v>
      </c>
      <c r="CL38" s="25"/>
      <c r="CM38" s="24">
        <f t="shared" si="18"/>
        <v>420</v>
      </c>
      <c r="CN38" s="24">
        <f t="shared" si="19"/>
        <v>0</v>
      </c>
      <c r="CQ38" s="20"/>
      <c r="CS38" s="20"/>
      <c r="CT38" s="20"/>
      <c r="CV38" s="20"/>
    </row>
    <row r="39" spans="1:100" s="19" customFormat="1" ht="20.25" customHeight="1">
      <c r="A39" s="17">
        <v>30</v>
      </c>
      <c r="B39" s="18" t="s">
        <v>77</v>
      </c>
      <c r="C39" s="23">
        <v>6779.0512</v>
      </c>
      <c r="D39" s="23">
        <v>15931.0138</v>
      </c>
      <c r="E39" s="24">
        <f t="shared" si="0"/>
        <v>54314.700000000004</v>
      </c>
      <c r="F39" s="24">
        <f t="shared" si="1"/>
        <v>56029.479</v>
      </c>
      <c r="G39" s="24">
        <f t="shared" si="2"/>
        <v>103.15711768637219</v>
      </c>
      <c r="H39" s="24">
        <f t="shared" si="3"/>
        <v>8608.199999999999</v>
      </c>
      <c r="I39" s="24">
        <f t="shared" si="4"/>
        <v>10322.979</v>
      </c>
      <c r="J39" s="24">
        <f t="shared" si="5"/>
        <v>119.92029692618667</v>
      </c>
      <c r="K39" s="24">
        <f t="shared" si="6"/>
        <v>4400</v>
      </c>
      <c r="L39" s="24">
        <f t="shared" si="7"/>
        <v>5898.967</v>
      </c>
      <c r="M39" s="25">
        <f t="shared" si="8"/>
        <v>134.0674318181818</v>
      </c>
      <c r="N39" s="32">
        <v>800</v>
      </c>
      <c r="O39" s="32">
        <v>769.228</v>
      </c>
      <c r="P39" s="25">
        <f t="shared" si="9"/>
        <v>96.1535</v>
      </c>
      <c r="Q39" s="32">
        <v>1900</v>
      </c>
      <c r="R39" s="32">
        <v>1930.272</v>
      </c>
      <c r="S39" s="25">
        <f t="shared" si="10"/>
        <v>101.59326315789474</v>
      </c>
      <c r="T39" s="32">
        <v>3600</v>
      </c>
      <c r="U39" s="32">
        <v>5129.739</v>
      </c>
      <c r="V39" s="25">
        <f t="shared" si="11"/>
        <v>142.49275</v>
      </c>
      <c r="W39" s="32">
        <v>745</v>
      </c>
      <c r="X39" s="32">
        <v>901</v>
      </c>
      <c r="Y39" s="25">
        <f t="shared" si="12"/>
        <v>120.93959731543625</v>
      </c>
      <c r="Z39" s="32">
        <v>0</v>
      </c>
      <c r="AA39" s="32">
        <v>0</v>
      </c>
      <c r="AB39" s="25"/>
      <c r="AC39" s="26"/>
      <c r="AD39" s="25">
        <v>0</v>
      </c>
      <c r="AE39" s="25"/>
      <c r="AF39" s="25"/>
      <c r="AG39" s="32">
        <v>26583</v>
      </c>
      <c r="AH39" s="32">
        <v>26583</v>
      </c>
      <c r="AI39" s="25"/>
      <c r="AJ39" s="25"/>
      <c r="AK39" s="32">
        <v>0</v>
      </c>
      <c r="AL39" s="32">
        <v>0</v>
      </c>
      <c r="AM39" s="25"/>
      <c r="AN39" s="23">
        <v>0</v>
      </c>
      <c r="AO39" s="25"/>
      <c r="AP39" s="25"/>
      <c r="AQ39" s="24">
        <f t="shared" si="13"/>
        <v>166.4</v>
      </c>
      <c r="AR39" s="24">
        <f t="shared" si="14"/>
        <v>166.4</v>
      </c>
      <c r="AS39" s="25">
        <f t="shared" si="15"/>
        <v>100</v>
      </c>
      <c r="AT39" s="32">
        <v>166.4</v>
      </c>
      <c r="AU39" s="32">
        <v>166.4</v>
      </c>
      <c r="AV39" s="32">
        <v>0</v>
      </c>
      <c r="AW39" s="32">
        <v>0</v>
      </c>
      <c r="AX39" s="23">
        <v>0</v>
      </c>
      <c r="AY39" s="23">
        <v>0</v>
      </c>
      <c r="AZ39" s="32">
        <v>0</v>
      </c>
      <c r="BA39" s="32">
        <v>0</v>
      </c>
      <c r="BB39" s="23">
        <v>0</v>
      </c>
      <c r="BC39" s="23">
        <v>0</v>
      </c>
      <c r="BD39" s="23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1320</v>
      </c>
      <c r="BJ39" s="32">
        <v>1338</v>
      </c>
      <c r="BK39" s="32">
        <v>1320</v>
      </c>
      <c r="BL39" s="32">
        <v>1320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76.8</v>
      </c>
      <c r="BT39" s="32">
        <v>88.34</v>
      </c>
      <c r="BU39" s="32">
        <v>0</v>
      </c>
      <c r="BV39" s="24">
        <f t="shared" si="16"/>
        <v>35191.200000000004</v>
      </c>
      <c r="BW39" s="24">
        <f t="shared" si="17"/>
        <v>36905.979</v>
      </c>
      <c r="BX39" s="25"/>
      <c r="BY39" s="25"/>
      <c r="BZ39" s="32">
        <v>19123.5</v>
      </c>
      <c r="CA39" s="32">
        <v>19123.5</v>
      </c>
      <c r="CB39" s="25"/>
      <c r="CC39" s="25"/>
      <c r="CD39" s="25"/>
      <c r="CE39" s="32">
        <v>0</v>
      </c>
      <c r="CF39" s="32">
        <v>0</v>
      </c>
      <c r="CG39" s="25"/>
      <c r="CH39" s="25"/>
      <c r="CI39" s="25"/>
      <c r="CJ39" s="32">
        <v>0</v>
      </c>
      <c r="CK39" s="32">
        <v>0</v>
      </c>
      <c r="CL39" s="25"/>
      <c r="CM39" s="24">
        <f t="shared" si="18"/>
        <v>19123.5</v>
      </c>
      <c r="CN39" s="24">
        <f t="shared" si="19"/>
        <v>19123.5</v>
      </c>
      <c r="CQ39" s="20"/>
      <c r="CS39" s="20"/>
      <c r="CT39" s="20"/>
      <c r="CV39" s="20"/>
    </row>
    <row r="40" spans="1:100" s="19" customFormat="1" ht="20.25" customHeight="1">
      <c r="A40" s="17">
        <v>31</v>
      </c>
      <c r="B40" s="18" t="s">
        <v>78</v>
      </c>
      <c r="C40" s="23">
        <v>1063.8</v>
      </c>
      <c r="D40" s="23">
        <v>8999.1109</v>
      </c>
      <c r="E40" s="24">
        <f t="shared" si="0"/>
        <v>88564.09999999999</v>
      </c>
      <c r="F40" s="24">
        <f t="shared" si="1"/>
        <v>84445.5816</v>
      </c>
      <c r="G40" s="24">
        <f t="shared" si="2"/>
        <v>95.3496750940844</v>
      </c>
      <c r="H40" s="24">
        <f t="shared" si="3"/>
        <v>28079.800000000003</v>
      </c>
      <c r="I40" s="24">
        <f t="shared" si="4"/>
        <v>26534.6816</v>
      </c>
      <c r="J40" s="24">
        <f t="shared" si="5"/>
        <v>94.49740240315101</v>
      </c>
      <c r="K40" s="24">
        <f t="shared" si="6"/>
        <v>6720.4</v>
      </c>
      <c r="L40" s="24">
        <f t="shared" si="7"/>
        <v>8121.6306</v>
      </c>
      <c r="M40" s="25">
        <f t="shared" si="8"/>
        <v>120.85040473781324</v>
      </c>
      <c r="N40" s="32">
        <v>20.4</v>
      </c>
      <c r="O40" s="32">
        <v>7.546</v>
      </c>
      <c r="P40" s="25">
        <f t="shared" si="9"/>
        <v>36.990196078431374</v>
      </c>
      <c r="Q40" s="32">
        <v>6500</v>
      </c>
      <c r="R40" s="32">
        <v>6514.3973</v>
      </c>
      <c r="S40" s="25">
        <f t="shared" si="10"/>
        <v>100.22149692307691</v>
      </c>
      <c r="T40" s="32">
        <v>6700</v>
      </c>
      <c r="U40" s="32">
        <v>8114.0846</v>
      </c>
      <c r="V40" s="25">
        <f t="shared" si="11"/>
        <v>121.10574029850747</v>
      </c>
      <c r="W40" s="32">
        <v>680</v>
      </c>
      <c r="X40" s="32">
        <v>419.05</v>
      </c>
      <c r="Y40" s="25">
        <f t="shared" si="12"/>
        <v>61.625</v>
      </c>
      <c r="Z40" s="32">
        <v>0</v>
      </c>
      <c r="AA40" s="32">
        <v>0</v>
      </c>
      <c r="AB40" s="25"/>
      <c r="AC40" s="26"/>
      <c r="AD40" s="25">
        <v>0</v>
      </c>
      <c r="AE40" s="25"/>
      <c r="AF40" s="25"/>
      <c r="AG40" s="32">
        <v>47675.1</v>
      </c>
      <c r="AH40" s="32">
        <v>47675.1</v>
      </c>
      <c r="AI40" s="25"/>
      <c r="AJ40" s="25"/>
      <c r="AK40" s="32">
        <v>0</v>
      </c>
      <c r="AL40" s="32">
        <v>0</v>
      </c>
      <c r="AM40" s="25"/>
      <c r="AN40" s="23">
        <v>0</v>
      </c>
      <c r="AO40" s="25"/>
      <c r="AP40" s="25"/>
      <c r="AQ40" s="24">
        <f t="shared" si="13"/>
        <v>4200</v>
      </c>
      <c r="AR40" s="24">
        <f t="shared" si="14"/>
        <v>4234.494</v>
      </c>
      <c r="AS40" s="25">
        <f t="shared" si="15"/>
        <v>100.82128571428571</v>
      </c>
      <c r="AT40" s="32">
        <v>4200</v>
      </c>
      <c r="AU40" s="32">
        <v>4234.494</v>
      </c>
      <c r="AV40" s="32">
        <v>0</v>
      </c>
      <c r="AW40" s="32">
        <v>0</v>
      </c>
      <c r="AX40" s="23">
        <v>0</v>
      </c>
      <c r="AY40" s="23">
        <v>0</v>
      </c>
      <c r="AZ40" s="32">
        <v>0</v>
      </c>
      <c r="BA40" s="32">
        <v>0</v>
      </c>
      <c r="BB40" s="23">
        <v>0</v>
      </c>
      <c r="BC40" s="23">
        <v>0</v>
      </c>
      <c r="BD40" s="23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5401.4</v>
      </c>
      <c r="BJ40" s="32">
        <v>4391.1</v>
      </c>
      <c r="BK40" s="32">
        <v>2201.4</v>
      </c>
      <c r="BL40" s="32">
        <v>1647.4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4578</v>
      </c>
      <c r="BT40" s="32">
        <v>2854.0097</v>
      </c>
      <c r="BU40" s="32">
        <v>0</v>
      </c>
      <c r="BV40" s="24">
        <f t="shared" si="16"/>
        <v>75754.9</v>
      </c>
      <c r="BW40" s="24">
        <f t="shared" si="17"/>
        <v>74209.7816</v>
      </c>
      <c r="BX40" s="25"/>
      <c r="BY40" s="25"/>
      <c r="BZ40" s="32">
        <v>12809.2</v>
      </c>
      <c r="CA40" s="32">
        <v>10235.8</v>
      </c>
      <c r="CB40" s="25"/>
      <c r="CC40" s="25"/>
      <c r="CD40" s="25"/>
      <c r="CE40" s="32">
        <v>0</v>
      </c>
      <c r="CF40" s="32">
        <v>0</v>
      </c>
      <c r="CG40" s="25"/>
      <c r="CH40" s="25"/>
      <c r="CI40" s="25"/>
      <c r="CJ40" s="32">
        <v>7563</v>
      </c>
      <c r="CK40" s="32">
        <v>7563</v>
      </c>
      <c r="CL40" s="25"/>
      <c r="CM40" s="24">
        <f t="shared" si="18"/>
        <v>20372.2</v>
      </c>
      <c r="CN40" s="24">
        <f t="shared" si="19"/>
        <v>17798.8</v>
      </c>
      <c r="CQ40" s="20"/>
      <c r="CS40" s="20"/>
      <c r="CT40" s="20"/>
      <c r="CV40" s="20"/>
    </row>
    <row r="41" spans="1:100" s="19" customFormat="1" ht="20.25" customHeight="1">
      <c r="A41" s="17">
        <v>32</v>
      </c>
      <c r="B41" s="18" t="s">
        <v>79</v>
      </c>
      <c r="C41" s="23">
        <v>14959.1933</v>
      </c>
      <c r="D41" s="23">
        <v>8070.857</v>
      </c>
      <c r="E41" s="24">
        <f t="shared" si="0"/>
        <v>60285</v>
      </c>
      <c r="F41" s="24">
        <f t="shared" si="1"/>
        <v>61665.3045</v>
      </c>
      <c r="G41" s="24">
        <f t="shared" si="2"/>
        <v>102.28963174919134</v>
      </c>
      <c r="H41" s="24">
        <f t="shared" si="3"/>
        <v>19897.7</v>
      </c>
      <c r="I41" s="24">
        <f t="shared" si="4"/>
        <v>21278.0045</v>
      </c>
      <c r="J41" s="24">
        <f t="shared" si="5"/>
        <v>106.93700528201751</v>
      </c>
      <c r="K41" s="24">
        <f t="shared" si="6"/>
        <v>10270</v>
      </c>
      <c r="L41" s="24">
        <f t="shared" si="7"/>
        <v>10271.153</v>
      </c>
      <c r="M41" s="25">
        <f t="shared" si="8"/>
        <v>100.01122687439144</v>
      </c>
      <c r="N41" s="32">
        <v>470</v>
      </c>
      <c r="O41" s="32">
        <v>458.303</v>
      </c>
      <c r="P41" s="25">
        <f t="shared" si="9"/>
        <v>97.51127659574468</v>
      </c>
      <c r="Q41" s="32">
        <v>5260</v>
      </c>
      <c r="R41" s="32">
        <v>5262.1525</v>
      </c>
      <c r="S41" s="25">
        <f t="shared" si="10"/>
        <v>100.04092205323194</v>
      </c>
      <c r="T41" s="32">
        <v>9800</v>
      </c>
      <c r="U41" s="32">
        <v>9812.85</v>
      </c>
      <c r="V41" s="25">
        <f t="shared" si="11"/>
        <v>100.1311224489796</v>
      </c>
      <c r="W41" s="32">
        <v>460.2</v>
      </c>
      <c r="X41" s="32">
        <v>651.5</v>
      </c>
      <c r="Y41" s="25">
        <f t="shared" si="12"/>
        <v>141.5688830943068</v>
      </c>
      <c r="Z41" s="32">
        <v>0</v>
      </c>
      <c r="AA41" s="32">
        <v>0</v>
      </c>
      <c r="AB41" s="25"/>
      <c r="AC41" s="26"/>
      <c r="AD41" s="25">
        <v>0</v>
      </c>
      <c r="AE41" s="25"/>
      <c r="AF41" s="25"/>
      <c r="AG41" s="32">
        <v>40387.3</v>
      </c>
      <c r="AH41" s="32">
        <v>40387.3</v>
      </c>
      <c r="AI41" s="25"/>
      <c r="AJ41" s="25"/>
      <c r="AK41" s="32">
        <v>0</v>
      </c>
      <c r="AL41" s="32">
        <v>0</v>
      </c>
      <c r="AM41" s="25"/>
      <c r="AN41" s="23">
        <v>0</v>
      </c>
      <c r="AO41" s="25"/>
      <c r="AP41" s="25"/>
      <c r="AQ41" s="24">
        <f t="shared" si="13"/>
        <v>1207.5</v>
      </c>
      <c r="AR41" s="24">
        <f t="shared" si="14"/>
        <v>1358.683</v>
      </c>
      <c r="AS41" s="25">
        <f t="shared" si="15"/>
        <v>112.52033126293996</v>
      </c>
      <c r="AT41" s="32">
        <v>907.5</v>
      </c>
      <c r="AU41" s="32">
        <v>984.85</v>
      </c>
      <c r="AV41" s="32">
        <v>0</v>
      </c>
      <c r="AW41" s="32">
        <v>0</v>
      </c>
      <c r="AX41" s="23">
        <v>0</v>
      </c>
      <c r="AY41" s="23">
        <v>0</v>
      </c>
      <c r="AZ41" s="32">
        <v>300</v>
      </c>
      <c r="BA41" s="32">
        <v>373.833</v>
      </c>
      <c r="BB41" s="23">
        <v>0</v>
      </c>
      <c r="BC41" s="23">
        <v>0</v>
      </c>
      <c r="BD41" s="23">
        <v>0</v>
      </c>
      <c r="BE41" s="32">
        <v>0</v>
      </c>
      <c r="BF41" s="32">
        <v>0</v>
      </c>
      <c r="BG41" s="32">
        <v>900</v>
      </c>
      <c r="BH41" s="32">
        <v>1068.95</v>
      </c>
      <c r="BI41" s="32">
        <v>1800</v>
      </c>
      <c r="BJ41" s="32">
        <v>1833</v>
      </c>
      <c r="BK41" s="32">
        <v>1800</v>
      </c>
      <c r="BL41" s="32">
        <v>1827</v>
      </c>
      <c r="BM41" s="32">
        <v>0</v>
      </c>
      <c r="BN41" s="32">
        <v>832.566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24">
        <f t="shared" si="16"/>
        <v>60285</v>
      </c>
      <c r="BW41" s="24">
        <f t="shared" si="17"/>
        <v>61665.3045</v>
      </c>
      <c r="BX41" s="25"/>
      <c r="BY41" s="25"/>
      <c r="BZ41" s="32">
        <v>0</v>
      </c>
      <c r="CA41" s="32">
        <v>0</v>
      </c>
      <c r="CB41" s="25"/>
      <c r="CC41" s="25"/>
      <c r="CD41" s="25"/>
      <c r="CE41" s="32">
        <v>0</v>
      </c>
      <c r="CF41" s="32">
        <v>0</v>
      </c>
      <c r="CG41" s="25"/>
      <c r="CH41" s="25"/>
      <c r="CI41" s="25"/>
      <c r="CJ41" s="32">
        <v>0</v>
      </c>
      <c r="CK41" s="32">
        <v>0</v>
      </c>
      <c r="CL41" s="25"/>
      <c r="CM41" s="24">
        <f t="shared" si="18"/>
        <v>0</v>
      </c>
      <c r="CN41" s="24">
        <f t="shared" si="19"/>
        <v>0</v>
      </c>
      <c r="CQ41" s="20"/>
      <c r="CS41" s="20"/>
      <c r="CT41" s="20"/>
      <c r="CV41" s="20"/>
    </row>
    <row r="42" spans="1:100" s="19" customFormat="1" ht="20.25" customHeight="1">
      <c r="A42" s="17">
        <v>33</v>
      </c>
      <c r="B42" s="18" t="s">
        <v>80</v>
      </c>
      <c r="C42" s="23">
        <v>16731.2298</v>
      </c>
      <c r="D42" s="23">
        <v>14427.559</v>
      </c>
      <c r="E42" s="24">
        <f aca="true" t="shared" si="20" ref="E42:E73">BV42+CM42-CJ42</f>
        <v>51250.225000000006</v>
      </c>
      <c r="F42" s="24">
        <f aca="true" t="shared" si="21" ref="F42:F73">BW42+CN42-CK42</f>
        <v>55498.895000000004</v>
      </c>
      <c r="G42" s="24">
        <f aca="true" t="shared" si="22" ref="G42:G73">F42/E42*100</f>
        <v>108.29005140953039</v>
      </c>
      <c r="H42" s="24">
        <f aca="true" t="shared" si="23" ref="H42:H73">N42+Q42+T42+W42+Z42+AC42+AO42+AT42+AV42+AX42+AZ42+BB42+BG42+BI42+BM42+BO42+BS42</f>
        <v>9691.425</v>
      </c>
      <c r="I42" s="24">
        <f aca="true" t="shared" si="24" ref="I42:I73">O42+R42+U42+X42+AA42+AD42+AP42+AU42+AW42+AY42+BA42+BD42+BH42+BJ42+BN42+BP42+BT42+BU42</f>
        <v>13940.095</v>
      </c>
      <c r="J42" s="24">
        <f aca="true" t="shared" si="25" ref="J42:J73">I42/H42*100</f>
        <v>143.83947665075056</v>
      </c>
      <c r="K42" s="24">
        <f aca="true" t="shared" si="26" ref="K42:K73">N42+T42</f>
        <v>4500</v>
      </c>
      <c r="L42" s="24">
        <f aca="true" t="shared" si="27" ref="L42:L73">O42+U42</f>
        <v>8808.043</v>
      </c>
      <c r="M42" s="25">
        <f aca="true" t="shared" si="28" ref="M42:M73">L42/K42*100</f>
        <v>195.7342888888889</v>
      </c>
      <c r="N42" s="32">
        <v>300</v>
      </c>
      <c r="O42" s="32">
        <v>148.538</v>
      </c>
      <c r="P42" s="25">
        <f aca="true" t="shared" si="29" ref="P42:P73">O42/N42*100</f>
        <v>49.512666666666675</v>
      </c>
      <c r="Q42" s="32">
        <v>2800</v>
      </c>
      <c r="R42" s="32">
        <v>3073.206</v>
      </c>
      <c r="S42" s="25">
        <f aca="true" t="shared" si="30" ref="S42:S73">R42/Q42*100</f>
        <v>109.75735714285715</v>
      </c>
      <c r="T42" s="32">
        <v>4200</v>
      </c>
      <c r="U42" s="32">
        <v>8659.505</v>
      </c>
      <c r="V42" s="25">
        <f aca="true" t="shared" si="31" ref="V42:V73">U42/T42*100</f>
        <v>206.17869047619047</v>
      </c>
      <c r="W42" s="32">
        <v>441.425</v>
      </c>
      <c r="X42" s="32">
        <v>504.425</v>
      </c>
      <c r="Y42" s="25">
        <f aca="true" t="shared" si="32" ref="Y42:Y73">X42/W42*100</f>
        <v>114.27196012912727</v>
      </c>
      <c r="Z42" s="32">
        <v>0</v>
      </c>
      <c r="AA42" s="32">
        <v>0</v>
      </c>
      <c r="AB42" s="25"/>
      <c r="AC42" s="26"/>
      <c r="AD42" s="25">
        <v>0</v>
      </c>
      <c r="AE42" s="25"/>
      <c r="AF42" s="25"/>
      <c r="AG42" s="32">
        <v>41558.8</v>
      </c>
      <c r="AH42" s="32">
        <v>41558.8</v>
      </c>
      <c r="AI42" s="25"/>
      <c r="AJ42" s="25"/>
      <c r="AK42" s="32">
        <v>0</v>
      </c>
      <c r="AL42" s="32">
        <v>0</v>
      </c>
      <c r="AM42" s="25"/>
      <c r="AN42" s="23">
        <v>0</v>
      </c>
      <c r="AO42" s="25"/>
      <c r="AP42" s="25"/>
      <c r="AQ42" s="24">
        <f aca="true" t="shared" si="33" ref="AQ42:AQ73">AT42+AV42+AX42+AZ42</f>
        <v>150</v>
      </c>
      <c r="AR42" s="24">
        <f aca="true" t="shared" si="34" ref="AR42:AR73">AU42+AW42+AY42+BA42</f>
        <v>171.861</v>
      </c>
      <c r="AS42" s="25">
        <f aca="true" t="shared" si="35" ref="AS42:AS73">AR42/AQ42*100</f>
        <v>114.574</v>
      </c>
      <c r="AT42" s="32">
        <v>60</v>
      </c>
      <c r="AU42" s="32">
        <v>62.861</v>
      </c>
      <c r="AV42" s="32">
        <v>0</v>
      </c>
      <c r="AW42" s="32">
        <v>0</v>
      </c>
      <c r="AX42" s="23">
        <v>0</v>
      </c>
      <c r="AY42" s="23">
        <v>0</v>
      </c>
      <c r="AZ42" s="32">
        <v>90</v>
      </c>
      <c r="BA42" s="32">
        <v>109</v>
      </c>
      <c r="BB42" s="23">
        <v>0</v>
      </c>
      <c r="BC42" s="23">
        <v>0</v>
      </c>
      <c r="BD42" s="23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1800</v>
      </c>
      <c r="BJ42" s="32">
        <v>1114.688</v>
      </c>
      <c r="BK42" s="32">
        <v>1800</v>
      </c>
      <c r="BL42" s="32">
        <v>1075.688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267.872</v>
      </c>
      <c r="BU42" s="32">
        <v>0</v>
      </c>
      <c r="BV42" s="24">
        <f aca="true" t="shared" si="36" ref="BV42:BV73">N42+Q42+T42+W42+Z42+AC42+AE42+AG42+AI42+AK42+AM42+AO42+AT42+AV42+AX42+AZ42+BB42+BE42+BG42+BI42+BM42+BO42+BQ42+BS42</f>
        <v>51250.225000000006</v>
      </c>
      <c r="BW42" s="24">
        <f aca="true" t="shared" si="37" ref="BW42:BW73">O42+R42+U42+X42+AA42+AD42+AF42+AH42+AJ42+AL42+AN42+AP42+AU42+AW42+AY42+BA42+BD42+BF42+BH42+BJ42+BN42+BP42+BR42+BT42+BU42</f>
        <v>55498.895000000004</v>
      </c>
      <c r="BX42" s="25"/>
      <c r="BY42" s="25"/>
      <c r="BZ42" s="32">
        <v>0</v>
      </c>
      <c r="CA42" s="32">
        <v>0</v>
      </c>
      <c r="CB42" s="25"/>
      <c r="CC42" s="25"/>
      <c r="CD42" s="25"/>
      <c r="CE42" s="32">
        <v>0</v>
      </c>
      <c r="CF42" s="32">
        <v>0</v>
      </c>
      <c r="CG42" s="25"/>
      <c r="CH42" s="25"/>
      <c r="CI42" s="25"/>
      <c r="CJ42" s="32">
        <v>0</v>
      </c>
      <c r="CK42" s="32">
        <v>0</v>
      </c>
      <c r="CL42" s="25"/>
      <c r="CM42" s="24">
        <f aca="true" t="shared" si="38" ref="CM42:CM73">BX42+BZ42+CB42+CE42+CG42+CJ42</f>
        <v>0</v>
      </c>
      <c r="CN42" s="24">
        <f aca="true" t="shared" si="39" ref="CN42:CN73">BY42+CA42+CD42+CF42+CI42+CK42+CL42</f>
        <v>0</v>
      </c>
      <c r="CQ42" s="20"/>
      <c r="CS42" s="20"/>
      <c r="CT42" s="20"/>
      <c r="CV42" s="20"/>
    </row>
    <row r="43" spans="1:100" s="19" customFormat="1" ht="20.25" customHeight="1">
      <c r="A43" s="17">
        <v>34</v>
      </c>
      <c r="B43" s="18" t="s">
        <v>81</v>
      </c>
      <c r="C43" s="23">
        <v>16273.1362</v>
      </c>
      <c r="D43" s="23">
        <v>7485.7462</v>
      </c>
      <c r="E43" s="24">
        <f t="shared" si="20"/>
        <v>26564</v>
      </c>
      <c r="F43" s="24">
        <f t="shared" si="21"/>
        <v>27201.372000000003</v>
      </c>
      <c r="G43" s="24">
        <f t="shared" si="22"/>
        <v>102.39938262309893</v>
      </c>
      <c r="H43" s="24">
        <f t="shared" si="23"/>
        <v>4934.3</v>
      </c>
      <c r="I43" s="24">
        <f t="shared" si="24"/>
        <v>5571.672</v>
      </c>
      <c r="J43" s="24">
        <f t="shared" si="25"/>
        <v>112.91717163528767</v>
      </c>
      <c r="K43" s="24">
        <f t="shared" si="26"/>
        <v>1421.5</v>
      </c>
      <c r="L43" s="24">
        <f t="shared" si="27"/>
        <v>1900.931</v>
      </c>
      <c r="M43" s="25">
        <f t="shared" si="28"/>
        <v>133.72711924023918</v>
      </c>
      <c r="N43" s="32">
        <v>31.5</v>
      </c>
      <c r="O43" s="32">
        <v>92.246</v>
      </c>
      <c r="P43" s="25">
        <f t="shared" si="29"/>
        <v>292.84444444444443</v>
      </c>
      <c r="Q43" s="32">
        <v>1405</v>
      </c>
      <c r="R43" s="32">
        <v>1405.516</v>
      </c>
      <c r="S43" s="25">
        <f t="shared" si="30"/>
        <v>100.0367259786477</v>
      </c>
      <c r="T43" s="32">
        <v>1390</v>
      </c>
      <c r="U43" s="32">
        <v>1808.685</v>
      </c>
      <c r="V43" s="25">
        <f t="shared" si="31"/>
        <v>130.12122302158272</v>
      </c>
      <c r="W43" s="32">
        <v>22</v>
      </c>
      <c r="X43" s="32">
        <v>46.7</v>
      </c>
      <c r="Y43" s="25">
        <f t="shared" si="32"/>
        <v>212.2727272727273</v>
      </c>
      <c r="Z43" s="32">
        <v>0</v>
      </c>
      <c r="AA43" s="32">
        <v>0</v>
      </c>
      <c r="AB43" s="25"/>
      <c r="AC43" s="26"/>
      <c r="AD43" s="25">
        <v>0</v>
      </c>
      <c r="AE43" s="25"/>
      <c r="AF43" s="25"/>
      <c r="AG43" s="32">
        <v>11747.7</v>
      </c>
      <c r="AH43" s="32">
        <v>11747.7</v>
      </c>
      <c r="AI43" s="25"/>
      <c r="AJ43" s="25"/>
      <c r="AK43" s="32">
        <v>0</v>
      </c>
      <c r="AL43" s="32">
        <v>0</v>
      </c>
      <c r="AM43" s="25"/>
      <c r="AN43" s="23">
        <v>0</v>
      </c>
      <c r="AO43" s="25"/>
      <c r="AP43" s="25"/>
      <c r="AQ43" s="24">
        <f t="shared" si="33"/>
        <v>1785.8</v>
      </c>
      <c r="AR43" s="24">
        <f t="shared" si="34"/>
        <v>1894.985</v>
      </c>
      <c r="AS43" s="25">
        <f t="shared" si="35"/>
        <v>106.11406652480682</v>
      </c>
      <c r="AT43" s="32">
        <v>1785.8</v>
      </c>
      <c r="AU43" s="32">
        <v>1894.985</v>
      </c>
      <c r="AV43" s="32">
        <v>0</v>
      </c>
      <c r="AW43" s="32">
        <v>0</v>
      </c>
      <c r="AX43" s="23">
        <v>0</v>
      </c>
      <c r="AY43" s="23">
        <v>0</v>
      </c>
      <c r="AZ43" s="32">
        <v>0</v>
      </c>
      <c r="BA43" s="32">
        <v>0</v>
      </c>
      <c r="BB43" s="23">
        <v>0</v>
      </c>
      <c r="BC43" s="23">
        <v>0</v>
      </c>
      <c r="BD43" s="23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300</v>
      </c>
      <c r="BJ43" s="32">
        <v>323.54</v>
      </c>
      <c r="BK43" s="32">
        <v>300</v>
      </c>
      <c r="BL43" s="32">
        <v>323.54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24">
        <f t="shared" si="36"/>
        <v>16682</v>
      </c>
      <c r="BW43" s="24">
        <f t="shared" si="37"/>
        <v>17319.372000000003</v>
      </c>
      <c r="BX43" s="25"/>
      <c r="BY43" s="25"/>
      <c r="BZ43" s="32">
        <v>9882</v>
      </c>
      <c r="CA43" s="32">
        <v>9882</v>
      </c>
      <c r="CB43" s="25"/>
      <c r="CC43" s="25"/>
      <c r="CD43" s="25"/>
      <c r="CE43" s="32">
        <v>0</v>
      </c>
      <c r="CF43" s="32">
        <v>0</v>
      </c>
      <c r="CG43" s="25"/>
      <c r="CH43" s="25"/>
      <c r="CI43" s="25"/>
      <c r="CJ43" s="32">
        <v>0</v>
      </c>
      <c r="CK43" s="32">
        <v>0</v>
      </c>
      <c r="CL43" s="25"/>
      <c r="CM43" s="24">
        <f t="shared" si="38"/>
        <v>9882</v>
      </c>
      <c r="CN43" s="24">
        <f t="shared" si="39"/>
        <v>9882</v>
      </c>
      <c r="CQ43" s="20"/>
      <c r="CS43" s="20"/>
      <c r="CT43" s="20"/>
      <c r="CV43" s="20"/>
    </row>
    <row r="44" spans="1:100" s="19" customFormat="1" ht="20.25" customHeight="1">
      <c r="A44" s="17">
        <v>35</v>
      </c>
      <c r="B44" s="18" t="s">
        <v>82</v>
      </c>
      <c r="C44" s="23">
        <v>3004.46</v>
      </c>
      <c r="D44" s="23">
        <v>10751.9774</v>
      </c>
      <c r="E44" s="24">
        <f t="shared" si="20"/>
        <v>68562.29999999999</v>
      </c>
      <c r="F44" s="24">
        <f t="shared" si="21"/>
        <v>69475.93239999999</v>
      </c>
      <c r="G44" s="24">
        <f t="shared" si="22"/>
        <v>101.33255798011444</v>
      </c>
      <c r="H44" s="24">
        <f t="shared" si="23"/>
        <v>25662.1</v>
      </c>
      <c r="I44" s="24">
        <f t="shared" si="24"/>
        <v>26575.7324</v>
      </c>
      <c r="J44" s="24">
        <f t="shared" si="25"/>
        <v>103.56024019858079</v>
      </c>
      <c r="K44" s="24">
        <f t="shared" si="26"/>
        <v>11410.3</v>
      </c>
      <c r="L44" s="24">
        <f t="shared" si="27"/>
        <v>11790.289</v>
      </c>
      <c r="M44" s="25">
        <f t="shared" si="28"/>
        <v>103.33022795193818</v>
      </c>
      <c r="N44" s="32">
        <v>2520.3</v>
      </c>
      <c r="O44" s="32">
        <v>2695.124</v>
      </c>
      <c r="P44" s="25">
        <f t="shared" si="29"/>
        <v>106.93663452763558</v>
      </c>
      <c r="Q44" s="32">
        <v>5270</v>
      </c>
      <c r="R44" s="32">
        <v>5289.4334</v>
      </c>
      <c r="S44" s="25">
        <f t="shared" si="30"/>
        <v>100.36875521821631</v>
      </c>
      <c r="T44" s="32">
        <v>8890</v>
      </c>
      <c r="U44" s="32">
        <v>9095.165</v>
      </c>
      <c r="V44" s="25">
        <f t="shared" si="31"/>
        <v>102.30781777277842</v>
      </c>
      <c r="W44" s="32">
        <v>596.3</v>
      </c>
      <c r="X44" s="32">
        <v>917.3</v>
      </c>
      <c r="Y44" s="25">
        <f t="shared" si="32"/>
        <v>153.8319637766225</v>
      </c>
      <c r="Z44" s="32">
        <v>0</v>
      </c>
      <c r="AA44" s="32">
        <v>0</v>
      </c>
      <c r="AB44" s="25"/>
      <c r="AC44" s="26"/>
      <c r="AD44" s="25">
        <v>0</v>
      </c>
      <c r="AE44" s="25"/>
      <c r="AF44" s="25"/>
      <c r="AG44" s="32">
        <v>42900.2</v>
      </c>
      <c r="AH44" s="32">
        <v>42900.2</v>
      </c>
      <c r="AI44" s="25"/>
      <c r="AJ44" s="25"/>
      <c r="AK44" s="32">
        <v>0</v>
      </c>
      <c r="AL44" s="32">
        <v>0</v>
      </c>
      <c r="AM44" s="25"/>
      <c r="AN44" s="23">
        <v>0</v>
      </c>
      <c r="AO44" s="25"/>
      <c r="AP44" s="25"/>
      <c r="AQ44" s="24">
        <f t="shared" si="33"/>
        <v>507.5</v>
      </c>
      <c r="AR44" s="24">
        <f t="shared" si="34"/>
        <v>510.13</v>
      </c>
      <c r="AS44" s="25">
        <f t="shared" si="35"/>
        <v>100.51822660098522</v>
      </c>
      <c r="AT44" s="32">
        <v>507.5</v>
      </c>
      <c r="AU44" s="32">
        <v>510.13</v>
      </c>
      <c r="AV44" s="32">
        <v>0</v>
      </c>
      <c r="AW44" s="32">
        <v>0</v>
      </c>
      <c r="AX44" s="23">
        <v>0</v>
      </c>
      <c r="AY44" s="23">
        <v>0</v>
      </c>
      <c r="AZ44" s="32">
        <v>0</v>
      </c>
      <c r="BA44" s="32">
        <v>0</v>
      </c>
      <c r="BB44" s="23">
        <v>0</v>
      </c>
      <c r="BC44" s="23">
        <v>0</v>
      </c>
      <c r="BD44" s="23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7100</v>
      </c>
      <c r="BJ44" s="32">
        <v>7323.8</v>
      </c>
      <c r="BK44" s="32">
        <v>2500</v>
      </c>
      <c r="BL44" s="32">
        <v>2600.8</v>
      </c>
      <c r="BM44" s="32">
        <v>0</v>
      </c>
      <c r="BN44" s="32">
        <v>5.63</v>
      </c>
      <c r="BO44" s="32">
        <v>0</v>
      </c>
      <c r="BP44" s="32">
        <v>0</v>
      </c>
      <c r="BQ44" s="32">
        <v>0</v>
      </c>
      <c r="BR44" s="32">
        <v>0</v>
      </c>
      <c r="BS44" s="32">
        <v>778</v>
      </c>
      <c r="BT44" s="32">
        <v>739.15</v>
      </c>
      <c r="BU44" s="32">
        <v>0</v>
      </c>
      <c r="BV44" s="24">
        <f t="shared" si="36"/>
        <v>68562.29999999999</v>
      </c>
      <c r="BW44" s="24">
        <f t="shared" si="37"/>
        <v>69475.93239999999</v>
      </c>
      <c r="BX44" s="25"/>
      <c r="BY44" s="25"/>
      <c r="BZ44" s="32">
        <v>0</v>
      </c>
      <c r="CA44" s="32">
        <v>0</v>
      </c>
      <c r="CB44" s="25"/>
      <c r="CC44" s="25"/>
      <c r="CD44" s="25"/>
      <c r="CE44" s="32">
        <v>0</v>
      </c>
      <c r="CF44" s="32">
        <v>0</v>
      </c>
      <c r="CG44" s="25"/>
      <c r="CH44" s="25"/>
      <c r="CI44" s="25"/>
      <c r="CJ44" s="32">
        <v>0</v>
      </c>
      <c r="CK44" s="32">
        <v>0</v>
      </c>
      <c r="CL44" s="25"/>
      <c r="CM44" s="24">
        <f t="shared" si="38"/>
        <v>0</v>
      </c>
      <c r="CN44" s="24">
        <f t="shared" si="39"/>
        <v>0</v>
      </c>
      <c r="CQ44" s="20"/>
      <c r="CS44" s="20"/>
      <c r="CT44" s="20"/>
      <c r="CV44" s="20"/>
    </row>
    <row r="45" spans="1:100" s="19" customFormat="1" ht="20.25" customHeight="1">
      <c r="A45" s="17">
        <v>36</v>
      </c>
      <c r="B45" s="18" t="s">
        <v>83</v>
      </c>
      <c r="C45" s="23">
        <v>3046.6874</v>
      </c>
      <c r="D45" s="23">
        <v>1778.5344</v>
      </c>
      <c r="E45" s="24">
        <f t="shared" si="20"/>
        <v>35164.2</v>
      </c>
      <c r="F45" s="24">
        <f t="shared" si="21"/>
        <v>35473.7516</v>
      </c>
      <c r="G45" s="24">
        <f t="shared" si="22"/>
        <v>100.8803032629777</v>
      </c>
      <c r="H45" s="24">
        <f t="shared" si="23"/>
        <v>10219</v>
      </c>
      <c r="I45" s="24">
        <f t="shared" si="24"/>
        <v>10528.5516</v>
      </c>
      <c r="J45" s="24">
        <f t="shared" si="25"/>
        <v>103.02917702319209</v>
      </c>
      <c r="K45" s="24">
        <f t="shared" si="26"/>
        <v>2300</v>
      </c>
      <c r="L45" s="24">
        <f t="shared" si="27"/>
        <v>3161.7129999999997</v>
      </c>
      <c r="M45" s="25">
        <f t="shared" si="28"/>
        <v>137.46578260869563</v>
      </c>
      <c r="N45" s="32">
        <v>100</v>
      </c>
      <c r="O45" s="32">
        <v>105.79</v>
      </c>
      <c r="P45" s="25">
        <f t="shared" si="29"/>
        <v>105.79</v>
      </c>
      <c r="Q45" s="32">
        <v>2350</v>
      </c>
      <c r="R45" s="32">
        <v>2399.994</v>
      </c>
      <c r="S45" s="25">
        <f t="shared" si="30"/>
        <v>102.12740425531916</v>
      </c>
      <c r="T45" s="32">
        <v>2200</v>
      </c>
      <c r="U45" s="32">
        <v>3055.923</v>
      </c>
      <c r="V45" s="25">
        <f t="shared" si="31"/>
        <v>138.9055909090909</v>
      </c>
      <c r="W45" s="32">
        <v>251</v>
      </c>
      <c r="X45" s="32">
        <v>280.25</v>
      </c>
      <c r="Y45" s="25">
        <f t="shared" si="32"/>
        <v>111.65338645418326</v>
      </c>
      <c r="Z45" s="32">
        <v>0</v>
      </c>
      <c r="AA45" s="32">
        <v>0</v>
      </c>
      <c r="AB45" s="25"/>
      <c r="AC45" s="26"/>
      <c r="AD45" s="25">
        <v>0</v>
      </c>
      <c r="AE45" s="25"/>
      <c r="AF45" s="25"/>
      <c r="AG45" s="32">
        <v>24945.2</v>
      </c>
      <c r="AH45" s="32">
        <v>24945.2</v>
      </c>
      <c r="AI45" s="25"/>
      <c r="AJ45" s="25"/>
      <c r="AK45" s="32">
        <v>0</v>
      </c>
      <c r="AL45" s="32">
        <v>0</v>
      </c>
      <c r="AM45" s="25"/>
      <c r="AN45" s="23">
        <v>0</v>
      </c>
      <c r="AO45" s="25"/>
      <c r="AP45" s="25"/>
      <c r="AQ45" s="24">
        <f t="shared" si="33"/>
        <v>241</v>
      </c>
      <c r="AR45" s="24">
        <f t="shared" si="34"/>
        <v>242.446</v>
      </c>
      <c r="AS45" s="25">
        <f t="shared" si="35"/>
        <v>100.6</v>
      </c>
      <c r="AT45" s="32">
        <v>241</v>
      </c>
      <c r="AU45" s="32">
        <v>242.446</v>
      </c>
      <c r="AV45" s="32">
        <v>0</v>
      </c>
      <c r="AW45" s="32">
        <v>0</v>
      </c>
      <c r="AX45" s="23">
        <v>0</v>
      </c>
      <c r="AY45" s="23">
        <v>0</v>
      </c>
      <c r="AZ45" s="32">
        <v>0</v>
      </c>
      <c r="BA45" s="32">
        <v>0</v>
      </c>
      <c r="BB45" s="23">
        <v>0</v>
      </c>
      <c r="BC45" s="23">
        <v>0</v>
      </c>
      <c r="BD45" s="23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3257.8</v>
      </c>
      <c r="BJ45" s="32">
        <v>2624.871</v>
      </c>
      <c r="BK45" s="32">
        <v>1557.8</v>
      </c>
      <c r="BL45" s="32">
        <v>631.151</v>
      </c>
      <c r="BM45" s="32">
        <v>0</v>
      </c>
      <c r="BN45" s="32">
        <v>0</v>
      </c>
      <c r="BO45" s="32">
        <v>1819.2</v>
      </c>
      <c r="BP45" s="32">
        <v>1819.2776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24">
        <f t="shared" si="36"/>
        <v>35164.2</v>
      </c>
      <c r="BW45" s="24">
        <f t="shared" si="37"/>
        <v>35473.7516</v>
      </c>
      <c r="BX45" s="25"/>
      <c r="BY45" s="25"/>
      <c r="BZ45" s="32">
        <v>0</v>
      </c>
      <c r="CA45" s="32">
        <v>0</v>
      </c>
      <c r="CB45" s="25"/>
      <c r="CC45" s="25"/>
      <c r="CD45" s="25"/>
      <c r="CE45" s="32">
        <v>0</v>
      </c>
      <c r="CF45" s="32">
        <v>0</v>
      </c>
      <c r="CG45" s="25"/>
      <c r="CH45" s="25"/>
      <c r="CI45" s="25"/>
      <c r="CJ45" s="32">
        <v>0</v>
      </c>
      <c r="CK45" s="32">
        <v>0</v>
      </c>
      <c r="CL45" s="25"/>
      <c r="CM45" s="24">
        <f t="shared" si="38"/>
        <v>0</v>
      </c>
      <c r="CN45" s="24">
        <f t="shared" si="39"/>
        <v>0</v>
      </c>
      <c r="CQ45" s="20"/>
      <c r="CS45" s="20"/>
      <c r="CT45" s="20"/>
      <c r="CV45" s="20"/>
    </row>
    <row r="46" spans="1:100" s="19" customFormat="1" ht="20.25" customHeight="1">
      <c r="A46" s="17">
        <v>37</v>
      </c>
      <c r="B46" s="18" t="s">
        <v>84</v>
      </c>
      <c r="C46" s="23">
        <v>7410.5745</v>
      </c>
      <c r="D46" s="23">
        <v>3931.8809</v>
      </c>
      <c r="E46" s="24">
        <f t="shared" si="20"/>
        <v>21831.9</v>
      </c>
      <c r="F46" s="24">
        <f t="shared" si="21"/>
        <v>22125.576</v>
      </c>
      <c r="G46" s="24">
        <f t="shared" si="22"/>
        <v>101.34516922484987</v>
      </c>
      <c r="H46" s="24">
        <f t="shared" si="23"/>
        <v>7614.2</v>
      </c>
      <c r="I46" s="24">
        <f t="shared" si="24"/>
        <v>7907.876</v>
      </c>
      <c r="J46" s="24">
        <f t="shared" si="25"/>
        <v>103.85695148538258</v>
      </c>
      <c r="K46" s="24">
        <f t="shared" si="26"/>
        <v>2610</v>
      </c>
      <c r="L46" s="24">
        <f t="shared" si="27"/>
        <v>3111.7960000000003</v>
      </c>
      <c r="M46" s="25">
        <f t="shared" si="28"/>
        <v>119.22590038314178</v>
      </c>
      <c r="N46" s="32">
        <v>229</v>
      </c>
      <c r="O46" s="32">
        <v>7.396</v>
      </c>
      <c r="P46" s="25">
        <f t="shared" si="29"/>
        <v>3.2296943231441047</v>
      </c>
      <c r="Q46" s="32">
        <v>4007.1</v>
      </c>
      <c r="R46" s="32">
        <v>4015.6</v>
      </c>
      <c r="S46" s="25">
        <f t="shared" si="30"/>
        <v>100.21212348082153</v>
      </c>
      <c r="T46" s="32">
        <v>2381</v>
      </c>
      <c r="U46" s="32">
        <v>3104.4</v>
      </c>
      <c r="V46" s="25">
        <f t="shared" si="31"/>
        <v>130.38219235615287</v>
      </c>
      <c r="W46" s="32">
        <v>50.4</v>
      </c>
      <c r="X46" s="32">
        <v>132.9</v>
      </c>
      <c r="Y46" s="25">
        <f t="shared" si="32"/>
        <v>263.6904761904762</v>
      </c>
      <c r="Z46" s="32">
        <v>0</v>
      </c>
      <c r="AA46" s="32">
        <v>0</v>
      </c>
      <c r="AB46" s="25"/>
      <c r="AC46" s="26"/>
      <c r="AD46" s="25">
        <v>0</v>
      </c>
      <c r="AE46" s="25"/>
      <c r="AF46" s="25"/>
      <c r="AG46" s="32">
        <v>14217.7</v>
      </c>
      <c r="AH46" s="32">
        <v>14217.7</v>
      </c>
      <c r="AI46" s="25"/>
      <c r="AJ46" s="25"/>
      <c r="AK46" s="32">
        <v>0</v>
      </c>
      <c r="AL46" s="32">
        <v>0</v>
      </c>
      <c r="AM46" s="25"/>
      <c r="AN46" s="23">
        <v>0</v>
      </c>
      <c r="AO46" s="25"/>
      <c r="AP46" s="25"/>
      <c r="AQ46" s="24">
        <f t="shared" si="33"/>
        <v>0</v>
      </c>
      <c r="AR46" s="24">
        <f t="shared" si="34"/>
        <v>0</v>
      </c>
      <c r="AS46" s="25" t="e">
        <f t="shared" si="35"/>
        <v>#DIV/0!</v>
      </c>
      <c r="AT46" s="32">
        <v>0</v>
      </c>
      <c r="AU46" s="32">
        <v>0</v>
      </c>
      <c r="AV46" s="32">
        <v>0</v>
      </c>
      <c r="AW46" s="32">
        <v>0</v>
      </c>
      <c r="AX46" s="23">
        <v>0</v>
      </c>
      <c r="AY46" s="23">
        <v>0</v>
      </c>
      <c r="AZ46" s="32">
        <v>0</v>
      </c>
      <c r="BA46" s="32">
        <v>0</v>
      </c>
      <c r="BB46" s="23">
        <v>0</v>
      </c>
      <c r="BC46" s="23">
        <v>0</v>
      </c>
      <c r="BD46" s="23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946.7</v>
      </c>
      <c r="BJ46" s="32">
        <v>403.9</v>
      </c>
      <c r="BK46" s="32">
        <v>946.7</v>
      </c>
      <c r="BL46" s="32">
        <v>403.9</v>
      </c>
      <c r="BM46" s="32">
        <v>0</v>
      </c>
      <c r="BN46" s="32">
        <v>0</v>
      </c>
      <c r="BO46" s="32">
        <v>0</v>
      </c>
      <c r="BP46" s="32">
        <v>243.68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24">
        <f t="shared" si="36"/>
        <v>21831.9</v>
      </c>
      <c r="BW46" s="24">
        <f t="shared" si="37"/>
        <v>22125.576</v>
      </c>
      <c r="BX46" s="25"/>
      <c r="BY46" s="25"/>
      <c r="BZ46" s="32">
        <v>0</v>
      </c>
      <c r="CA46" s="32">
        <v>0</v>
      </c>
      <c r="CB46" s="25"/>
      <c r="CC46" s="25"/>
      <c r="CD46" s="25"/>
      <c r="CE46" s="32">
        <v>0</v>
      </c>
      <c r="CF46" s="32">
        <v>0</v>
      </c>
      <c r="CG46" s="25"/>
      <c r="CH46" s="25"/>
      <c r="CI46" s="25"/>
      <c r="CJ46" s="32">
        <v>0</v>
      </c>
      <c r="CK46" s="32">
        <v>0</v>
      </c>
      <c r="CL46" s="25"/>
      <c r="CM46" s="24">
        <f t="shared" si="38"/>
        <v>0</v>
      </c>
      <c r="CN46" s="24">
        <f t="shared" si="39"/>
        <v>0</v>
      </c>
      <c r="CQ46" s="20"/>
      <c r="CS46" s="20"/>
      <c r="CT46" s="20"/>
      <c r="CV46" s="20"/>
    </row>
    <row r="47" spans="1:100" s="19" customFormat="1" ht="20.25" customHeight="1">
      <c r="A47" s="17">
        <v>38</v>
      </c>
      <c r="B47" s="18" t="s">
        <v>85</v>
      </c>
      <c r="C47" s="23">
        <v>1965.2695</v>
      </c>
      <c r="D47" s="23">
        <v>1030.514</v>
      </c>
      <c r="E47" s="24">
        <f t="shared" si="20"/>
        <v>32288.6</v>
      </c>
      <c r="F47" s="24">
        <f t="shared" si="21"/>
        <v>37595.691000000006</v>
      </c>
      <c r="G47" s="24">
        <f t="shared" si="22"/>
        <v>116.43642338162698</v>
      </c>
      <c r="H47" s="24">
        <f t="shared" si="23"/>
        <v>9828.1</v>
      </c>
      <c r="I47" s="24">
        <f t="shared" si="24"/>
        <v>9546.816</v>
      </c>
      <c r="J47" s="24">
        <f t="shared" si="25"/>
        <v>97.13796155920271</v>
      </c>
      <c r="K47" s="24">
        <f t="shared" si="26"/>
        <v>4031</v>
      </c>
      <c r="L47" s="24">
        <f t="shared" si="27"/>
        <v>4169.687</v>
      </c>
      <c r="M47" s="25">
        <f t="shared" si="28"/>
        <v>103.44051103944429</v>
      </c>
      <c r="N47" s="32">
        <v>431</v>
      </c>
      <c r="O47" s="32">
        <v>535.36</v>
      </c>
      <c r="P47" s="25">
        <f t="shared" si="29"/>
        <v>124.21345707656613</v>
      </c>
      <c r="Q47" s="32">
        <v>3500</v>
      </c>
      <c r="R47" s="32">
        <v>3512.645</v>
      </c>
      <c r="S47" s="25">
        <f t="shared" si="30"/>
        <v>100.36128571428571</v>
      </c>
      <c r="T47" s="32">
        <v>3600</v>
      </c>
      <c r="U47" s="32">
        <v>3634.327</v>
      </c>
      <c r="V47" s="25">
        <f t="shared" si="31"/>
        <v>100.95352777777778</v>
      </c>
      <c r="W47" s="32">
        <v>214.6</v>
      </c>
      <c r="X47" s="32">
        <v>276.4</v>
      </c>
      <c r="Y47" s="25">
        <f t="shared" si="32"/>
        <v>128.7977632805219</v>
      </c>
      <c r="Z47" s="32">
        <v>0</v>
      </c>
      <c r="AA47" s="32">
        <v>0</v>
      </c>
      <c r="AB47" s="25"/>
      <c r="AC47" s="26"/>
      <c r="AD47" s="25">
        <v>0</v>
      </c>
      <c r="AE47" s="25"/>
      <c r="AF47" s="25"/>
      <c r="AG47" s="32">
        <v>22460.5</v>
      </c>
      <c r="AH47" s="32">
        <v>22460.5</v>
      </c>
      <c r="AI47" s="25"/>
      <c r="AJ47" s="25"/>
      <c r="AK47" s="32">
        <v>0</v>
      </c>
      <c r="AL47" s="32">
        <v>0</v>
      </c>
      <c r="AM47" s="25"/>
      <c r="AN47" s="23">
        <v>0</v>
      </c>
      <c r="AO47" s="25"/>
      <c r="AP47" s="25"/>
      <c r="AQ47" s="24">
        <f t="shared" si="33"/>
        <v>363.5</v>
      </c>
      <c r="AR47" s="24">
        <f t="shared" si="34"/>
        <v>391.5</v>
      </c>
      <c r="AS47" s="25">
        <f t="shared" si="35"/>
        <v>107.70288858321871</v>
      </c>
      <c r="AT47" s="32">
        <v>179.5</v>
      </c>
      <c r="AU47" s="32">
        <v>177.5</v>
      </c>
      <c r="AV47" s="32">
        <v>0</v>
      </c>
      <c r="AW47" s="32">
        <v>0</v>
      </c>
      <c r="AX47" s="23">
        <v>0</v>
      </c>
      <c r="AY47" s="23">
        <v>0</v>
      </c>
      <c r="AZ47" s="32">
        <v>184</v>
      </c>
      <c r="BA47" s="32">
        <v>214</v>
      </c>
      <c r="BB47" s="23">
        <v>0</v>
      </c>
      <c r="BC47" s="23">
        <v>0</v>
      </c>
      <c r="BD47" s="23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1669</v>
      </c>
      <c r="BJ47" s="32">
        <v>791.08</v>
      </c>
      <c r="BK47" s="32">
        <v>1654</v>
      </c>
      <c r="BL47" s="32">
        <v>761.08</v>
      </c>
      <c r="BM47" s="32">
        <v>50</v>
      </c>
      <c r="BN47" s="32">
        <v>405.504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24">
        <f t="shared" si="36"/>
        <v>32288.6</v>
      </c>
      <c r="BW47" s="24">
        <f t="shared" si="37"/>
        <v>32007.316000000003</v>
      </c>
      <c r="BX47" s="25"/>
      <c r="BY47" s="25"/>
      <c r="BZ47" s="32">
        <v>0</v>
      </c>
      <c r="CA47" s="32">
        <v>5588.375</v>
      </c>
      <c r="CB47" s="25"/>
      <c r="CC47" s="25"/>
      <c r="CD47" s="25"/>
      <c r="CE47" s="32">
        <v>0</v>
      </c>
      <c r="CF47" s="32">
        <v>0</v>
      </c>
      <c r="CG47" s="25"/>
      <c r="CH47" s="25"/>
      <c r="CI47" s="25"/>
      <c r="CJ47" s="32">
        <v>5000</v>
      </c>
      <c r="CK47" s="32">
        <v>5000</v>
      </c>
      <c r="CL47" s="25"/>
      <c r="CM47" s="24">
        <f t="shared" si="38"/>
        <v>5000</v>
      </c>
      <c r="CN47" s="24">
        <f t="shared" si="39"/>
        <v>10588.375</v>
      </c>
      <c r="CQ47" s="20"/>
      <c r="CS47" s="20"/>
      <c r="CT47" s="20"/>
      <c r="CV47" s="20"/>
    </row>
    <row r="48" spans="1:100" s="19" customFormat="1" ht="20.25" customHeight="1">
      <c r="A48" s="17">
        <v>39</v>
      </c>
      <c r="B48" s="18" t="s">
        <v>86</v>
      </c>
      <c r="C48" s="23">
        <v>3.2784</v>
      </c>
      <c r="D48" s="23">
        <v>390.3761</v>
      </c>
      <c r="E48" s="24">
        <f t="shared" si="20"/>
        <v>21561.3</v>
      </c>
      <c r="F48" s="24">
        <f t="shared" si="21"/>
        <v>21791.822</v>
      </c>
      <c r="G48" s="24">
        <f t="shared" si="22"/>
        <v>101.06914703658872</v>
      </c>
      <c r="H48" s="24">
        <f t="shared" si="23"/>
        <v>5273.2</v>
      </c>
      <c r="I48" s="24">
        <f t="shared" si="24"/>
        <v>5503.722</v>
      </c>
      <c r="J48" s="24">
        <f t="shared" si="25"/>
        <v>104.3715770310248</v>
      </c>
      <c r="K48" s="24">
        <f t="shared" si="26"/>
        <v>2186</v>
      </c>
      <c r="L48" s="24">
        <f t="shared" si="27"/>
        <v>2452.936</v>
      </c>
      <c r="M48" s="25">
        <f t="shared" si="28"/>
        <v>112.21116193961574</v>
      </c>
      <c r="N48" s="32">
        <v>236</v>
      </c>
      <c r="O48" s="32">
        <v>162.936</v>
      </c>
      <c r="P48" s="25">
        <f t="shared" si="29"/>
        <v>69.0406779661017</v>
      </c>
      <c r="Q48" s="32">
        <v>1750</v>
      </c>
      <c r="R48" s="32">
        <v>1925.566</v>
      </c>
      <c r="S48" s="25">
        <f t="shared" si="30"/>
        <v>110.03234285714285</v>
      </c>
      <c r="T48" s="32">
        <v>1950</v>
      </c>
      <c r="U48" s="32">
        <v>2290</v>
      </c>
      <c r="V48" s="25">
        <f t="shared" si="31"/>
        <v>117.43589743589745</v>
      </c>
      <c r="W48" s="32">
        <v>91.2</v>
      </c>
      <c r="X48" s="32">
        <v>91.2</v>
      </c>
      <c r="Y48" s="25">
        <f t="shared" si="32"/>
        <v>100</v>
      </c>
      <c r="Z48" s="32">
        <v>0</v>
      </c>
      <c r="AA48" s="32">
        <v>0</v>
      </c>
      <c r="AB48" s="25"/>
      <c r="AC48" s="26"/>
      <c r="AD48" s="25">
        <v>0</v>
      </c>
      <c r="AE48" s="25"/>
      <c r="AF48" s="25"/>
      <c r="AG48" s="32">
        <v>12288.1</v>
      </c>
      <c r="AH48" s="32">
        <v>12288.1</v>
      </c>
      <c r="AI48" s="25"/>
      <c r="AJ48" s="25"/>
      <c r="AK48" s="32">
        <v>0</v>
      </c>
      <c r="AL48" s="32">
        <v>0</v>
      </c>
      <c r="AM48" s="25"/>
      <c r="AN48" s="23">
        <v>0</v>
      </c>
      <c r="AO48" s="25"/>
      <c r="AP48" s="25"/>
      <c r="AQ48" s="24">
        <f t="shared" si="33"/>
        <v>217</v>
      </c>
      <c r="AR48" s="24">
        <f t="shared" si="34"/>
        <v>240</v>
      </c>
      <c r="AS48" s="25">
        <f t="shared" si="35"/>
        <v>110.59907834101384</v>
      </c>
      <c r="AT48" s="32">
        <v>217</v>
      </c>
      <c r="AU48" s="32">
        <v>240</v>
      </c>
      <c r="AV48" s="32">
        <v>0</v>
      </c>
      <c r="AW48" s="32">
        <v>0</v>
      </c>
      <c r="AX48" s="23">
        <v>0</v>
      </c>
      <c r="AY48" s="23">
        <v>0</v>
      </c>
      <c r="AZ48" s="32">
        <v>0</v>
      </c>
      <c r="BA48" s="32">
        <v>0</v>
      </c>
      <c r="BB48" s="23">
        <v>0</v>
      </c>
      <c r="BC48" s="23">
        <v>0</v>
      </c>
      <c r="BD48" s="23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1029</v>
      </c>
      <c r="BJ48" s="32">
        <v>794.02</v>
      </c>
      <c r="BK48" s="32">
        <v>300</v>
      </c>
      <c r="BL48" s="32">
        <v>436.02</v>
      </c>
      <c r="BM48" s="32">
        <v>0</v>
      </c>
      <c r="BN48" s="32">
        <v>0</v>
      </c>
      <c r="BO48" s="32">
        <v>0</v>
      </c>
      <c r="BP48" s="32">
        <v>0</v>
      </c>
      <c r="BQ48" s="32">
        <v>4000</v>
      </c>
      <c r="BR48" s="32">
        <v>4000</v>
      </c>
      <c r="BS48" s="32">
        <v>0</v>
      </c>
      <c r="BT48" s="32">
        <v>0</v>
      </c>
      <c r="BU48" s="32">
        <v>0</v>
      </c>
      <c r="BV48" s="24">
        <f t="shared" si="36"/>
        <v>21561.3</v>
      </c>
      <c r="BW48" s="24">
        <f t="shared" si="37"/>
        <v>21791.822</v>
      </c>
      <c r="BX48" s="25"/>
      <c r="BY48" s="25"/>
      <c r="BZ48" s="32">
        <v>0</v>
      </c>
      <c r="CA48" s="32">
        <v>0</v>
      </c>
      <c r="CB48" s="25"/>
      <c r="CC48" s="25"/>
      <c r="CD48" s="25"/>
      <c r="CE48" s="32">
        <v>0</v>
      </c>
      <c r="CF48" s="32">
        <v>0</v>
      </c>
      <c r="CG48" s="25"/>
      <c r="CH48" s="25"/>
      <c r="CI48" s="25"/>
      <c r="CJ48" s="32">
        <v>0</v>
      </c>
      <c r="CK48" s="32">
        <v>0</v>
      </c>
      <c r="CL48" s="25"/>
      <c r="CM48" s="24">
        <f t="shared" si="38"/>
        <v>0</v>
      </c>
      <c r="CN48" s="24">
        <f t="shared" si="39"/>
        <v>0</v>
      </c>
      <c r="CQ48" s="20"/>
      <c r="CS48" s="20"/>
      <c r="CT48" s="20"/>
      <c r="CV48" s="20"/>
    </row>
    <row r="49" spans="1:100" s="19" customFormat="1" ht="20.25" customHeight="1">
      <c r="A49" s="17">
        <v>40</v>
      </c>
      <c r="B49" s="18" t="s">
        <v>87</v>
      </c>
      <c r="C49" s="23">
        <v>6200.131</v>
      </c>
      <c r="D49" s="23">
        <v>10545.379</v>
      </c>
      <c r="E49" s="24">
        <f t="shared" si="20"/>
        <v>78060.72700000001</v>
      </c>
      <c r="F49" s="24">
        <f t="shared" si="21"/>
        <v>80710.61559999999</v>
      </c>
      <c r="G49" s="24">
        <f t="shared" si="22"/>
        <v>103.39465016768288</v>
      </c>
      <c r="H49" s="24">
        <f t="shared" si="23"/>
        <v>24813</v>
      </c>
      <c r="I49" s="24">
        <f t="shared" si="24"/>
        <v>27462.8886</v>
      </c>
      <c r="J49" s="24">
        <f t="shared" si="25"/>
        <v>110.67943658566072</v>
      </c>
      <c r="K49" s="24">
        <f t="shared" si="26"/>
        <v>7000</v>
      </c>
      <c r="L49" s="24">
        <f t="shared" si="27"/>
        <v>8483.2992</v>
      </c>
      <c r="M49" s="25">
        <f t="shared" si="28"/>
        <v>121.18998857142856</v>
      </c>
      <c r="N49" s="32">
        <v>0</v>
      </c>
      <c r="O49" s="32">
        <v>0</v>
      </c>
      <c r="P49" s="25" t="e">
        <f t="shared" si="29"/>
        <v>#DIV/0!</v>
      </c>
      <c r="Q49" s="32">
        <v>9000</v>
      </c>
      <c r="R49" s="32">
        <v>9158.9854</v>
      </c>
      <c r="S49" s="25">
        <f t="shared" si="30"/>
        <v>101.76650444444444</v>
      </c>
      <c r="T49" s="32">
        <v>7000</v>
      </c>
      <c r="U49" s="32">
        <v>8483.2992</v>
      </c>
      <c r="V49" s="25">
        <f t="shared" si="31"/>
        <v>121.18998857142856</v>
      </c>
      <c r="W49" s="32">
        <v>423</v>
      </c>
      <c r="X49" s="32">
        <v>604.5</v>
      </c>
      <c r="Y49" s="25">
        <f t="shared" si="32"/>
        <v>142.9078014184397</v>
      </c>
      <c r="Z49" s="32">
        <v>0</v>
      </c>
      <c r="AA49" s="32">
        <v>0</v>
      </c>
      <c r="AB49" s="25"/>
      <c r="AC49" s="26"/>
      <c r="AD49" s="25">
        <v>0</v>
      </c>
      <c r="AE49" s="25"/>
      <c r="AF49" s="25"/>
      <c r="AG49" s="32">
        <v>45035.1</v>
      </c>
      <c r="AH49" s="32">
        <v>45035.1</v>
      </c>
      <c r="AI49" s="25"/>
      <c r="AJ49" s="25"/>
      <c r="AK49" s="32">
        <v>0</v>
      </c>
      <c r="AL49" s="32">
        <v>0</v>
      </c>
      <c r="AM49" s="25"/>
      <c r="AN49" s="23">
        <v>0</v>
      </c>
      <c r="AO49" s="25"/>
      <c r="AP49" s="25"/>
      <c r="AQ49" s="24">
        <f t="shared" si="33"/>
        <v>3730</v>
      </c>
      <c r="AR49" s="24">
        <f t="shared" si="34"/>
        <v>4715.25</v>
      </c>
      <c r="AS49" s="25">
        <f t="shared" si="35"/>
        <v>126.4142091152815</v>
      </c>
      <c r="AT49" s="32">
        <v>2900</v>
      </c>
      <c r="AU49" s="32">
        <v>3785.25</v>
      </c>
      <c r="AV49" s="32">
        <v>0</v>
      </c>
      <c r="AW49" s="32">
        <v>0</v>
      </c>
      <c r="AX49" s="23">
        <v>0</v>
      </c>
      <c r="AY49" s="23">
        <v>0</v>
      </c>
      <c r="AZ49" s="32">
        <v>830</v>
      </c>
      <c r="BA49" s="32">
        <v>930</v>
      </c>
      <c r="BB49" s="23">
        <v>0</v>
      </c>
      <c r="BC49" s="23">
        <v>0</v>
      </c>
      <c r="BD49" s="23">
        <v>0</v>
      </c>
      <c r="BE49" s="32">
        <v>0</v>
      </c>
      <c r="BF49" s="32">
        <v>0</v>
      </c>
      <c r="BG49" s="32">
        <v>1800</v>
      </c>
      <c r="BH49" s="32">
        <v>1885.8</v>
      </c>
      <c r="BI49" s="32">
        <v>2860</v>
      </c>
      <c r="BJ49" s="32">
        <v>1415.7</v>
      </c>
      <c r="BK49" s="32">
        <v>2400</v>
      </c>
      <c r="BL49" s="32">
        <v>1333.7</v>
      </c>
      <c r="BM49" s="32">
        <v>0</v>
      </c>
      <c r="BN49" s="32">
        <v>1097.854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101.5</v>
      </c>
      <c r="BU49" s="32">
        <v>0</v>
      </c>
      <c r="BV49" s="24">
        <f t="shared" si="36"/>
        <v>69848.1</v>
      </c>
      <c r="BW49" s="24">
        <f t="shared" si="37"/>
        <v>72497.9886</v>
      </c>
      <c r="BX49" s="25"/>
      <c r="BY49" s="25"/>
      <c r="BZ49" s="32">
        <v>8212.627</v>
      </c>
      <c r="CA49" s="32">
        <v>8212.627</v>
      </c>
      <c r="CB49" s="25"/>
      <c r="CC49" s="25"/>
      <c r="CD49" s="25"/>
      <c r="CE49" s="32">
        <v>0</v>
      </c>
      <c r="CF49" s="32">
        <v>0</v>
      </c>
      <c r="CG49" s="25"/>
      <c r="CH49" s="25"/>
      <c r="CI49" s="25"/>
      <c r="CJ49" s="32">
        <v>0</v>
      </c>
      <c r="CK49" s="32">
        <v>0</v>
      </c>
      <c r="CL49" s="25"/>
      <c r="CM49" s="24">
        <f t="shared" si="38"/>
        <v>8212.627</v>
      </c>
      <c r="CN49" s="24">
        <f t="shared" si="39"/>
        <v>8212.627</v>
      </c>
      <c r="CQ49" s="20"/>
      <c r="CS49" s="20"/>
      <c r="CT49" s="20"/>
      <c r="CV49" s="20"/>
    </row>
    <row r="50" spans="1:100" s="19" customFormat="1" ht="20.25" customHeight="1">
      <c r="A50" s="17">
        <v>41</v>
      </c>
      <c r="B50" s="18" t="s">
        <v>88</v>
      </c>
      <c r="C50" s="23">
        <v>164.3382</v>
      </c>
      <c r="D50" s="23">
        <v>8588.2598</v>
      </c>
      <c r="E50" s="24">
        <f t="shared" si="20"/>
        <v>68163.5</v>
      </c>
      <c r="F50" s="24">
        <f t="shared" si="21"/>
        <v>69364.223</v>
      </c>
      <c r="G50" s="24">
        <f t="shared" si="22"/>
        <v>101.7615336653781</v>
      </c>
      <c r="H50" s="24">
        <f t="shared" si="23"/>
        <v>23401.4</v>
      </c>
      <c r="I50" s="24">
        <f t="shared" si="24"/>
        <v>24602.122999999996</v>
      </c>
      <c r="J50" s="24">
        <f t="shared" si="25"/>
        <v>105.13098788961341</v>
      </c>
      <c r="K50" s="24">
        <f t="shared" si="26"/>
        <v>3000</v>
      </c>
      <c r="L50" s="24">
        <f t="shared" si="27"/>
        <v>3127.676</v>
      </c>
      <c r="M50" s="25">
        <f t="shared" si="28"/>
        <v>104.25586666666666</v>
      </c>
      <c r="N50" s="32">
        <v>100</v>
      </c>
      <c r="O50" s="32">
        <v>100.276</v>
      </c>
      <c r="P50" s="25">
        <f t="shared" si="29"/>
        <v>100.27599999999998</v>
      </c>
      <c r="Q50" s="32">
        <v>9193.4</v>
      </c>
      <c r="R50" s="32">
        <v>9211.59</v>
      </c>
      <c r="S50" s="25">
        <f t="shared" si="30"/>
        <v>100.19785933386996</v>
      </c>
      <c r="T50" s="32">
        <v>2900</v>
      </c>
      <c r="U50" s="32">
        <v>3027.4</v>
      </c>
      <c r="V50" s="25">
        <f t="shared" si="31"/>
        <v>104.39310344827587</v>
      </c>
      <c r="W50" s="32">
        <v>208</v>
      </c>
      <c r="X50" s="32">
        <v>239.5</v>
      </c>
      <c r="Y50" s="25">
        <f t="shared" si="32"/>
        <v>115.14423076923077</v>
      </c>
      <c r="Z50" s="32">
        <v>0</v>
      </c>
      <c r="AA50" s="32">
        <v>0</v>
      </c>
      <c r="AB50" s="25"/>
      <c r="AC50" s="26"/>
      <c r="AD50" s="25">
        <v>0</v>
      </c>
      <c r="AE50" s="25"/>
      <c r="AF50" s="25"/>
      <c r="AG50" s="32">
        <v>31442.1</v>
      </c>
      <c r="AH50" s="32">
        <v>31442.1</v>
      </c>
      <c r="AI50" s="25"/>
      <c r="AJ50" s="25"/>
      <c r="AK50" s="32">
        <v>0</v>
      </c>
      <c r="AL50" s="32">
        <v>0</v>
      </c>
      <c r="AM50" s="25"/>
      <c r="AN50" s="23">
        <v>0</v>
      </c>
      <c r="AO50" s="25"/>
      <c r="AP50" s="25"/>
      <c r="AQ50" s="24">
        <f t="shared" si="33"/>
        <v>4000</v>
      </c>
      <c r="AR50" s="24">
        <f t="shared" si="34"/>
        <v>4481.218</v>
      </c>
      <c r="AS50" s="25">
        <f t="shared" si="35"/>
        <v>112.03045</v>
      </c>
      <c r="AT50" s="32">
        <v>4000</v>
      </c>
      <c r="AU50" s="32">
        <v>4481.218</v>
      </c>
      <c r="AV50" s="32">
        <v>0</v>
      </c>
      <c r="AW50" s="32">
        <v>0</v>
      </c>
      <c r="AX50" s="23">
        <v>0</v>
      </c>
      <c r="AY50" s="23">
        <v>0</v>
      </c>
      <c r="AZ50" s="32">
        <v>0</v>
      </c>
      <c r="BA50" s="32">
        <v>0</v>
      </c>
      <c r="BB50" s="23">
        <v>0</v>
      </c>
      <c r="BC50" s="23">
        <v>0</v>
      </c>
      <c r="BD50" s="23">
        <v>0</v>
      </c>
      <c r="BE50" s="32">
        <v>0</v>
      </c>
      <c r="BF50" s="32">
        <v>0</v>
      </c>
      <c r="BG50" s="32">
        <v>4500</v>
      </c>
      <c r="BH50" s="32">
        <v>4576.33</v>
      </c>
      <c r="BI50" s="32">
        <v>2500</v>
      </c>
      <c r="BJ50" s="32">
        <v>2768.062</v>
      </c>
      <c r="BK50" s="32">
        <v>1500</v>
      </c>
      <c r="BL50" s="32">
        <v>1672.762</v>
      </c>
      <c r="BM50" s="32">
        <v>0</v>
      </c>
      <c r="BN50" s="32">
        <v>0</v>
      </c>
      <c r="BO50" s="32">
        <v>0</v>
      </c>
      <c r="BP50" s="32">
        <v>58.747</v>
      </c>
      <c r="BQ50" s="32">
        <v>0</v>
      </c>
      <c r="BR50" s="32">
        <v>0</v>
      </c>
      <c r="BS50" s="32">
        <v>0</v>
      </c>
      <c r="BT50" s="32">
        <v>139</v>
      </c>
      <c r="BU50" s="32">
        <v>0</v>
      </c>
      <c r="BV50" s="24">
        <f t="shared" si="36"/>
        <v>54843.5</v>
      </c>
      <c r="BW50" s="24">
        <f t="shared" si="37"/>
        <v>56044.223</v>
      </c>
      <c r="BX50" s="25"/>
      <c r="BY50" s="25"/>
      <c r="BZ50" s="32">
        <v>13320</v>
      </c>
      <c r="CA50" s="32">
        <v>13320</v>
      </c>
      <c r="CB50" s="25"/>
      <c r="CC50" s="25"/>
      <c r="CD50" s="25"/>
      <c r="CE50" s="32">
        <v>0</v>
      </c>
      <c r="CF50" s="32">
        <v>0</v>
      </c>
      <c r="CG50" s="25"/>
      <c r="CH50" s="25"/>
      <c r="CI50" s="25"/>
      <c r="CJ50" s="32">
        <v>1100</v>
      </c>
      <c r="CK50" s="32">
        <v>1100</v>
      </c>
      <c r="CL50" s="25"/>
      <c r="CM50" s="24">
        <f t="shared" si="38"/>
        <v>14420</v>
      </c>
      <c r="CN50" s="24">
        <f t="shared" si="39"/>
        <v>14420</v>
      </c>
      <c r="CQ50" s="20"/>
      <c r="CS50" s="20"/>
      <c r="CT50" s="20"/>
      <c r="CV50" s="20"/>
    </row>
    <row r="51" spans="1:100" s="19" customFormat="1" ht="20.25" customHeight="1">
      <c r="A51" s="17">
        <v>42</v>
      </c>
      <c r="B51" s="18" t="s">
        <v>89</v>
      </c>
      <c r="C51" s="23">
        <v>32362.9981</v>
      </c>
      <c r="D51" s="23">
        <v>3107.2075</v>
      </c>
      <c r="E51" s="24">
        <f t="shared" si="20"/>
        <v>52650.276</v>
      </c>
      <c r="F51" s="24">
        <f t="shared" si="21"/>
        <v>52428.766</v>
      </c>
      <c r="G51" s="24">
        <f t="shared" si="22"/>
        <v>99.57928045809295</v>
      </c>
      <c r="H51" s="24">
        <f t="shared" si="23"/>
        <v>9997.876</v>
      </c>
      <c r="I51" s="24">
        <f t="shared" si="24"/>
        <v>9776.366</v>
      </c>
      <c r="J51" s="24">
        <f t="shared" si="25"/>
        <v>97.78442941280728</v>
      </c>
      <c r="K51" s="24">
        <f t="shared" si="26"/>
        <v>2245.768</v>
      </c>
      <c r="L51" s="24">
        <f t="shared" si="27"/>
        <v>3579.016</v>
      </c>
      <c r="M51" s="25">
        <f t="shared" si="28"/>
        <v>159.367129641174</v>
      </c>
      <c r="N51" s="32">
        <v>245.768</v>
      </c>
      <c r="O51" s="32">
        <v>246.098</v>
      </c>
      <c r="P51" s="25">
        <f t="shared" si="29"/>
        <v>100.134272972885</v>
      </c>
      <c r="Q51" s="32">
        <v>1321.327</v>
      </c>
      <c r="R51" s="32">
        <v>1321.327</v>
      </c>
      <c r="S51" s="25">
        <f t="shared" si="30"/>
        <v>100</v>
      </c>
      <c r="T51" s="32">
        <v>2000</v>
      </c>
      <c r="U51" s="32">
        <v>3332.918</v>
      </c>
      <c r="V51" s="25">
        <f t="shared" si="31"/>
        <v>166.6459</v>
      </c>
      <c r="W51" s="32">
        <v>711.56</v>
      </c>
      <c r="X51" s="32">
        <v>711.56</v>
      </c>
      <c r="Y51" s="25">
        <f t="shared" si="32"/>
        <v>100</v>
      </c>
      <c r="Z51" s="32">
        <v>0</v>
      </c>
      <c r="AA51" s="32">
        <v>0</v>
      </c>
      <c r="AB51" s="25"/>
      <c r="AC51" s="26"/>
      <c r="AD51" s="25">
        <v>0</v>
      </c>
      <c r="AE51" s="25"/>
      <c r="AF51" s="25"/>
      <c r="AG51" s="32">
        <v>18592.4</v>
      </c>
      <c r="AH51" s="32">
        <v>18592.4</v>
      </c>
      <c r="AI51" s="25"/>
      <c r="AJ51" s="25"/>
      <c r="AK51" s="32">
        <v>0</v>
      </c>
      <c r="AL51" s="32">
        <v>0</v>
      </c>
      <c r="AM51" s="25"/>
      <c r="AN51" s="23">
        <v>0</v>
      </c>
      <c r="AO51" s="25"/>
      <c r="AP51" s="25"/>
      <c r="AQ51" s="24">
        <f t="shared" si="33"/>
        <v>4278</v>
      </c>
      <c r="AR51" s="24">
        <f t="shared" si="34"/>
        <v>3846.463</v>
      </c>
      <c r="AS51" s="25">
        <f t="shared" si="35"/>
        <v>89.91264609630669</v>
      </c>
      <c r="AT51" s="32">
        <v>4278</v>
      </c>
      <c r="AU51" s="32">
        <v>3846.463</v>
      </c>
      <c r="AV51" s="32">
        <v>0</v>
      </c>
      <c r="AW51" s="32">
        <v>0</v>
      </c>
      <c r="AX51" s="23">
        <v>0</v>
      </c>
      <c r="AY51" s="23">
        <v>0</v>
      </c>
      <c r="AZ51" s="32">
        <v>0</v>
      </c>
      <c r="BA51" s="32">
        <v>0</v>
      </c>
      <c r="BB51" s="23">
        <v>0</v>
      </c>
      <c r="BC51" s="23">
        <v>0</v>
      </c>
      <c r="BD51" s="23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941.221</v>
      </c>
      <c r="BJ51" s="32">
        <v>313</v>
      </c>
      <c r="BK51" s="32">
        <v>941.221</v>
      </c>
      <c r="BL51" s="32">
        <v>313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500</v>
      </c>
      <c r="BT51" s="32">
        <v>5</v>
      </c>
      <c r="BU51" s="32">
        <v>0</v>
      </c>
      <c r="BV51" s="24">
        <f t="shared" si="36"/>
        <v>28590.276</v>
      </c>
      <c r="BW51" s="24">
        <f t="shared" si="37"/>
        <v>28368.766</v>
      </c>
      <c r="BX51" s="25"/>
      <c r="BY51" s="25"/>
      <c r="BZ51" s="32">
        <v>24060</v>
      </c>
      <c r="CA51" s="32">
        <v>24060</v>
      </c>
      <c r="CB51" s="25"/>
      <c r="CC51" s="25"/>
      <c r="CD51" s="25"/>
      <c r="CE51" s="32">
        <v>0</v>
      </c>
      <c r="CF51" s="32">
        <v>0</v>
      </c>
      <c r="CG51" s="25"/>
      <c r="CH51" s="25"/>
      <c r="CI51" s="25"/>
      <c r="CJ51" s="32">
        <v>0</v>
      </c>
      <c r="CK51" s="32">
        <v>0</v>
      </c>
      <c r="CL51" s="25"/>
      <c r="CM51" s="24">
        <f t="shared" si="38"/>
        <v>24060</v>
      </c>
      <c r="CN51" s="24">
        <f t="shared" si="39"/>
        <v>24060</v>
      </c>
      <c r="CQ51" s="20"/>
      <c r="CS51" s="20"/>
      <c r="CT51" s="20"/>
      <c r="CV51" s="20"/>
    </row>
    <row r="52" spans="1:100" s="19" customFormat="1" ht="20.25" customHeight="1">
      <c r="A52" s="17">
        <v>43</v>
      </c>
      <c r="B52" s="18" t="s">
        <v>90</v>
      </c>
      <c r="C52" s="23">
        <v>4691.0597</v>
      </c>
      <c r="D52" s="23">
        <v>6064.0125</v>
      </c>
      <c r="E52" s="24">
        <f t="shared" si="20"/>
        <v>32695.4</v>
      </c>
      <c r="F52" s="24">
        <f t="shared" si="21"/>
        <v>32789.450000000004</v>
      </c>
      <c r="G52" s="24">
        <f t="shared" si="22"/>
        <v>100.28765514414873</v>
      </c>
      <c r="H52" s="24">
        <f t="shared" si="23"/>
        <v>7816</v>
      </c>
      <c r="I52" s="24">
        <f t="shared" si="24"/>
        <v>7910.05</v>
      </c>
      <c r="J52" s="24">
        <f t="shared" si="25"/>
        <v>101.2033009211873</v>
      </c>
      <c r="K52" s="24">
        <f t="shared" si="26"/>
        <v>2800</v>
      </c>
      <c r="L52" s="24">
        <f t="shared" si="27"/>
        <v>3179.787</v>
      </c>
      <c r="M52" s="25">
        <f t="shared" si="28"/>
        <v>113.56382142857142</v>
      </c>
      <c r="N52" s="32">
        <v>0</v>
      </c>
      <c r="O52" s="32">
        <v>23.232</v>
      </c>
      <c r="P52" s="25" t="e">
        <f t="shared" si="29"/>
        <v>#DIV/0!</v>
      </c>
      <c r="Q52" s="32">
        <v>1500</v>
      </c>
      <c r="R52" s="32">
        <v>1364.366</v>
      </c>
      <c r="S52" s="25">
        <f t="shared" si="30"/>
        <v>90.95773333333334</v>
      </c>
      <c r="T52" s="32">
        <v>2800</v>
      </c>
      <c r="U52" s="32">
        <v>3156.555</v>
      </c>
      <c r="V52" s="25">
        <f t="shared" si="31"/>
        <v>112.73410714285714</v>
      </c>
      <c r="W52" s="32">
        <v>96</v>
      </c>
      <c r="X52" s="32">
        <v>701.77</v>
      </c>
      <c r="Y52" s="25">
        <f t="shared" si="32"/>
        <v>731.0104166666666</v>
      </c>
      <c r="Z52" s="32">
        <v>0</v>
      </c>
      <c r="AA52" s="32">
        <v>0</v>
      </c>
      <c r="AB52" s="25"/>
      <c r="AC52" s="26"/>
      <c r="AD52" s="25">
        <v>0</v>
      </c>
      <c r="AE52" s="25"/>
      <c r="AF52" s="25"/>
      <c r="AG52" s="32">
        <v>24879.4</v>
      </c>
      <c r="AH52" s="32">
        <v>24879.4</v>
      </c>
      <c r="AI52" s="25"/>
      <c r="AJ52" s="25"/>
      <c r="AK52" s="32">
        <v>0</v>
      </c>
      <c r="AL52" s="32">
        <v>0</v>
      </c>
      <c r="AM52" s="25"/>
      <c r="AN52" s="23">
        <v>0</v>
      </c>
      <c r="AO52" s="25"/>
      <c r="AP52" s="25"/>
      <c r="AQ52" s="24">
        <f t="shared" si="33"/>
        <v>2000</v>
      </c>
      <c r="AR52" s="24">
        <f t="shared" si="34"/>
        <v>2317.927</v>
      </c>
      <c r="AS52" s="25">
        <f t="shared" si="35"/>
        <v>115.89635</v>
      </c>
      <c r="AT52" s="32">
        <v>2000</v>
      </c>
      <c r="AU52" s="32">
        <v>2317.927</v>
      </c>
      <c r="AV52" s="32">
        <v>0</v>
      </c>
      <c r="AW52" s="32">
        <v>0</v>
      </c>
      <c r="AX52" s="23">
        <v>0</v>
      </c>
      <c r="AY52" s="23">
        <v>0</v>
      </c>
      <c r="AZ52" s="32">
        <v>0</v>
      </c>
      <c r="BA52" s="32">
        <v>0</v>
      </c>
      <c r="BB52" s="23">
        <v>0</v>
      </c>
      <c r="BC52" s="23">
        <v>0</v>
      </c>
      <c r="BD52" s="23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670</v>
      </c>
      <c r="BJ52" s="32">
        <v>346.2</v>
      </c>
      <c r="BK52" s="32">
        <v>670</v>
      </c>
      <c r="BL52" s="32">
        <v>346.2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750</v>
      </c>
      <c r="BT52" s="32">
        <v>0</v>
      </c>
      <c r="BU52" s="32">
        <v>0</v>
      </c>
      <c r="BV52" s="24">
        <f t="shared" si="36"/>
        <v>32695.4</v>
      </c>
      <c r="BW52" s="24">
        <f t="shared" si="37"/>
        <v>32789.450000000004</v>
      </c>
      <c r="BX52" s="25"/>
      <c r="BY52" s="25"/>
      <c r="BZ52" s="32">
        <v>0</v>
      </c>
      <c r="CA52" s="32">
        <v>0</v>
      </c>
      <c r="CB52" s="25"/>
      <c r="CC52" s="25"/>
      <c r="CD52" s="25"/>
      <c r="CE52" s="32">
        <v>0</v>
      </c>
      <c r="CF52" s="32">
        <v>0</v>
      </c>
      <c r="CG52" s="25"/>
      <c r="CH52" s="25"/>
      <c r="CI52" s="25"/>
      <c r="CJ52" s="32">
        <v>0</v>
      </c>
      <c r="CK52" s="32">
        <v>0</v>
      </c>
      <c r="CL52" s="25"/>
      <c r="CM52" s="24">
        <f t="shared" si="38"/>
        <v>0</v>
      </c>
      <c r="CN52" s="24">
        <f t="shared" si="39"/>
        <v>0</v>
      </c>
      <c r="CQ52" s="20"/>
      <c r="CS52" s="20"/>
      <c r="CT52" s="20"/>
      <c r="CV52" s="20"/>
    </row>
    <row r="53" spans="1:100" s="19" customFormat="1" ht="20.25" customHeight="1">
      <c r="A53" s="17">
        <v>44</v>
      </c>
      <c r="B53" s="18" t="s">
        <v>91</v>
      </c>
      <c r="C53" s="23">
        <v>11393.1838</v>
      </c>
      <c r="D53" s="23">
        <v>4445.505</v>
      </c>
      <c r="E53" s="24">
        <f t="shared" si="20"/>
        <v>57271.4</v>
      </c>
      <c r="F53" s="24">
        <f t="shared" si="21"/>
        <v>58153.861000000004</v>
      </c>
      <c r="G53" s="24">
        <f t="shared" si="22"/>
        <v>101.54084062900506</v>
      </c>
      <c r="H53" s="24">
        <f t="shared" si="23"/>
        <v>19711</v>
      </c>
      <c r="I53" s="24">
        <f t="shared" si="24"/>
        <v>20593.461</v>
      </c>
      <c r="J53" s="24">
        <f t="shared" si="25"/>
        <v>104.4769976155446</v>
      </c>
      <c r="K53" s="24">
        <f t="shared" si="26"/>
        <v>6420</v>
      </c>
      <c r="L53" s="24">
        <f t="shared" si="27"/>
        <v>6020.293</v>
      </c>
      <c r="M53" s="25">
        <f t="shared" si="28"/>
        <v>93.77403426791277</v>
      </c>
      <c r="N53" s="32">
        <v>620</v>
      </c>
      <c r="O53" s="32">
        <v>679.893</v>
      </c>
      <c r="P53" s="25">
        <f t="shared" si="29"/>
        <v>109.66016129032259</v>
      </c>
      <c r="Q53" s="32">
        <v>2590</v>
      </c>
      <c r="R53" s="32">
        <v>2793.628</v>
      </c>
      <c r="S53" s="25">
        <f t="shared" si="30"/>
        <v>107.86208494208496</v>
      </c>
      <c r="T53" s="32">
        <v>5800</v>
      </c>
      <c r="U53" s="32">
        <v>5340.4</v>
      </c>
      <c r="V53" s="25">
        <f t="shared" si="31"/>
        <v>92.0758620689655</v>
      </c>
      <c r="W53" s="32">
        <v>216</v>
      </c>
      <c r="X53" s="32">
        <v>298.16</v>
      </c>
      <c r="Y53" s="25">
        <f t="shared" si="32"/>
        <v>138.03703703703704</v>
      </c>
      <c r="Z53" s="32">
        <v>0</v>
      </c>
      <c r="AA53" s="32">
        <v>0</v>
      </c>
      <c r="AB53" s="25"/>
      <c r="AC53" s="26">
        <v>0</v>
      </c>
      <c r="AD53" s="25">
        <v>0</v>
      </c>
      <c r="AE53" s="25"/>
      <c r="AF53" s="25"/>
      <c r="AG53" s="32">
        <v>37560.4</v>
      </c>
      <c r="AH53" s="32">
        <v>37560.4</v>
      </c>
      <c r="AI53" s="25"/>
      <c r="AJ53" s="25"/>
      <c r="AK53" s="32">
        <v>0</v>
      </c>
      <c r="AL53" s="32">
        <v>0</v>
      </c>
      <c r="AM53" s="25"/>
      <c r="AN53" s="23">
        <v>0</v>
      </c>
      <c r="AO53" s="25"/>
      <c r="AP53" s="25"/>
      <c r="AQ53" s="24">
        <f t="shared" si="33"/>
        <v>420</v>
      </c>
      <c r="AR53" s="24">
        <f t="shared" si="34"/>
        <v>473.23900000000003</v>
      </c>
      <c r="AS53" s="25">
        <f t="shared" si="35"/>
        <v>112.67595238095238</v>
      </c>
      <c r="AT53" s="32">
        <v>180</v>
      </c>
      <c r="AU53" s="32">
        <v>193.239</v>
      </c>
      <c r="AV53" s="32">
        <v>0</v>
      </c>
      <c r="AW53" s="32">
        <v>0</v>
      </c>
      <c r="AX53" s="23">
        <v>0</v>
      </c>
      <c r="AY53" s="23">
        <v>0</v>
      </c>
      <c r="AZ53" s="32">
        <v>240</v>
      </c>
      <c r="BA53" s="32">
        <v>280</v>
      </c>
      <c r="BB53" s="23">
        <v>0</v>
      </c>
      <c r="BC53" s="23">
        <v>0</v>
      </c>
      <c r="BD53" s="23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10065</v>
      </c>
      <c r="BJ53" s="32">
        <v>10420.872</v>
      </c>
      <c r="BK53" s="32">
        <v>1800</v>
      </c>
      <c r="BL53" s="32">
        <v>1697.372</v>
      </c>
      <c r="BM53" s="32">
        <v>0</v>
      </c>
      <c r="BN53" s="32">
        <v>587.269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24">
        <f t="shared" si="36"/>
        <v>57271.4</v>
      </c>
      <c r="BW53" s="24">
        <f t="shared" si="37"/>
        <v>58153.861000000004</v>
      </c>
      <c r="BX53" s="25"/>
      <c r="BY53" s="25"/>
      <c r="BZ53" s="32">
        <v>0</v>
      </c>
      <c r="CA53" s="32">
        <v>0</v>
      </c>
      <c r="CB53" s="25"/>
      <c r="CC53" s="25"/>
      <c r="CD53" s="25"/>
      <c r="CE53" s="32">
        <v>0</v>
      </c>
      <c r="CF53" s="32">
        <v>0</v>
      </c>
      <c r="CG53" s="25"/>
      <c r="CH53" s="25"/>
      <c r="CI53" s="25"/>
      <c r="CJ53" s="32">
        <v>0</v>
      </c>
      <c r="CK53" s="32">
        <v>0</v>
      </c>
      <c r="CL53" s="25"/>
      <c r="CM53" s="24">
        <f t="shared" si="38"/>
        <v>0</v>
      </c>
      <c r="CN53" s="24">
        <f t="shared" si="39"/>
        <v>0</v>
      </c>
      <c r="CQ53" s="20"/>
      <c r="CS53" s="20"/>
      <c r="CT53" s="20"/>
      <c r="CV53" s="20"/>
    </row>
    <row r="54" spans="1:100" s="19" customFormat="1" ht="20.25" customHeight="1">
      <c r="A54" s="17">
        <v>45</v>
      </c>
      <c r="B54" s="18" t="s">
        <v>92</v>
      </c>
      <c r="C54" s="23">
        <v>17.2122</v>
      </c>
      <c r="D54" s="23">
        <v>618.1598</v>
      </c>
      <c r="E54" s="24">
        <f t="shared" si="20"/>
        <v>44260.2</v>
      </c>
      <c r="F54" s="24">
        <f t="shared" si="21"/>
        <v>43534.56</v>
      </c>
      <c r="G54" s="24">
        <f t="shared" si="22"/>
        <v>98.36051350875053</v>
      </c>
      <c r="H54" s="24">
        <f t="shared" si="23"/>
        <v>12155</v>
      </c>
      <c r="I54" s="24">
        <f t="shared" si="24"/>
        <v>11429.359999999999</v>
      </c>
      <c r="J54" s="24">
        <f t="shared" si="25"/>
        <v>94.03011106540518</v>
      </c>
      <c r="K54" s="24">
        <f t="shared" si="26"/>
        <v>5330</v>
      </c>
      <c r="L54" s="24">
        <f t="shared" si="27"/>
        <v>5468.5456</v>
      </c>
      <c r="M54" s="25">
        <f t="shared" si="28"/>
        <v>102.5993545966229</v>
      </c>
      <c r="N54" s="32">
        <v>330</v>
      </c>
      <c r="O54" s="32">
        <v>299.5456</v>
      </c>
      <c r="P54" s="25">
        <f t="shared" si="29"/>
        <v>90.77139393939393</v>
      </c>
      <c r="Q54" s="32">
        <v>2500</v>
      </c>
      <c r="R54" s="32">
        <v>2500.0144</v>
      </c>
      <c r="S54" s="25">
        <f t="shared" si="30"/>
        <v>100.00057600000001</v>
      </c>
      <c r="T54" s="32">
        <v>5000</v>
      </c>
      <c r="U54" s="32">
        <v>5169</v>
      </c>
      <c r="V54" s="25">
        <f t="shared" si="31"/>
        <v>103.38000000000001</v>
      </c>
      <c r="W54" s="32">
        <v>100</v>
      </c>
      <c r="X54" s="32">
        <v>403.8</v>
      </c>
      <c r="Y54" s="25">
        <f t="shared" si="32"/>
        <v>403.8</v>
      </c>
      <c r="Z54" s="32">
        <v>0</v>
      </c>
      <c r="AA54" s="32">
        <v>0</v>
      </c>
      <c r="AB54" s="25"/>
      <c r="AC54" s="26">
        <v>0</v>
      </c>
      <c r="AD54" s="25">
        <v>0</v>
      </c>
      <c r="AE54" s="25"/>
      <c r="AF54" s="25"/>
      <c r="AG54" s="32">
        <v>27731.2</v>
      </c>
      <c r="AH54" s="32">
        <v>27731.2</v>
      </c>
      <c r="AI54" s="25"/>
      <c r="AJ54" s="25"/>
      <c r="AK54" s="32">
        <v>0</v>
      </c>
      <c r="AL54" s="32">
        <v>0</v>
      </c>
      <c r="AM54" s="25"/>
      <c r="AN54" s="23">
        <v>0</v>
      </c>
      <c r="AO54" s="25"/>
      <c r="AP54" s="25"/>
      <c r="AQ54" s="24">
        <f t="shared" si="33"/>
        <v>990</v>
      </c>
      <c r="AR54" s="24">
        <f t="shared" si="34"/>
        <v>1006</v>
      </c>
      <c r="AS54" s="25">
        <f t="shared" si="35"/>
        <v>101.61616161616163</v>
      </c>
      <c r="AT54" s="32">
        <v>927</v>
      </c>
      <c r="AU54" s="32">
        <v>873</v>
      </c>
      <c r="AV54" s="32">
        <v>0</v>
      </c>
      <c r="AW54" s="32">
        <v>70</v>
      </c>
      <c r="AX54" s="23">
        <v>0</v>
      </c>
      <c r="AY54" s="23">
        <v>0</v>
      </c>
      <c r="AZ54" s="32">
        <v>63</v>
      </c>
      <c r="BA54" s="32">
        <v>63</v>
      </c>
      <c r="BB54" s="23">
        <v>0</v>
      </c>
      <c r="BC54" s="23">
        <v>0</v>
      </c>
      <c r="BD54" s="23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3235</v>
      </c>
      <c r="BJ54" s="32">
        <v>2051</v>
      </c>
      <c r="BK54" s="32">
        <v>2360</v>
      </c>
      <c r="BL54" s="32">
        <v>1860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24">
        <f t="shared" si="36"/>
        <v>39886.2</v>
      </c>
      <c r="BW54" s="24">
        <f t="shared" si="37"/>
        <v>39160.56</v>
      </c>
      <c r="BX54" s="25"/>
      <c r="BY54" s="25"/>
      <c r="BZ54" s="32">
        <v>4374</v>
      </c>
      <c r="CA54" s="32">
        <v>4374</v>
      </c>
      <c r="CB54" s="25"/>
      <c r="CC54" s="25"/>
      <c r="CD54" s="25"/>
      <c r="CE54" s="32">
        <v>0</v>
      </c>
      <c r="CF54" s="32">
        <v>0</v>
      </c>
      <c r="CG54" s="25"/>
      <c r="CH54" s="25"/>
      <c r="CI54" s="25"/>
      <c r="CJ54" s="32">
        <v>0</v>
      </c>
      <c r="CK54" s="32">
        <v>0</v>
      </c>
      <c r="CL54" s="25"/>
      <c r="CM54" s="24">
        <f t="shared" si="38"/>
        <v>4374</v>
      </c>
      <c r="CN54" s="24">
        <f t="shared" si="39"/>
        <v>4374</v>
      </c>
      <c r="CQ54" s="20"/>
      <c r="CS54" s="20"/>
      <c r="CT54" s="20"/>
      <c r="CV54" s="20"/>
    </row>
    <row r="55" spans="1:100" s="19" customFormat="1" ht="20.25" customHeight="1">
      <c r="A55" s="17">
        <v>46</v>
      </c>
      <c r="B55" s="18" t="s">
        <v>93</v>
      </c>
      <c r="C55" s="23">
        <v>162.8992</v>
      </c>
      <c r="D55" s="23">
        <v>134.4</v>
      </c>
      <c r="E55" s="24">
        <f t="shared" si="20"/>
        <v>5478</v>
      </c>
      <c r="F55" s="24">
        <f t="shared" si="21"/>
        <v>5491.06</v>
      </c>
      <c r="G55" s="24">
        <f t="shared" si="22"/>
        <v>100.23840817816722</v>
      </c>
      <c r="H55" s="24">
        <f t="shared" si="23"/>
        <v>1832</v>
      </c>
      <c r="I55" s="24">
        <f t="shared" si="24"/>
        <v>1845.06</v>
      </c>
      <c r="J55" s="24">
        <f t="shared" si="25"/>
        <v>100.71288209606986</v>
      </c>
      <c r="K55" s="24">
        <f t="shared" si="26"/>
        <v>360</v>
      </c>
      <c r="L55" s="24">
        <f t="shared" si="27"/>
        <v>428.38</v>
      </c>
      <c r="M55" s="25">
        <f t="shared" si="28"/>
        <v>118.99444444444444</v>
      </c>
      <c r="N55" s="32">
        <v>0</v>
      </c>
      <c r="O55" s="32">
        <v>0.08</v>
      </c>
      <c r="P55" s="25" t="e">
        <f t="shared" si="29"/>
        <v>#DIV/0!</v>
      </c>
      <c r="Q55" s="32">
        <v>860</v>
      </c>
      <c r="R55" s="32">
        <v>884.888</v>
      </c>
      <c r="S55" s="25">
        <f t="shared" si="30"/>
        <v>102.89395348837209</v>
      </c>
      <c r="T55" s="32">
        <v>360</v>
      </c>
      <c r="U55" s="32">
        <v>428.3</v>
      </c>
      <c r="V55" s="25">
        <f t="shared" si="31"/>
        <v>118.97222222222223</v>
      </c>
      <c r="W55" s="32">
        <v>12</v>
      </c>
      <c r="X55" s="32">
        <v>0</v>
      </c>
      <c r="Y55" s="25">
        <f t="shared" si="32"/>
        <v>0</v>
      </c>
      <c r="Z55" s="32">
        <v>0</v>
      </c>
      <c r="AA55" s="32">
        <v>0</v>
      </c>
      <c r="AB55" s="25"/>
      <c r="AC55" s="26">
        <v>0</v>
      </c>
      <c r="AD55" s="25">
        <v>0</v>
      </c>
      <c r="AE55" s="25"/>
      <c r="AF55" s="25"/>
      <c r="AG55" s="32">
        <v>3646</v>
      </c>
      <c r="AH55" s="32">
        <v>3646</v>
      </c>
      <c r="AI55" s="25"/>
      <c r="AJ55" s="25"/>
      <c r="AK55" s="32">
        <v>0</v>
      </c>
      <c r="AL55" s="32">
        <v>0</v>
      </c>
      <c r="AM55" s="25"/>
      <c r="AN55" s="23">
        <v>0</v>
      </c>
      <c r="AO55" s="25"/>
      <c r="AP55" s="25"/>
      <c r="AQ55" s="24">
        <f t="shared" si="33"/>
        <v>600</v>
      </c>
      <c r="AR55" s="24">
        <f t="shared" si="34"/>
        <v>531.792</v>
      </c>
      <c r="AS55" s="25">
        <f t="shared" si="35"/>
        <v>88.632</v>
      </c>
      <c r="AT55" s="32">
        <v>600</v>
      </c>
      <c r="AU55" s="32">
        <v>531.792</v>
      </c>
      <c r="AV55" s="32">
        <v>0</v>
      </c>
      <c r="AW55" s="32">
        <v>0</v>
      </c>
      <c r="AX55" s="23">
        <v>0</v>
      </c>
      <c r="AY55" s="23">
        <v>0</v>
      </c>
      <c r="AZ55" s="32">
        <v>0</v>
      </c>
      <c r="BA55" s="32">
        <v>0</v>
      </c>
      <c r="BB55" s="23">
        <v>0</v>
      </c>
      <c r="BC55" s="23">
        <v>0</v>
      </c>
      <c r="BD55" s="23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0</v>
      </c>
      <c r="BU55" s="32">
        <v>0</v>
      </c>
      <c r="BV55" s="24">
        <f t="shared" si="36"/>
        <v>5478</v>
      </c>
      <c r="BW55" s="24">
        <f t="shared" si="37"/>
        <v>5491.06</v>
      </c>
      <c r="BX55" s="25"/>
      <c r="BY55" s="25"/>
      <c r="BZ55" s="32">
        <v>0</v>
      </c>
      <c r="CA55" s="32">
        <v>0</v>
      </c>
      <c r="CB55" s="25"/>
      <c r="CC55" s="25"/>
      <c r="CD55" s="25"/>
      <c r="CE55" s="32">
        <v>0</v>
      </c>
      <c r="CF55" s="32">
        <v>0</v>
      </c>
      <c r="CG55" s="25"/>
      <c r="CH55" s="25"/>
      <c r="CI55" s="25"/>
      <c r="CJ55" s="32">
        <v>0</v>
      </c>
      <c r="CK55" s="32">
        <v>0</v>
      </c>
      <c r="CL55" s="25"/>
      <c r="CM55" s="24">
        <f t="shared" si="38"/>
        <v>0</v>
      </c>
      <c r="CN55" s="24">
        <f t="shared" si="39"/>
        <v>0</v>
      </c>
      <c r="CQ55" s="20"/>
      <c r="CS55" s="20"/>
      <c r="CT55" s="20"/>
      <c r="CV55" s="20"/>
    </row>
    <row r="56" spans="1:100" s="19" customFormat="1" ht="20.25" customHeight="1">
      <c r="A56" s="17">
        <v>47</v>
      </c>
      <c r="B56" s="18" t="s">
        <v>94</v>
      </c>
      <c r="C56" s="23">
        <v>81.9593</v>
      </c>
      <c r="D56" s="23">
        <v>340.872</v>
      </c>
      <c r="E56" s="24">
        <f t="shared" si="20"/>
        <v>15618.099999999999</v>
      </c>
      <c r="F56" s="24">
        <f t="shared" si="21"/>
        <v>16457.086000000003</v>
      </c>
      <c r="G56" s="24">
        <f t="shared" si="22"/>
        <v>105.3718826233665</v>
      </c>
      <c r="H56" s="24">
        <f t="shared" si="23"/>
        <v>3711</v>
      </c>
      <c r="I56" s="24">
        <f t="shared" si="24"/>
        <v>4469.986</v>
      </c>
      <c r="J56" s="24">
        <f t="shared" si="25"/>
        <v>120.45233090811102</v>
      </c>
      <c r="K56" s="24">
        <f t="shared" si="26"/>
        <v>890</v>
      </c>
      <c r="L56" s="24">
        <f t="shared" si="27"/>
        <v>891.41</v>
      </c>
      <c r="M56" s="25">
        <f t="shared" si="28"/>
        <v>100.15842696629214</v>
      </c>
      <c r="N56" s="32">
        <v>28</v>
      </c>
      <c r="O56" s="32">
        <v>28.01</v>
      </c>
      <c r="P56" s="25">
        <f t="shared" si="29"/>
        <v>100.03571428571429</v>
      </c>
      <c r="Q56" s="32">
        <v>1858</v>
      </c>
      <c r="R56" s="32">
        <v>1860.938</v>
      </c>
      <c r="S56" s="25">
        <f t="shared" si="30"/>
        <v>100.15812701829925</v>
      </c>
      <c r="T56" s="32">
        <v>862</v>
      </c>
      <c r="U56" s="32">
        <v>863.4</v>
      </c>
      <c r="V56" s="25">
        <f t="shared" si="31"/>
        <v>100.16241299303945</v>
      </c>
      <c r="W56" s="32">
        <v>40</v>
      </c>
      <c r="X56" s="32">
        <v>40</v>
      </c>
      <c r="Y56" s="25">
        <f t="shared" si="32"/>
        <v>100</v>
      </c>
      <c r="Z56" s="32">
        <v>0</v>
      </c>
      <c r="AA56" s="32">
        <v>0</v>
      </c>
      <c r="AB56" s="25"/>
      <c r="AC56" s="26">
        <v>0</v>
      </c>
      <c r="AD56" s="25">
        <v>0</v>
      </c>
      <c r="AE56" s="25"/>
      <c r="AF56" s="25"/>
      <c r="AG56" s="32">
        <v>11907.1</v>
      </c>
      <c r="AH56" s="32">
        <v>11907.1</v>
      </c>
      <c r="AI56" s="25"/>
      <c r="AJ56" s="25"/>
      <c r="AK56" s="32">
        <v>0</v>
      </c>
      <c r="AL56" s="32">
        <v>0</v>
      </c>
      <c r="AM56" s="25"/>
      <c r="AN56" s="23">
        <v>0</v>
      </c>
      <c r="AO56" s="25"/>
      <c r="AP56" s="25"/>
      <c r="AQ56" s="24">
        <f t="shared" si="33"/>
        <v>491</v>
      </c>
      <c r="AR56" s="24">
        <f t="shared" si="34"/>
        <v>1295.064</v>
      </c>
      <c r="AS56" s="25">
        <f t="shared" si="35"/>
        <v>263.7604887983707</v>
      </c>
      <c r="AT56" s="32">
        <v>491</v>
      </c>
      <c r="AU56" s="32">
        <v>1295.064</v>
      </c>
      <c r="AV56" s="32">
        <v>0</v>
      </c>
      <c r="AW56" s="32">
        <v>0</v>
      </c>
      <c r="AX56" s="23">
        <v>0</v>
      </c>
      <c r="AY56" s="23">
        <v>0</v>
      </c>
      <c r="AZ56" s="32">
        <v>0</v>
      </c>
      <c r="BA56" s="32">
        <v>0</v>
      </c>
      <c r="BB56" s="23">
        <v>0</v>
      </c>
      <c r="BC56" s="23">
        <v>0</v>
      </c>
      <c r="BD56" s="23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432</v>
      </c>
      <c r="BJ56" s="32">
        <v>361.574</v>
      </c>
      <c r="BK56" s="32">
        <v>432</v>
      </c>
      <c r="BL56" s="32">
        <v>361.574</v>
      </c>
      <c r="BM56" s="32">
        <v>0</v>
      </c>
      <c r="BN56" s="32">
        <v>0</v>
      </c>
      <c r="BO56" s="32">
        <v>0</v>
      </c>
      <c r="BP56" s="32">
        <v>0</v>
      </c>
      <c r="BQ56" s="32">
        <v>0</v>
      </c>
      <c r="BR56" s="32">
        <v>0</v>
      </c>
      <c r="BS56" s="32">
        <v>0</v>
      </c>
      <c r="BT56" s="32">
        <v>21</v>
      </c>
      <c r="BU56" s="32">
        <v>0</v>
      </c>
      <c r="BV56" s="24">
        <f t="shared" si="36"/>
        <v>15618.1</v>
      </c>
      <c r="BW56" s="24">
        <f t="shared" si="37"/>
        <v>16377.086000000001</v>
      </c>
      <c r="BX56" s="25"/>
      <c r="BY56" s="25"/>
      <c r="BZ56" s="32">
        <v>0</v>
      </c>
      <c r="CA56" s="32">
        <v>0</v>
      </c>
      <c r="CB56" s="25"/>
      <c r="CC56" s="25"/>
      <c r="CD56" s="25"/>
      <c r="CE56" s="32">
        <v>0</v>
      </c>
      <c r="CF56" s="32">
        <v>80</v>
      </c>
      <c r="CG56" s="25"/>
      <c r="CH56" s="25"/>
      <c r="CI56" s="25"/>
      <c r="CJ56" s="32">
        <v>849</v>
      </c>
      <c r="CK56" s="32">
        <v>849</v>
      </c>
      <c r="CL56" s="25"/>
      <c r="CM56" s="24">
        <f t="shared" si="38"/>
        <v>849</v>
      </c>
      <c r="CN56" s="24">
        <f t="shared" si="39"/>
        <v>929</v>
      </c>
      <c r="CQ56" s="20"/>
      <c r="CS56" s="20"/>
      <c r="CT56" s="20"/>
      <c r="CV56" s="20"/>
    </row>
    <row r="57" spans="1:100" s="19" customFormat="1" ht="20.25" customHeight="1">
      <c r="A57" s="17">
        <v>48</v>
      </c>
      <c r="B57" s="18" t="s">
        <v>95</v>
      </c>
      <c r="C57" s="23">
        <v>7791.9424</v>
      </c>
      <c r="D57" s="23">
        <v>11773.8107</v>
      </c>
      <c r="E57" s="24">
        <f t="shared" si="20"/>
        <v>73995.00000000001</v>
      </c>
      <c r="F57" s="24">
        <f t="shared" si="21"/>
        <v>76736.896</v>
      </c>
      <c r="G57" s="24">
        <f t="shared" si="22"/>
        <v>103.70551523751601</v>
      </c>
      <c r="H57" s="24">
        <f t="shared" si="23"/>
        <v>33009.4</v>
      </c>
      <c r="I57" s="24">
        <f t="shared" si="24"/>
        <v>37379.096</v>
      </c>
      <c r="J57" s="24">
        <f t="shared" si="25"/>
        <v>113.23773228231957</v>
      </c>
      <c r="K57" s="24">
        <f t="shared" si="26"/>
        <v>6100</v>
      </c>
      <c r="L57" s="24">
        <f t="shared" si="27"/>
        <v>8639.551000000001</v>
      </c>
      <c r="M57" s="25">
        <f t="shared" si="28"/>
        <v>141.6319836065574</v>
      </c>
      <c r="N57" s="32">
        <v>100</v>
      </c>
      <c r="O57" s="32">
        <v>100.351</v>
      </c>
      <c r="P57" s="25">
        <f t="shared" si="29"/>
        <v>100.35099999999998</v>
      </c>
      <c r="Q57" s="32">
        <v>15000</v>
      </c>
      <c r="R57" s="32">
        <v>16826.295</v>
      </c>
      <c r="S57" s="25">
        <f t="shared" si="30"/>
        <v>112.17529999999998</v>
      </c>
      <c r="T57" s="32">
        <v>6000</v>
      </c>
      <c r="U57" s="32">
        <v>8539.2</v>
      </c>
      <c r="V57" s="25">
        <f t="shared" si="31"/>
        <v>142.32</v>
      </c>
      <c r="W57" s="32">
        <v>298</v>
      </c>
      <c r="X57" s="32">
        <v>486.05</v>
      </c>
      <c r="Y57" s="25">
        <f t="shared" si="32"/>
        <v>163.10402684563758</v>
      </c>
      <c r="Z57" s="32">
        <v>0</v>
      </c>
      <c r="AA57" s="32">
        <v>0</v>
      </c>
      <c r="AB57" s="25"/>
      <c r="AC57" s="26">
        <v>0</v>
      </c>
      <c r="AD57" s="25">
        <v>0</v>
      </c>
      <c r="AE57" s="25"/>
      <c r="AF57" s="25"/>
      <c r="AG57" s="32">
        <v>36521.3</v>
      </c>
      <c r="AH57" s="32">
        <v>34893.5</v>
      </c>
      <c r="AI57" s="25"/>
      <c r="AJ57" s="25"/>
      <c r="AK57" s="32">
        <v>0</v>
      </c>
      <c r="AL57" s="32">
        <v>0</v>
      </c>
      <c r="AM57" s="25"/>
      <c r="AN57" s="23">
        <v>0</v>
      </c>
      <c r="AO57" s="25"/>
      <c r="AP57" s="25"/>
      <c r="AQ57" s="24">
        <f t="shared" si="33"/>
        <v>811.4</v>
      </c>
      <c r="AR57" s="24">
        <f t="shared" si="34"/>
        <v>810.5</v>
      </c>
      <c r="AS57" s="25">
        <f t="shared" si="35"/>
        <v>99.88908060142963</v>
      </c>
      <c r="AT57" s="32">
        <v>811.4</v>
      </c>
      <c r="AU57" s="32">
        <v>810.5</v>
      </c>
      <c r="AV57" s="32">
        <v>0</v>
      </c>
      <c r="AW57" s="32">
        <v>0</v>
      </c>
      <c r="AX57" s="23">
        <v>0</v>
      </c>
      <c r="AY57" s="23">
        <v>0</v>
      </c>
      <c r="AZ57" s="32">
        <v>0</v>
      </c>
      <c r="BA57" s="32">
        <v>0</v>
      </c>
      <c r="BB57" s="23">
        <v>0</v>
      </c>
      <c r="BC57" s="23">
        <v>0</v>
      </c>
      <c r="BD57" s="23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5400</v>
      </c>
      <c r="BJ57" s="32">
        <v>4989.9</v>
      </c>
      <c r="BK57" s="32">
        <v>3000</v>
      </c>
      <c r="BL57" s="32">
        <v>2820.9</v>
      </c>
      <c r="BM57" s="32">
        <v>0</v>
      </c>
      <c r="BN57" s="32">
        <v>0</v>
      </c>
      <c r="BO57" s="32">
        <v>0</v>
      </c>
      <c r="BP57" s="32">
        <v>0</v>
      </c>
      <c r="BQ57" s="32">
        <v>0</v>
      </c>
      <c r="BR57" s="32">
        <v>0</v>
      </c>
      <c r="BS57" s="32">
        <v>5400</v>
      </c>
      <c r="BT57" s="32">
        <v>5626.8</v>
      </c>
      <c r="BU57" s="32">
        <v>0</v>
      </c>
      <c r="BV57" s="24">
        <f t="shared" si="36"/>
        <v>69530.70000000001</v>
      </c>
      <c r="BW57" s="24">
        <f t="shared" si="37"/>
        <v>72272.59599999999</v>
      </c>
      <c r="BX57" s="25"/>
      <c r="BY57" s="25"/>
      <c r="BZ57" s="32">
        <v>4464.3</v>
      </c>
      <c r="CA57" s="32">
        <v>4464.3</v>
      </c>
      <c r="CB57" s="25"/>
      <c r="CC57" s="25"/>
      <c r="CD57" s="25"/>
      <c r="CE57" s="32">
        <v>0</v>
      </c>
      <c r="CF57" s="32">
        <v>0</v>
      </c>
      <c r="CG57" s="25"/>
      <c r="CH57" s="25"/>
      <c r="CI57" s="25"/>
      <c r="CJ57" s="32">
        <v>3000</v>
      </c>
      <c r="CK57" s="32">
        <v>3000</v>
      </c>
      <c r="CL57" s="25"/>
      <c r="CM57" s="24">
        <f t="shared" si="38"/>
        <v>7464.3</v>
      </c>
      <c r="CN57" s="24">
        <f t="shared" si="39"/>
        <v>7464.3</v>
      </c>
      <c r="CQ57" s="20"/>
      <c r="CS57" s="20"/>
      <c r="CT57" s="20"/>
      <c r="CV57" s="20"/>
    </row>
    <row r="58" spans="1:100" s="19" customFormat="1" ht="20.25" customHeight="1">
      <c r="A58" s="17">
        <v>49</v>
      </c>
      <c r="B58" s="18" t="s">
        <v>96</v>
      </c>
      <c r="C58" s="23">
        <v>9239.5736</v>
      </c>
      <c r="D58" s="23">
        <v>15270.5537</v>
      </c>
      <c r="E58" s="24">
        <f t="shared" si="20"/>
        <v>48298.9</v>
      </c>
      <c r="F58" s="24">
        <f t="shared" si="21"/>
        <v>50199.704</v>
      </c>
      <c r="G58" s="24">
        <f t="shared" si="22"/>
        <v>103.93550163668324</v>
      </c>
      <c r="H58" s="24">
        <f t="shared" si="23"/>
        <v>15076.8</v>
      </c>
      <c r="I58" s="24">
        <f t="shared" si="24"/>
        <v>16977.604</v>
      </c>
      <c r="J58" s="24">
        <f t="shared" si="25"/>
        <v>112.60747638756234</v>
      </c>
      <c r="K58" s="24">
        <f t="shared" si="26"/>
        <v>4750</v>
      </c>
      <c r="L58" s="24">
        <f t="shared" si="27"/>
        <v>5580.585</v>
      </c>
      <c r="M58" s="25">
        <f t="shared" si="28"/>
        <v>117.486</v>
      </c>
      <c r="N58" s="32">
        <v>450</v>
      </c>
      <c r="O58" s="32">
        <v>558.329</v>
      </c>
      <c r="P58" s="25">
        <f t="shared" si="29"/>
        <v>124.0731111111111</v>
      </c>
      <c r="Q58" s="32">
        <v>4320</v>
      </c>
      <c r="R58" s="32">
        <v>4344.909</v>
      </c>
      <c r="S58" s="25">
        <f t="shared" si="30"/>
        <v>100.5765972222222</v>
      </c>
      <c r="T58" s="32">
        <v>4300</v>
      </c>
      <c r="U58" s="32">
        <v>5022.256</v>
      </c>
      <c r="V58" s="25">
        <f t="shared" si="31"/>
        <v>116.7966511627907</v>
      </c>
      <c r="W58" s="32">
        <v>340</v>
      </c>
      <c r="X58" s="32">
        <v>562.5</v>
      </c>
      <c r="Y58" s="25">
        <f t="shared" si="32"/>
        <v>165.44117647058823</v>
      </c>
      <c r="Z58" s="32">
        <v>0</v>
      </c>
      <c r="AA58" s="32">
        <v>0</v>
      </c>
      <c r="AB58" s="25"/>
      <c r="AC58" s="26">
        <v>0</v>
      </c>
      <c r="AD58" s="25">
        <v>0</v>
      </c>
      <c r="AE58" s="25"/>
      <c r="AF58" s="25"/>
      <c r="AG58" s="32">
        <v>33222.1</v>
      </c>
      <c r="AH58" s="32">
        <v>33222.1</v>
      </c>
      <c r="AI58" s="25"/>
      <c r="AJ58" s="25"/>
      <c r="AK58" s="32">
        <v>0</v>
      </c>
      <c r="AL58" s="32">
        <v>0</v>
      </c>
      <c r="AM58" s="25"/>
      <c r="AN58" s="23">
        <v>0</v>
      </c>
      <c r="AO58" s="25"/>
      <c r="AP58" s="25"/>
      <c r="AQ58" s="24">
        <f t="shared" si="33"/>
        <v>416.8</v>
      </c>
      <c r="AR58" s="24">
        <f t="shared" si="34"/>
        <v>427.08</v>
      </c>
      <c r="AS58" s="25">
        <f t="shared" si="35"/>
        <v>102.46641074856045</v>
      </c>
      <c r="AT58" s="32">
        <v>416.8</v>
      </c>
      <c r="AU58" s="32">
        <v>427.08</v>
      </c>
      <c r="AV58" s="32">
        <v>0</v>
      </c>
      <c r="AW58" s="32">
        <v>0</v>
      </c>
      <c r="AX58" s="23">
        <v>0</v>
      </c>
      <c r="AY58" s="23">
        <v>0</v>
      </c>
      <c r="AZ58" s="32">
        <v>0</v>
      </c>
      <c r="BA58" s="32">
        <v>0</v>
      </c>
      <c r="BB58" s="23">
        <v>0</v>
      </c>
      <c r="BC58" s="23">
        <v>0</v>
      </c>
      <c r="BD58" s="23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3000</v>
      </c>
      <c r="BJ58" s="32">
        <v>3494.106</v>
      </c>
      <c r="BK58" s="32">
        <v>1500</v>
      </c>
      <c r="BL58" s="32">
        <v>1508.106</v>
      </c>
      <c r="BM58" s="32">
        <v>0</v>
      </c>
      <c r="BN58" s="32">
        <v>158.424</v>
      </c>
      <c r="BO58" s="32">
        <v>0</v>
      </c>
      <c r="BP58" s="32">
        <v>100</v>
      </c>
      <c r="BQ58" s="32">
        <v>0</v>
      </c>
      <c r="BR58" s="32">
        <v>0</v>
      </c>
      <c r="BS58" s="32">
        <v>2250</v>
      </c>
      <c r="BT58" s="32">
        <v>2310</v>
      </c>
      <c r="BU58" s="32">
        <v>0</v>
      </c>
      <c r="BV58" s="24">
        <f t="shared" si="36"/>
        <v>48298.9</v>
      </c>
      <c r="BW58" s="24">
        <f t="shared" si="37"/>
        <v>50199.704</v>
      </c>
      <c r="BX58" s="25"/>
      <c r="BY58" s="25"/>
      <c r="BZ58" s="32">
        <v>0</v>
      </c>
      <c r="CA58" s="32">
        <v>0</v>
      </c>
      <c r="CB58" s="25"/>
      <c r="CC58" s="25"/>
      <c r="CD58" s="25"/>
      <c r="CE58" s="32">
        <v>0</v>
      </c>
      <c r="CF58" s="32">
        <v>0</v>
      </c>
      <c r="CG58" s="25"/>
      <c r="CH58" s="25"/>
      <c r="CI58" s="25"/>
      <c r="CJ58" s="32">
        <v>0</v>
      </c>
      <c r="CK58" s="32">
        <v>0</v>
      </c>
      <c r="CL58" s="25"/>
      <c r="CM58" s="24">
        <f t="shared" si="38"/>
        <v>0</v>
      </c>
      <c r="CN58" s="24">
        <f t="shared" si="39"/>
        <v>0</v>
      </c>
      <c r="CQ58" s="20"/>
      <c r="CS58" s="20"/>
      <c r="CT58" s="20"/>
      <c r="CV58" s="20"/>
    </row>
    <row r="59" spans="1:100" s="19" customFormat="1" ht="20.25" customHeight="1">
      <c r="A59" s="17">
        <v>50</v>
      </c>
      <c r="B59" s="18" t="s">
        <v>97</v>
      </c>
      <c r="C59" s="23">
        <v>4.488</v>
      </c>
      <c r="D59" s="23">
        <v>3181.0741</v>
      </c>
      <c r="E59" s="24">
        <f t="shared" si="20"/>
        <v>32869.2</v>
      </c>
      <c r="F59" s="24">
        <f t="shared" si="21"/>
        <v>32381.778000000002</v>
      </c>
      <c r="G59" s="24">
        <f t="shared" si="22"/>
        <v>98.5170859041291</v>
      </c>
      <c r="H59" s="24">
        <f t="shared" si="23"/>
        <v>13830</v>
      </c>
      <c r="I59" s="24">
        <f t="shared" si="24"/>
        <v>13342.578000000003</v>
      </c>
      <c r="J59" s="24">
        <f t="shared" si="25"/>
        <v>96.47561822125816</v>
      </c>
      <c r="K59" s="24">
        <f t="shared" si="26"/>
        <v>6460</v>
      </c>
      <c r="L59" s="24">
        <f t="shared" si="27"/>
        <v>6107.25</v>
      </c>
      <c r="M59" s="25">
        <f t="shared" si="28"/>
        <v>94.53947368421053</v>
      </c>
      <c r="N59" s="32">
        <v>360</v>
      </c>
      <c r="O59" s="32">
        <v>324.25</v>
      </c>
      <c r="P59" s="25">
        <f t="shared" si="29"/>
        <v>90.06944444444444</v>
      </c>
      <c r="Q59" s="32">
        <v>5600</v>
      </c>
      <c r="R59" s="32">
        <v>5601.56</v>
      </c>
      <c r="S59" s="25">
        <f t="shared" si="30"/>
        <v>100.02785714285716</v>
      </c>
      <c r="T59" s="32">
        <v>6100</v>
      </c>
      <c r="U59" s="32">
        <v>5783</v>
      </c>
      <c r="V59" s="25">
        <f t="shared" si="31"/>
        <v>94.8032786885246</v>
      </c>
      <c r="W59" s="32">
        <v>160</v>
      </c>
      <c r="X59" s="32">
        <v>395.95</v>
      </c>
      <c r="Y59" s="25">
        <f t="shared" si="32"/>
        <v>247.46875</v>
      </c>
      <c r="Z59" s="32">
        <v>0</v>
      </c>
      <c r="AA59" s="32">
        <v>0</v>
      </c>
      <c r="AB59" s="25"/>
      <c r="AC59" s="26">
        <v>0</v>
      </c>
      <c r="AD59" s="25">
        <v>0</v>
      </c>
      <c r="AE59" s="25"/>
      <c r="AF59" s="25"/>
      <c r="AG59" s="32">
        <v>19039.2</v>
      </c>
      <c r="AH59" s="32">
        <v>19039.2</v>
      </c>
      <c r="AI59" s="25"/>
      <c r="AJ59" s="25"/>
      <c r="AK59" s="32">
        <v>0</v>
      </c>
      <c r="AL59" s="32">
        <v>0</v>
      </c>
      <c r="AM59" s="25"/>
      <c r="AN59" s="23">
        <v>0</v>
      </c>
      <c r="AO59" s="25"/>
      <c r="AP59" s="25"/>
      <c r="AQ59" s="24">
        <f t="shared" si="33"/>
        <v>60</v>
      </c>
      <c r="AR59" s="24">
        <f t="shared" si="34"/>
        <v>60</v>
      </c>
      <c r="AS59" s="25">
        <f t="shared" si="35"/>
        <v>100</v>
      </c>
      <c r="AT59" s="32">
        <v>60</v>
      </c>
      <c r="AU59" s="32">
        <v>60</v>
      </c>
      <c r="AV59" s="32">
        <v>0</v>
      </c>
      <c r="AW59" s="32">
        <v>0</v>
      </c>
      <c r="AX59" s="23">
        <v>0</v>
      </c>
      <c r="AY59" s="23">
        <v>0</v>
      </c>
      <c r="AZ59" s="32">
        <v>0</v>
      </c>
      <c r="BA59" s="32">
        <v>0</v>
      </c>
      <c r="BB59" s="23">
        <v>0</v>
      </c>
      <c r="BC59" s="23">
        <v>0</v>
      </c>
      <c r="BD59" s="23">
        <v>0</v>
      </c>
      <c r="BE59" s="32">
        <v>0</v>
      </c>
      <c r="BF59" s="32">
        <v>0</v>
      </c>
      <c r="BG59" s="32">
        <v>350</v>
      </c>
      <c r="BH59" s="32">
        <v>1099.2</v>
      </c>
      <c r="BI59" s="32">
        <v>1200</v>
      </c>
      <c r="BJ59" s="32">
        <v>78.618</v>
      </c>
      <c r="BK59" s="32">
        <v>1200</v>
      </c>
      <c r="BL59" s="32">
        <v>78.618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24">
        <f t="shared" si="36"/>
        <v>32869.2</v>
      </c>
      <c r="BW59" s="24">
        <f t="shared" si="37"/>
        <v>32381.778000000002</v>
      </c>
      <c r="BX59" s="25"/>
      <c r="BY59" s="25"/>
      <c r="BZ59" s="32">
        <v>0</v>
      </c>
      <c r="CA59" s="32">
        <v>0</v>
      </c>
      <c r="CB59" s="25"/>
      <c r="CC59" s="25"/>
      <c r="CD59" s="25"/>
      <c r="CE59" s="32">
        <v>0</v>
      </c>
      <c r="CF59" s="32">
        <v>0</v>
      </c>
      <c r="CG59" s="25"/>
      <c r="CH59" s="25"/>
      <c r="CI59" s="25"/>
      <c r="CJ59" s="32">
        <v>0</v>
      </c>
      <c r="CK59" s="32">
        <v>0</v>
      </c>
      <c r="CL59" s="25"/>
      <c r="CM59" s="24">
        <f t="shared" si="38"/>
        <v>0</v>
      </c>
      <c r="CN59" s="24">
        <f t="shared" si="39"/>
        <v>0</v>
      </c>
      <c r="CQ59" s="20"/>
      <c r="CS59" s="20"/>
      <c r="CT59" s="20"/>
      <c r="CV59" s="20"/>
    </row>
    <row r="60" spans="1:100" s="19" customFormat="1" ht="20.25" customHeight="1">
      <c r="A60" s="17">
        <v>51</v>
      </c>
      <c r="B60" s="18" t="s">
        <v>98</v>
      </c>
      <c r="C60" s="23">
        <v>13621.0687</v>
      </c>
      <c r="D60" s="23">
        <v>5328.4153</v>
      </c>
      <c r="E60" s="24">
        <f t="shared" si="20"/>
        <v>64364.289000000004</v>
      </c>
      <c r="F60" s="24">
        <f t="shared" si="21"/>
        <v>63502.594</v>
      </c>
      <c r="G60" s="24">
        <f t="shared" si="22"/>
        <v>98.66122190831626</v>
      </c>
      <c r="H60" s="24">
        <f t="shared" si="23"/>
        <v>18905.189</v>
      </c>
      <c r="I60" s="24">
        <f t="shared" si="24"/>
        <v>18043.494</v>
      </c>
      <c r="J60" s="24">
        <f t="shared" si="25"/>
        <v>95.44201859076892</v>
      </c>
      <c r="K60" s="24">
        <f t="shared" si="26"/>
        <v>6392.719999999999</v>
      </c>
      <c r="L60" s="24">
        <f t="shared" si="27"/>
        <v>6398.245</v>
      </c>
      <c r="M60" s="25">
        <f t="shared" si="28"/>
        <v>100.08642643506991</v>
      </c>
      <c r="N60" s="32">
        <v>1108.347</v>
      </c>
      <c r="O60" s="32">
        <v>992.108</v>
      </c>
      <c r="P60" s="25">
        <f t="shared" si="29"/>
        <v>89.51239999747371</v>
      </c>
      <c r="Q60" s="32">
        <v>3129.279</v>
      </c>
      <c r="R60" s="32">
        <v>3196.161</v>
      </c>
      <c r="S60" s="25">
        <f t="shared" si="30"/>
        <v>102.1372974413595</v>
      </c>
      <c r="T60" s="32">
        <v>5284.373</v>
      </c>
      <c r="U60" s="32">
        <v>5406.137</v>
      </c>
      <c r="V60" s="25">
        <f t="shared" si="31"/>
        <v>102.30422795665635</v>
      </c>
      <c r="W60" s="32">
        <v>1710</v>
      </c>
      <c r="X60" s="32">
        <v>1607.75</v>
      </c>
      <c r="Y60" s="25">
        <f t="shared" si="32"/>
        <v>94.02046783625731</v>
      </c>
      <c r="Z60" s="32">
        <v>0</v>
      </c>
      <c r="AA60" s="32">
        <v>0</v>
      </c>
      <c r="AB60" s="25"/>
      <c r="AC60" s="26">
        <v>0</v>
      </c>
      <c r="AD60" s="25">
        <v>0</v>
      </c>
      <c r="AE60" s="25"/>
      <c r="AF60" s="25"/>
      <c r="AG60" s="32">
        <v>41127.1</v>
      </c>
      <c r="AH60" s="32">
        <v>41127.1</v>
      </c>
      <c r="AI60" s="25"/>
      <c r="AJ60" s="25"/>
      <c r="AK60" s="32">
        <v>0</v>
      </c>
      <c r="AL60" s="32">
        <v>0</v>
      </c>
      <c r="AM60" s="25"/>
      <c r="AN60" s="23">
        <v>0</v>
      </c>
      <c r="AO60" s="25"/>
      <c r="AP60" s="25"/>
      <c r="AQ60" s="24">
        <f t="shared" si="33"/>
        <v>1008.19</v>
      </c>
      <c r="AR60" s="24">
        <f t="shared" si="34"/>
        <v>958.19</v>
      </c>
      <c r="AS60" s="25">
        <f t="shared" si="35"/>
        <v>95.04061734395303</v>
      </c>
      <c r="AT60" s="32">
        <v>1008.19</v>
      </c>
      <c r="AU60" s="32">
        <v>958.19</v>
      </c>
      <c r="AV60" s="32">
        <v>0</v>
      </c>
      <c r="AW60" s="32">
        <v>0</v>
      </c>
      <c r="AX60" s="23">
        <v>0</v>
      </c>
      <c r="AY60" s="23">
        <v>0</v>
      </c>
      <c r="AZ60" s="32">
        <v>0</v>
      </c>
      <c r="BA60" s="32">
        <v>0</v>
      </c>
      <c r="BB60" s="23">
        <v>0</v>
      </c>
      <c r="BC60" s="23">
        <v>0</v>
      </c>
      <c r="BD60" s="23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6665</v>
      </c>
      <c r="BJ60" s="32">
        <v>5200.148</v>
      </c>
      <c r="BK60" s="32">
        <v>2430</v>
      </c>
      <c r="BL60" s="32">
        <v>1636.748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683</v>
      </c>
      <c r="BU60" s="32">
        <v>0</v>
      </c>
      <c r="BV60" s="24">
        <f t="shared" si="36"/>
        <v>60032.289000000004</v>
      </c>
      <c r="BW60" s="24">
        <f t="shared" si="37"/>
        <v>59170.594</v>
      </c>
      <c r="BX60" s="25"/>
      <c r="BY60" s="25"/>
      <c r="BZ60" s="32">
        <v>4332</v>
      </c>
      <c r="CA60" s="32">
        <v>4332</v>
      </c>
      <c r="CB60" s="25"/>
      <c r="CC60" s="25"/>
      <c r="CD60" s="25"/>
      <c r="CE60" s="32">
        <v>0</v>
      </c>
      <c r="CF60" s="32">
        <v>0</v>
      </c>
      <c r="CG60" s="25"/>
      <c r="CH60" s="25"/>
      <c r="CI60" s="25"/>
      <c r="CJ60" s="32">
        <v>0</v>
      </c>
      <c r="CK60" s="32">
        <v>0</v>
      </c>
      <c r="CL60" s="25"/>
      <c r="CM60" s="24">
        <f t="shared" si="38"/>
        <v>4332</v>
      </c>
      <c r="CN60" s="24">
        <f t="shared" si="39"/>
        <v>4332</v>
      </c>
      <c r="CQ60" s="20"/>
      <c r="CS60" s="20"/>
      <c r="CT60" s="20"/>
      <c r="CV60" s="20"/>
    </row>
    <row r="61" spans="1:100" s="19" customFormat="1" ht="20.25" customHeight="1">
      <c r="A61" s="17">
        <v>52</v>
      </c>
      <c r="B61" s="18" t="s">
        <v>99</v>
      </c>
      <c r="C61" s="23">
        <v>45.8989</v>
      </c>
      <c r="D61" s="23">
        <v>1393.1847</v>
      </c>
      <c r="E61" s="24">
        <f t="shared" si="20"/>
        <v>15965.6</v>
      </c>
      <c r="F61" s="24">
        <f t="shared" si="21"/>
        <v>15989.625</v>
      </c>
      <c r="G61" s="24">
        <f t="shared" si="22"/>
        <v>100.1504797815303</v>
      </c>
      <c r="H61" s="24">
        <f t="shared" si="23"/>
        <v>5366.5</v>
      </c>
      <c r="I61" s="24">
        <f t="shared" si="24"/>
        <v>5390.525000000001</v>
      </c>
      <c r="J61" s="24">
        <f t="shared" si="25"/>
        <v>100.4476847107053</v>
      </c>
      <c r="K61" s="24">
        <f t="shared" si="26"/>
        <v>2413</v>
      </c>
      <c r="L61" s="24">
        <f t="shared" si="27"/>
        <v>2383.31</v>
      </c>
      <c r="M61" s="25">
        <f t="shared" si="28"/>
        <v>98.76958143389972</v>
      </c>
      <c r="N61" s="32">
        <v>113</v>
      </c>
      <c r="O61" s="32">
        <v>80.06</v>
      </c>
      <c r="P61" s="25">
        <f t="shared" si="29"/>
        <v>70.8495575221239</v>
      </c>
      <c r="Q61" s="32">
        <v>1800</v>
      </c>
      <c r="R61" s="32">
        <v>1807.95</v>
      </c>
      <c r="S61" s="25">
        <f t="shared" si="30"/>
        <v>100.44166666666668</v>
      </c>
      <c r="T61" s="32">
        <v>2300</v>
      </c>
      <c r="U61" s="32">
        <v>2303.25</v>
      </c>
      <c r="V61" s="25">
        <f t="shared" si="31"/>
        <v>100.1413043478261</v>
      </c>
      <c r="W61" s="32">
        <v>202.5</v>
      </c>
      <c r="X61" s="32">
        <v>205.8</v>
      </c>
      <c r="Y61" s="25">
        <f t="shared" si="32"/>
        <v>101.62962962962962</v>
      </c>
      <c r="Z61" s="32">
        <v>0</v>
      </c>
      <c r="AA61" s="32">
        <v>0</v>
      </c>
      <c r="AB61" s="25"/>
      <c r="AC61" s="26">
        <v>0</v>
      </c>
      <c r="AD61" s="25">
        <v>0</v>
      </c>
      <c r="AE61" s="25"/>
      <c r="AF61" s="25"/>
      <c r="AG61" s="32">
        <v>10599.1</v>
      </c>
      <c r="AH61" s="32">
        <v>10599.1</v>
      </c>
      <c r="AI61" s="25"/>
      <c r="AJ61" s="25"/>
      <c r="AK61" s="32">
        <v>0</v>
      </c>
      <c r="AL61" s="32">
        <v>0</v>
      </c>
      <c r="AM61" s="25"/>
      <c r="AN61" s="23">
        <v>0</v>
      </c>
      <c r="AO61" s="25"/>
      <c r="AP61" s="25"/>
      <c r="AQ61" s="24">
        <f t="shared" si="33"/>
        <v>411</v>
      </c>
      <c r="AR61" s="24">
        <f t="shared" si="34"/>
        <v>459.8</v>
      </c>
      <c r="AS61" s="25">
        <f t="shared" si="35"/>
        <v>111.8734793187348</v>
      </c>
      <c r="AT61" s="32">
        <v>11</v>
      </c>
      <c r="AU61" s="32">
        <v>0</v>
      </c>
      <c r="AV61" s="32">
        <v>0</v>
      </c>
      <c r="AW61" s="32">
        <v>0</v>
      </c>
      <c r="AX61" s="23">
        <v>0</v>
      </c>
      <c r="AY61" s="23">
        <v>0</v>
      </c>
      <c r="AZ61" s="32">
        <v>400</v>
      </c>
      <c r="BA61" s="32">
        <v>459.8</v>
      </c>
      <c r="BB61" s="23">
        <v>0</v>
      </c>
      <c r="BC61" s="23">
        <v>0</v>
      </c>
      <c r="BD61" s="23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540</v>
      </c>
      <c r="BJ61" s="32">
        <v>533.665</v>
      </c>
      <c r="BK61" s="32">
        <v>540</v>
      </c>
      <c r="BL61" s="32">
        <v>531.665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24">
        <f t="shared" si="36"/>
        <v>15965.6</v>
      </c>
      <c r="BW61" s="24">
        <f t="shared" si="37"/>
        <v>15989.625</v>
      </c>
      <c r="BX61" s="25"/>
      <c r="BY61" s="25"/>
      <c r="BZ61" s="32">
        <v>0</v>
      </c>
      <c r="CA61" s="32">
        <v>0</v>
      </c>
      <c r="CB61" s="25"/>
      <c r="CC61" s="25"/>
      <c r="CD61" s="25"/>
      <c r="CE61" s="32">
        <v>0</v>
      </c>
      <c r="CF61" s="32">
        <v>0</v>
      </c>
      <c r="CG61" s="25"/>
      <c r="CH61" s="25"/>
      <c r="CI61" s="25"/>
      <c r="CJ61" s="32">
        <v>0</v>
      </c>
      <c r="CK61" s="32">
        <v>0</v>
      </c>
      <c r="CL61" s="25"/>
      <c r="CM61" s="24">
        <f t="shared" si="38"/>
        <v>0</v>
      </c>
      <c r="CN61" s="24">
        <f t="shared" si="39"/>
        <v>0</v>
      </c>
      <c r="CQ61" s="20"/>
      <c r="CS61" s="20"/>
      <c r="CT61" s="20"/>
      <c r="CV61" s="20"/>
    </row>
    <row r="62" spans="1:100" s="19" customFormat="1" ht="20.25" customHeight="1">
      <c r="A62" s="17">
        <v>53</v>
      </c>
      <c r="B62" s="18" t="s">
        <v>100</v>
      </c>
      <c r="C62" s="23">
        <v>0</v>
      </c>
      <c r="D62" s="23">
        <v>4240.9036</v>
      </c>
      <c r="E62" s="24">
        <f t="shared" si="20"/>
        <v>108082.8</v>
      </c>
      <c r="F62" s="24">
        <f t="shared" si="21"/>
        <v>104410.477</v>
      </c>
      <c r="G62" s="24">
        <f t="shared" si="22"/>
        <v>96.60230582479358</v>
      </c>
      <c r="H62" s="24">
        <f t="shared" si="23"/>
        <v>45109.3</v>
      </c>
      <c r="I62" s="24">
        <f t="shared" si="24"/>
        <v>43709.477</v>
      </c>
      <c r="J62" s="24">
        <f t="shared" si="25"/>
        <v>96.89681950285195</v>
      </c>
      <c r="K62" s="24">
        <f t="shared" si="26"/>
        <v>17300</v>
      </c>
      <c r="L62" s="24">
        <f t="shared" si="27"/>
        <v>16855.59</v>
      </c>
      <c r="M62" s="25">
        <f t="shared" si="28"/>
        <v>97.43115606936416</v>
      </c>
      <c r="N62" s="32">
        <v>800</v>
      </c>
      <c r="O62" s="32">
        <v>1153.37</v>
      </c>
      <c r="P62" s="25">
        <f t="shared" si="29"/>
        <v>144.17125</v>
      </c>
      <c r="Q62" s="32">
        <v>7628</v>
      </c>
      <c r="R62" s="32">
        <v>7730.711</v>
      </c>
      <c r="S62" s="25">
        <f t="shared" si="30"/>
        <v>101.34649973780807</v>
      </c>
      <c r="T62" s="32">
        <v>16500</v>
      </c>
      <c r="U62" s="32">
        <v>15702.22</v>
      </c>
      <c r="V62" s="25">
        <f t="shared" si="31"/>
        <v>95.16496969696969</v>
      </c>
      <c r="W62" s="32">
        <v>1637.5</v>
      </c>
      <c r="X62" s="32">
        <v>1628</v>
      </c>
      <c r="Y62" s="25">
        <f t="shared" si="32"/>
        <v>99.41984732824427</v>
      </c>
      <c r="Z62" s="32">
        <v>0</v>
      </c>
      <c r="AA62" s="32">
        <v>0</v>
      </c>
      <c r="AB62" s="25"/>
      <c r="AC62" s="26">
        <v>0</v>
      </c>
      <c r="AD62" s="25">
        <v>0</v>
      </c>
      <c r="AE62" s="25"/>
      <c r="AF62" s="25"/>
      <c r="AG62" s="32">
        <v>60701</v>
      </c>
      <c r="AH62" s="32">
        <v>60701</v>
      </c>
      <c r="AI62" s="25"/>
      <c r="AJ62" s="25"/>
      <c r="AK62" s="32">
        <v>0</v>
      </c>
      <c r="AL62" s="32">
        <v>0</v>
      </c>
      <c r="AM62" s="25"/>
      <c r="AN62" s="23">
        <v>0</v>
      </c>
      <c r="AO62" s="25"/>
      <c r="AP62" s="25"/>
      <c r="AQ62" s="24">
        <f t="shared" si="33"/>
        <v>1656</v>
      </c>
      <c r="AR62" s="24">
        <f t="shared" si="34"/>
        <v>1723.844</v>
      </c>
      <c r="AS62" s="25">
        <f t="shared" si="35"/>
        <v>104.09685990338164</v>
      </c>
      <c r="AT62" s="32">
        <v>1656</v>
      </c>
      <c r="AU62" s="32">
        <v>1699.394</v>
      </c>
      <c r="AV62" s="32">
        <v>0</v>
      </c>
      <c r="AW62" s="32">
        <v>0</v>
      </c>
      <c r="AX62" s="23">
        <v>0</v>
      </c>
      <c r="AY62" s="23">
        <v>0</v>
      </c>
      <c r="AZ62" s="32">
        <v>0</v>
      </c>
      <c r="BA62" s="32">
        <v>24.45</v>
      </c>
      <c r="BB62" s="23">
        <v>0</v>
      </c>
      <c r="BC62" s="23">
        <v>0</v>
      </c>
      <c r="BD62" s="23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11970</v>
      </c>
      <c r="BJ62" s="32">
        <v>11004.954</v>
      </c>
      <c r="BK62" s="32">
        <v>3500</v>
      </c>
      <c r="BL62" s="32">
        <v>2735.004</v>
      </c>
      <c r="BM62" s="32">
        <v>917.8</v>
      </c>
      <c r="BN62" s="32">
        <v>1078.098</v>
      </c>
      <c r="BO62" s="32">
        <v>0</v>
      </c>
      <c r="BP62" s="32">
        <v>0</v>
      </c>
      <c r="BQ62" s="32">
        <v>0</v>
      </c>
      <c r="BR62" s="32">
        <v>0</v>
      </c>
      <c r="BS62" s="32">
        <v>4000</v>
      </c>
      <c r="BT62" s="32">
        <v>3688.28</v>
      </c>
      <c r="BU62" s="32">
        <v>0</v>
      </c>
      <c r="BV62" s="24">
        <f t="shared" si="36"/>
        <v>105810.3</v>
      </c>
      <c r="BW62" s="24">
        <f t="shared" si="37"/>
        <v>104410.477</v>
      </c>
      <c r="BX62" s="25"/>
      <c r="BY62" s="25"/>
      <c r="BZ62" s="32">
        <v>2272.5</v>
      </c>
      <c r="CA62" s="32">
        <v>0</v>
      </c>
      <c r="CB62" s="25"/>
      <c r="CC62" s="25"/>
      <c r="CD62" s="25"/>
      <c r="CE62" s="32">
        <v>0</v>
      </c>
      <c r="CF62" s="32">
        <v>0</v>
      </c>
      <c r="CG62" s="25"/>
      <c r="CH62" s="25"/>
      <c r="CI62" s="25"/>
      <c r="CJ62" s="32">
        <v>5178.2</v>
      </c>
      <c r="CK62" s="32">
        <v>0</v>
      </c>
      <c r="CL62" s="25"/>
      <c r="CM62" s="24">
        <f t="shared" si="38"/>
        <v>7450.7</v>
      </c>
      <c r="CN62" s="24">
        <f t="shared" si="39"/>
        <v>0</v>
      </c>
      <c r="CQ62" s="20"/>
      <c r="CS62" s="20"/>
      <c r="CT62" s="20"/>
      <c r="CV62" s="20"/>
    </row>
    <row r="63" spans="1:100" s="19" customFormat="1" ht="20.25" customHeight="1">
      <c r="A63" s="17">
        <v>54</v>
      </c>
      <c r="B63" s="18" t="s">
        <v>101</v>
      </c>
      <c r="C63" s="23">
        <v>4697.8761</v>
      </c>
      <c r="D63" s="23">
        <v>6473.7156</v>
      </c>
      <c r="E63" s="24">
        <f t="shared" si="20"/>
        <v>26167.7</v>
      </c>
      <c r="F63" s="24">
        <f t="shared" si="21"/>
        <v>26214.888199999998</v>
      </c>
      <c r="G63" s="24">
        <f t="shared" si="22"/>
        <v>100.18032994875361</v>
      </c>
      <c r="H63" s="24">
        <f t="shared" si="23"/>
        <v>8410</v>
      </c>
      <c r="I63" s="24">
        <f t="shared" si="24"/>
        <v>8457.1882</v>
      </c>
      <c r="J63" s="24">
        <f t="shared" si="25"/>
        <v>100.56109631391202</v>
      </c>
      <c r="K63" s="24">
        <f t="shared" si="26"/>
        <v>3600</v>
      </c>
      <c r="L63" s="24">
        <f t="shared" si="27"/>
        <v>3923.924</v>
      </c>
      <c r="M63" s="25">
        <f t="shared" si="28"/>
        <v>108.99788888888888</v>
      </c>
      <c r="N63" s="32">
        <v>100</v>
      </c>
      <c r="O63" s="32">
        <v>58.442</v>
      </c>
      <c r="P63" s="25">
        <f t="shared" si="29"/>
        <v>58.44200000000001</v>
      </c>
      <c r="Q63" s="32">
        <v>2800</v>
      </c>
      <c r="R63" s="32">
        <v>2816.1442</v>
      </c>
      <c r="S63" s="25">
        <f t="shared" si="30"/>
        <v>100.57657857142858</v>
      </c>
      <c r="T63" s="32">
        <v>3500</v>
      </c>
      <c r="U63" s="32">
        <v>3865.482</v>
      </c>
      <c r="V63" s="25">
        <f t="shared" si="31"/>
        <v>110.44234285714285</v>
      </c>
      <c r="W63" s="32">
        <v>140</v>
      </c>
      <c r="X63" s="32">
        <v>150</v>
      </c>
      <c r="Y63" s="25">
        <f t="shared" si="32"/>
        <v>107.14285714285714</v>
      </c>
      <c r="Z63" s="32">
        <v>0</v>
      </c>
      <c r="AA63" s="32">
        <v>0</v>
      </c>
      <c r="AB63" s="25"/>
      <c r="AC63" s="26">
        <v>0</v>
      </c>
      <c r="AD63" s="25">
        <v>0</v>
      </c>
      <c r="AE63" s="25"/>
      <c r="AF63" s="25"/>
      <c r="AG63" s="32">
        <v>17757.7</v>
      </c>
      <c r="AH63" s="32">
        <v>17757.7</v>
      </c>
      <c r="AI63" s="25"/>
      <c r="AJ63" s="25"/>
      <c r="AK63" s="32">
        <v>0</v>
      </c>
      <c r="AL63" s="32">
        <v>0</v>
      </c>
      <c r="AM63" s="25"/>
      <c r="AN63" s="23">
        <v>0</v>
      </c>
      <c r="AO63" s="25"/>
      <c r="AP63" s="25"/>
      <c r="AQ63" s="24">
        <f t="shared" si="33"/>
        <v>160</v>
      </c>
      <c r="AR63" s="24">
        <f t="shared" si="34"/>
        <v>43.2</v>
      </c>
      <c r="AS63" s="25">
        <f t="shared" si="35"/>
        <v>27</v>
      </c>
      <c r="AT63" s="32">
        <v>160</v>
      </c>
      <c r="AU63" s="32">
        <v>43.2</v>
      </c>
      <c r="AV63" s="32">
        <v>0</v>
      </c>
      <c r="AW63" s="32">
        <v>0</v>
      </c>
      <c r="AX63" s="23">
        <v>0</v>
      </c>
      <c r="AY63" s="23">
        <v>0</v>
      </c>
      <c r="AZ63" s="32">
        <v>0</v>
      </c>
      <c r="BA63" s="32">
        <v>0</v>
      </c>
      <c r="BB63" s="23">
        <v>0</v>
      </c>
      <c r="BC63" s="23">
        <v>0</v>
      </c>
      <c r="BD63" s="23">
        <v>0</v>
      </c>
      <c r="BE63" s="32">
        <v>0</v>
      </c>
      <c r="BF63" s="32">
        <v>0</v>
      </c>
      <c r="BG63" s="32">
        <v>650</v>
      </c>
      <c r="BH63" s="32">
        <v>698</v>
      </c>
      <c r="BI63" s="32">
        <v>1000</v>
      </c>
      <c r="BJ63" s="32">
        <v>529.92</v>
      </c>
      <c r="BK63" s="32">
        <v>750</v>
      </c>
      <c r="BL63" s="32">
        <v>529.92</v>
      </c>
      <c r="BM63" s="32">
        <v>60</v>
      </c>
      <c r="BN63" s="32">
        <v>296</v>
      </c>
      <c r="BO63" s="32">
        <v>0</v>
      </c>
      <c r="BP63" s="32">
        <v>0</v>
      </c>
      <c r="BQ63" s="32">
        <v>0</v>
      </c>
      <c r="BR63" s="32">
        <v>0</v>
      </c>
      <c r="BS63" s="32">
        <v>0</v>
      </c>
      <c r="BT63" s="32">
        <v>0</v>
      </c>
      <c r="BU63" s="32">
        <v>0</v>
      </c>
      <c r="BV63" s="24">
        <f t="shared" si="36"/>
        <v>26167.7</v>
      </c>
      <c r="BW63" s="24">
        <f t="shared" si="37"/>
        <v>26214.888199999998</v>
      </c>
      <c r="BX63" s="25"/>
      <c r="BY63" s="25"/>
      <c r="BZ63" s="32">
        <v>0</v>
      </c>
      <c r="CA63" s="32">
        <v>0</v>
      </c>
      <c r="CB63" s="25"/>
      <c r="CC63" s="25"/>
      <c r="CD63" s="25"/>
      <c r="CE63" s="32">
        <v>0</v>
      </c>
      <c r="CF63" s="32">
        <v>0</v>
      </c>
      <c r="CG63" s="25"/>
      <c r="CH63" s="25"/>
      <c r="CI63" s="25"/>
      <c r="CJ63" s="32">
        <v>0</v>
      </c>
      <c r="CK63" s="32">
        <v>0</v>
      </c>
      <c r="CL63" s="25"/>
      <c r="CM63" s="24">
        <f t="shared" si="38"/>
        <v>0</v>
      </c>
      <c r="CN63" s="24">
        <f t="shared" si="39"/>
        <v>0</v>
      </c>
      <c r="CQ63" s="20"/>
      <c r="CS63" s="20"/>
      <c r="CT63" s="20"/>
      <c r="CV63" s="20"/>
    </row>
    <row r="64" spans="1:100" s="19" customFormat="1" ht="20.25" customHeight="1">
      <c r="A64" s="17">
        <v>55</v>
      </c>
      <c r="B64" s="18" t="s">
        <v>102</v>
      </c>
      <c r="C64" s="23">
        <v>1382.3606</v>
      </c>
      <c r="D64" s="23">
        <v>3356.3787</v>
      </c>
      <c r="E64" s="24">
        <f t="shared" si="20"/>
        <v>54881.015</v>
      </c>
      <c r="F64" s="24">
        <f t="shared" si="21"/>
        <v>54180.7468</v>
      </c>
      <c r="G64" s="24">
        <f t="shared" si="22"/>
        <v>98.72402469232757</v>
      </c>
      <c r="H64" s="24">
        <f t="shared" si="23"/>
        <v>18550.914999999997</v>
      </c>
      <c r="I64" s="24">
        <f t="shared" si="24"/>
        <v>17850.646800000002</v>
      </c>
      <c r="J64" s="24">
        <f t="shared" si="25"/>
        <v>96.2251554707679</v>
      </c>
      <c r="K64" s="24">
        <f t="shared" si="26"/>
        <v>8562</v>
      </c>
      <c r="L64" s="24">
        <f t="shared" si="27"/>
        <v>8785.316</v>
      </c>
      <c r="M64" s="25">
        <f t="shared" si="28"/>
        <v>102.60822237794909</v>
      </c>
      <c r="N64" s="32">
        <v>2500</v>
      </c>
      <c r="O64" s="32">
        <v>1187.271</v>
      </c>
      <c r="P64" s="25">
        <f t="shared" si="29"/>
        <v>47.49084</v>
      </c>
      <c r="Q64" s="32">
        <v>3929</v>
      </c>
      <c r="R64" s="32">
        <v>3932.356</v>
      </c>
      <c r="S64" s="25">
        <f t="shared" si="30"/>
        <v>100.08541613642149</v>
      </c>
      <c r="T64" s="32">
        <v>6062</v>
      </c>
      <c r="U64" s="32">
        <v>7598.045</v>
      </c>
      <c r="V64" s="25">
        <f t="shared" si="31"/>
        <v>125.33891454965358</v>
      </c>
      <c r="W64" s="32">
        <v>336.6</v>
      </c>
      <c r="X64" s="32">
        <v>336.6</v>
      </c>
      <c r="Y64" s="25">
        <f t="shared" si="32"/>
        <v>100</v>
      </c>
      <c r="Z64" s="32">
        <v>0</v>
      </c>
      <c r="AA64" s="32">
        <v>0</v>
      </c>
      <c r="AB64" s="25"/>
      <c r="AC64" s="26">
        <v>0</v>
      </c>
      <c r="AD64" s="25">
        <v>0</v>
      </c>
      <c r="AE64" s="25"/>
      <c r="AF64" s="25"/>
      <c r="AG64" s="32">
        <v>36330.1</v>
      </c>
      <c r="AH64" s="32">
        <v>36330.1</v>
      </c>
      <c r="AI64" s="25"/>
      <c r="AJ64" s="25"/>
      <c r="AK64" s="32">
        <v>0</v>
      </c>
      <c r="AL64" s="32">
        <v>0</v>
      </c>
      <c r="AM64" s="25"/>
      <c r="AN64" s="23">
        <v>0</v>
      </c>
      <c r="AO64" s="25"/>
      <c r="AP64" s="25"/>
      <c r="AQ64" s="24">
        <f t="shared" si="33"/>
        <v>527</v>
      </c>
      <c r="AR64" s="24">
        <f t="shared" si="34"/>
        <v>157.9138</v>
      </c>
      <c r="AS64" s="25">
        <f t="shared" si="35"/>
        <v>29.964667931688805</v>
      </c>
      <c r="AT64" s="32">
        <v>527</v>
      </c>
      <c r="AU64" s="32">
        <v>157.9138</v>
      </c>
      <c r="AV64" s="32">
        <v>0</v>
      </c>
      <c r="AW64" s="32">
        <v>0</v>
      </c>
      <c r="AX64" s="23">
        <v>0</v>
      </c>
      <c r="AY64" s="23">
        <v>0</v>
      </c>
      <c r="AZ64" s="32">
        <v>0</v>
      </c>
      <c r="BA64" s="32">
        <v>0</v>
      </c>
      <c r="BB64" s="23">
        <v>0</v>
      </c>
      <c r="BC64" s="23">
        <v>0</v>
      </c>
      <c r="BD64" s="23">
        <v>0</v>
      </c>
      <c r="BE64" s="32">
        <v>0</v>
      </c>
      <c r="BF64" s="32">
        <v>0</v>
      </c>
      <c r="BG64" s="32">
        <v>0</v>
      </c>
      <c r="BH64" s="32">
        <v>0</v>
      </c>
      <c r="BI64" s="32">
        <v>3615</v>
      </c>
      <c r="BJ64" s="32">
        <v>2854.806</v>
      </c>
      <c r="BK64" s="32">
        <v>1600</v>
      </c>
      <c r="BL64" s="32">
        <v>789.456</v>
      </c>
      <c r="BM64" s="32">
        <v>0</v>
      </c>
      <c r="BN64" s="32">
        <v>0</v>
      </c>
      <c r="BO64" s="32">
        <v>0</v>
      </c>
      <c r="BP64" s="32">
        <v>0</v>
      </c>
      <c r="BQ64" s="32">
        <v>0</v>
      </c>
      <c r="BR64" s="32">
        <v>0</v>
      </c>
      <c r="BS64" s="32">
        <v>1581.315</v>
      </c>
      <c r="BT64" s="32">
        <v>1783.655</v>
      </c>
      <c r="BU64" s="32">
        <v>0</v>
      </c>
      <c r="BV64" s="24">
        <f t="shared" si="36"/>
        <v>54881.015</v>
      </c>
      <c r="BW64" s="24">
        <f t="shared" si="37"/>
        <v>54180.7468</v>
      </c>
      <c r="BX64" s="25"/>
      <c r="BY64" s="25"/>
      <c r="BZ64" s="32">
        <v>0</v>
      </c>
      <c r="CA64" s="32">
        <v>0</v>
      </c>
      <c r="CB64" s="25"/>
      <c r="CC64" s="25"/>
      <c r="CD64" s="25"/>
      <c r="CE64" s="32">
        <v>0</v>
      </c>
      <c r="CF64" s="32">
        <v>0</v>
      </c>
      <c r="CG64" s="25"/>
      <c r="CH64" s="25"/>
      <c r="CI64" s="25"/>
      <c r="CJ64" s="32">
        <v>0</v>
      </c>
      <c r="CK64" s="32">
        <v>0</v>
      </c>
      <c r="CL64" s="25"/>
      <c r="CM64" s="24">
        <f t="shared" si="38"/>
        <v>0</v>
      </c>
      <c r="CN64" s="24">
        <f t="shared" si="39"/>
        <v>0</v>
      </c>
      <c r="CQ64" s="20"/>
      <c r="CS64" s="20"/>
      <c r="CT64" s="20"/>
      <c r="CV64" s="20"/>
    </row>
    <row r="65" spans="1:100" s="19" customFormat="1" ht="20.25" customHeight="1">
      <c r="A65" s="17">
        <v>56</v>
      </c>
      <c r="B65" s="18" t="s">
        <v>51</v>
      </c>
      <c r="C65" s="23">
        <v>3238.214</v>
      </c>
      <c r="D65" s="23">
        <v>5432.3182</v>
      </c>
      <c r="E65" s="24">
        <f t="shared" si="20"/>
        <v>36215.7</v>
      </c>
      <c r="F65" s="24">
        <f t="shared" si="21"/>
        <v>35904.651</v>
      </c>
      <c r="G65" s="24">
        <f t="shared" si="22"/>
        <v>99.14112111598008</v>
      </c>
      <c r="H65" s="24">
        <f t="shared" si="23"/>
        <v>10487.4</v>
      </c>
      <c r="I65" s="24">
        <f t="shared" si="24"/>
        <v>10176.351</v>
      </c>
      <c r="J65" s="24">
        <f t="shared" si="25"/>
        <v>97.03406945477431</v>
      </c>
      <c r="K65" s="24">
        <f t="shared" si="26"/>
        <v>3623.4</v>
      </c>
      <c r="L65" s="24">
        <f t="shared" si="27"/>
        <v>4356.81</v>
      </c>
      <c r="M65" s="25">
        <f t="shared" si="28"/>
        <v>120.24093392945854</v>
      </c>
      <c r="N65" s="32">
        <v>6.4</v>
      </c>
      <c r="O65" s="32">
        <v>1.268</v>
      </c>
      <c r="P65" s="25">
        <f t="shared" si="29"/>
        <v>19.8125</v>
      </c>
      <c r="Q65" s="32">
        <v>3300</v>
      </c>
      <c r="R65" s="32">
        <v>3329.841</v>
      </c>
      <c r="S65" s="25">
        <f t="shared" si="30"/>
        <v>100.90427272727271</v>
      </c>
      <c r="T65" s="32">
        <v>3617</v>
      </c>
      <c r="U65" s="32">
        <v>4355.542</v>
      </c>
      <c r="V65" s="25">
        <f t="shared" si="31"/>
        <v>120.41863422726018</v>
      </c>
      <c r="W65" s="32">
        <v>664</v>
      </c>
      <c r="X65" s="32">
        <v>532.1</v>
      </c>
      <c r="Y65" s="25">
        <f t="shared" si="32"/>
        <v>80.1355421686747</v>
      </c>
      <c r="Z65" s="32">
        <v>0</v>
      </c>
      <c r="AA65" s="32">
        <v>0</v>
      </c>
      <c r="AB65" s="25"/>
      <c r="AC65" s="26">
        <v>0</v>
      </c>
      <c r="AD65" s="25">
        <v>0</v>
      </c>
      <c r="AE65" s="25"/>
      <c r="AF65" s="25"/>
      <c r="AG65" s="32">
        <v>25728.3</v>
      </c>
      <c r="AH65" s="32">
        <v>25728.3</v>
      </c>
      <c r="AI65" s="25"/>
      <c r="AJ65" s="25"/>
      <c r="AK65" s="32">
        <v>0</v>
      </c>
      <c r="AL65" s="32">
        <v>0</v>
      </c>
      <c r="AM65" s="25"/>
      <c r="AN65" s="23">
        <v>0</v>
      </c>
      <c r="AO65" s="25"/>
      <c r="AP65" s="25"/>
      <c r="AQ65" s="24">
        <f t="shared" si="33"/>
        <v>1400</v>
      </c>
      <c r="AR65" s="24">
        <f t="shared" si="34"/>
        <v>1530.75</v>
      </c>
      <c r="AS65" s="25">
        <f t="shared" si="35"/>
        <v>109.33928571428571</v>
      </c>
      <c r="AT65" s="32">
        <v>1400</v>
      </c>
      <c r="AU65" s="32">
        <v>1530.75</v>
      </c>
      <c r="AV65" s="32">
        <v>0</v>
      </c>
      <c r="AW65" s="32">
        <v>0</v>
      </c>
      <c r="AX65" s="23">
        <v>0</v>
      </c>
      <c r="AY65" s="23">
        <v>0</v>
      </c>
      <c r="AZ65" s="32">
        <v>0</v>
      </c>
      <c r="BA65" s="32">
        <v>0</v>
      </c>
      <c r="BB65" s="23">
        <v>0</v>
      </c>
      <c r="BC65" s="23">
        <v>0</v>
      </c>
      <c r="BD65" s="23">
        <v>0</v>
      </c>
      <c r="BE65" s="32">
        <v>0</v>
      </c>
      <c r="BF65" s="32">
        <v>0</v>
      </c>
      <c r="BG65" s="32">
        <v>0</v>
      </c>
      <c r="BH65" s="32">
        <v>0</v>
      </c>
      <c r="BI65" s="32">
        <v>1500</v>
      </c>
      <c r="BJ65" s="32">
        <v>426.85</v>
      </c>
      <c r="BK65" s="32">
        <v>1500</v>
      </c>
      <c r="BL65" s="32">
        <v>426.85</v>
      </c>
      <c r="BM65" s="32">
        <v>0</v>
      </c>
      <c r="BN65" s="32">
        <v>0</v>
      </c>
      <c r="BO65" s="32">
        <v>0</v>
      </c>
      <c r="BP65" s="32">
        <v>0</v>
      </c>
      <c r="BQ65" s="32">
        <v>0</v>
      </c>
      <c r="BR65" s="32">
        <v>0</v>
      </c>
      <c r="BS65" s="32">
        <v>0</v>
      </c>
      <c r="BT65" s="32">
        <v>0</v>
      </c>
      <c r="BU65" s="32">
        <v>0</v>
      </c>
      <c r="BV65" s="24">
        <f t="shared" si="36"/>
        <v>36215.7</v>
      </c>
      <c r="BW65" s="24">
        <f t="shared" si="37"/>
        <v>35904.651</v>
      </c>
      <c r="BX65" s="25"/>
      <c r="BY65" s="25"/>
      <c r="BZ65" s="32">
        <v>0</v>
      </c>
      <c r="CA65" s="32">
        <v>0</v>
      </c>
      <c r="CB65" s="25"/>
      <c r="CC65" s="25"/>
      <c r="CD65" s="25"/>
      <c r="CE65" s="32">
        <v>0</v>
      </c>
      <c r="CF65" s="32">
        <v>0</v>
      </c>
      <c r="CG65" s="25"/>
      <c r="CH65" s="25"/>
      <c r="CI65" s="25"/>
      <c r="CJ65" s="32">
        <v>0</v>
      </c>
      <c r="CK65" s="32">
        <v>0</v>
      </c>
      <c r="CL65" s="25"/>
      <c r="CM65" s="24">
        <f t="shared" si="38"/>
        <v>0</v>
      </c>
      <c r="CN65" s="24">
        <f t="shared" si="39"/>
        <v>0</v>
      </c>
      <c r="CQ65" s="20"/>
      <c r="CS65" s="20"/>
      <c r="CT65" s="20"/>
      <c r="CV65" s="20"/>
    </row>
    <row r="66" spans="1:100" s="19" customFormat="1" ht="20.25" customHeight="1">
      <c r="A66" s="17">
        <v>57</v>
      </c>
      <c r="B66" s="18" t="s">
        <v>103</v>
      </c>
      <c r="C66" s="23">
        <v>10009.1942</v>
      </c>
      <c r="D66" s="23">
        <v>8336.2017</v>
      </c>
      <c r="E66" s="24">
        <f t="shared" si="20"/>
        <v>95113</v>
      </c>
      <c r="F66" s="24">
        <f t="shared" si="21"/>
        <v>98933.65</v>
      </c>
      <c r="G66" s="24">
        <f t="shared" si="22"/>
        <v>104.01695877535143</v>
      </c>
      <c r="H66" s="24">
        <f t="shared" si="23"/>
        <v>30605.2</v>
      </c>
      <c r="I66" s="24">
        <f t="shared" si="24"/>
        <v>34425.850000000006</v>
      </c>
      <c r="J66" s="24">
        <f t="shared" si="25"/>
        <v>112.483662906957</v>
      </c>
      <c r="K66" s="24">
        <f t="shared" si="26"/>
        <v>12000</v>
      </c>
      <c r="L66" s="24">
        <f t="shared" si="27"/>
        <v>13259.278999999999</v>
      </c>
      <c r="M66" s="25">
        <f t="shared" si="28"/>
        <v>110.49399166666664</v>
      </c>
      <c r="N66" s="32">
        <v>600</v>
      </c>
      <c r="O66" s="32">
        <v>570.336</v>
      </c>
      <c r="P66" s="25">
        <f t="shared" si="29"/>
        <v>95.05600000000001</v>
      </c>
      <c r="Q66" s="32">
        <v>7000</v>
      </c>
      <c r="R66" s="32">
        <v>7028.002</v>
      </c>
      <c r="S66" s="25">
        <f t="shared" si="30"/>
        <v>100.40002857142858</v>
      </c>
      <c r="T66" s="32">
        <v>11400</v>
      </c>
      <c r="U66" s="32">
        <v>12688.943</v>
      </c>
      <c r="V66" s="25">
        <f t="shared" si="31"/>
        <v>111.30651754385966</v>
      </c>
      <c r="W66" s="32">
        <v>1002</v>
      </c>
      <c r="X66" s="32">
        <v>1252.9</v>
      </c>
      <c r="Y66" s="25">
        <f t="shared" si="32"/>
        <v>125.03992015968063</v>
      </c>
      <c r="Z66" s="32">
        <v>0</v>
      </c>
      <c r="AA66" s="32">
        <v>0</v>
      </c>
      <c r="AB66" s="25"/>
      <c r="AC66" s="26">
        <v>0</v>
      </c>
      <c r="AD66" s="25">
        <v>0</v>
      </c>
      <c r="AE66" s="25"/>
      <c r="AF66" s="25"/>
      <c r="AG66" s="32">
        <v>64507.8</v>
      </c>
      <c r="AH66" s="32">
        <v>64507.8</v>
      </c>
      <c r="AI66" s="25"/>
      <c r="AJ66" s="25"/>
      <c r="AK66" s="32">
        <v>0</v>
      </c>
      <c r="AL66" s="32">
        <v>0</v>
      </c>
      <c r="AM66" s="25"/>
      <c r="AN66" s="23">
        <v>0</v>
      </c>
      <c r="AO66" s="25"/>
      <c r="AP66" s="25"/>
      <c r="AQ66" s="24">
        <f t="shared" si="33"/>
        <v>1213.2</v>
      </c>
      <c r="AR66" s="24">
        <f t="shared" si="34"/>
        <v>1207.723</v>
      </c>
      <c r="AS66" s="25">
        <f t="shared" si="35"/>
        <v>99.54854929113088</v>
      </c>
      <c r="AT66" s="32">
        <v>1213.2</v>
      </c>
      <c r="AU66" s="32">
        <v>1207.723</v>
      </c>
      <c r="AV66" s="32">
        <v>0</v>
      </c>
      <c r="AW66" s="32">
        <v>0</v>
      </c>
      <c r="AX66" s="23">
        <v>0</v>
      </c>
      <c r="AY66" s="23">
        <v>0</v>
      </c>
      <c r="AZ66" s="32">
        <v>0</v>
      </c>
      <c r="BA66" s="32">
        <v>0</v>
      </c>
      <c r="BB66" s="23">
        <v>0</v>
      </c>
      <c r="BC66" s="23">
        <v>0</v>
      </c>
      <c r="BD66" s="23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9390</v>
      </c>
      <c r="BJ66" s="32">
        <v>8468.616</v>
      </c>
      <c r="BK66" s="32">
        <v>4360</v>
      </c>
      <c r="BL66" s="32">
        <v>3081.216</v>
      </c>
      <c r="BM66" s="32">
        <v>0</v>
      </c>
      <c r="BN66" s="32">
        <v>0</v>
      </c>
      <c r="BO66" s="32">
        <v>0</v>
      </c>
      <c r="BP66" s="32">
        <v>600</v>
      </c>
      <c r="BQ66" s="32">
        <v>0</v>
      </c>
      <c r="BR66" s="32">
        <v>0</v>
      </c>
      <c r="BS66" s="32">
        <v>0</v>
      </c>
      <c r="BT66" s="32">
        <v>2609.33</v>
      </c>
      <c r="BU66" s="32">
        <v>0</v>
      </c>
      <c r="BV66" s="24">
        <f t="shared" si="36"/>
        <v>95113</v>
      </c>
      <c r="BW66" s="24">
        <f t="shared" si="37"/>
        <v>98933.65</v>
      </c>
      <c r="BX66" s="25"/>
      <c r="BY66" s="25"/>
      <c r="BZ66" s="32">
        <v>0</v>
      </c>
      <c r="CA66" s="32">
        <v>0</v>
      </c>
      <c r="CB66" s="25"/>
      <c r="CC66" s="25"/>
      <c r="CD66" s="25"/>
      <c r="CE66" s="32">
        <v>0</v>
      </c>
      <c r="CF66" s="32">
        <v>0</v>
      </c>
      <c r="CG66" s="25"/>
      <c r="CH66" s="25"/>
      <c r="CI66" s="25"/>
      <c r="CJ66" s="32">
        <v>0</v>
      </c>
      <c r="CK66" s="32">
        <v>0</v>
      </c>
      <c r="CL66" s="25"/>
      <c r="CM66" s="24">
        <f t="shared" si="38"/>
        <v>0</v>
      </c>
      <c r="CN66" s="24">
        <f t="shared" si="39"/>
        <v>0</v>
      </c>
      <c r="CQ66" s="20"/>
      <c r="CS66" s="20"/>
      <c r="CT66" s="20"/>
      <c r="CV66" s="20"/>
    </row>
    <row r="67" spans="1:100" s="19" customFormat="1" ht="20.25" customHeight="1">
      <c r="A67" s="17">
        <v>58</v>
      </c>
      <c r="B67" s="18" t="s">
        <v>104</v>
      </c>
      <c r="C67" s="23">
        <v>29713.857</v>
      </c>
      <c r="D67" s="23">
        <v>6244.5189</v>
      </c>
      <c r="E67" s="24">
        <f t="shared" si="20"/>
        <v>139627.7</v>
      </c>
      <c r="F67" s="24">
        <f t="shared" si="21"/>
        <v>135844.109</v>
      </c>
      <c r="G67" s="24">
        <f t="shared" si="22"/>
        <v>97.29022894454323</v>
      </c>
      <c r="H67" s="24">
        <f t="shared" si="23"/>
        <v>55193.3</v>
      </c>
      <c r="I67" s="24">
        <f t="shared" si="24"/>
        <v>51409.709</v>
      </c>
      <c r="J67" s="24">
        <f t="shared" si="25"/>
        <v>93.14483642036262</v>
      </c>
      <c r="K67" s="24">
        <f t="shared" si="26"/>
        <v>23756.3</v>
      </c>
      <c r="L67" s="24">
        <f t="shared" si="27"/>
        <v>21299.203999999998</v>
      </c>
      <c r="M67" s="25">
        <f t="shared" si="28"/>
        <v>89.65707622820051</v>
      </c>
      <c r="N67" s="32">
        <v>2042.5</v>
      </c>
      <c r="O67" s="32">
        <v>951.21</v>
      </c>
      <c r="P67" s="25">
        <f t="shared" si="29"/>
        <v>46.570869033047735</v>
      </c>
      <c r="Q67" s="32">
        <v>12127</v>
      </c>
      <c r="R67" s="32">
        <v>9807.98</v>
      </c>
      <c r="S67" s="25">
        <f t="shared" si="30"/>
        <v>80.87721612929826</v>
      </c>
      <c r="T67" s="32">
        <v>21713.8</v>
      </c>
      <c r="U67" s="32">
        <v>20347.994</v>
      </c>
      <c r="V67" s="25">
        <f t="shared" si="31"/>
        <v>93.70996324917795</v>
      </c>
      <c r="W67" s="32">
        <v>1025</v>
      </c>
      <c r="X67" s="32">
        <v>688.45</v>
      </c>
      <c r="Y67" s="25">
        <f t="shared" si="32"/>
        <v>67.16585365853659</v>
      </c>
      <c r="Z67" s="32">
        <v>0</v>
      </c>
      <c r="AA67" s="32">
        <v>0</v>
      </c>
      <c r="AB67" s="25"/>
      <c r="AC67" s="26">
        <v>0</v>
      </c>
      <c r="AD67" s="25">
        <v>0</v>
      </c>
      <c r="AE67" s="25"/>
      <c r="AF67" s="25"/>
      <c r="AG67" s="32">
        <v>81167.1</v>
      </c>
      <c r="AH67" s="32">
        <v>81167.1</v>
      </c>
      <c r="AI67" s="25"/>
      <c r="AJ67" s="25"/>
      <c r="AK67" s="32">
        <v>3267.3</v>
      </c>
      <c r="AL67" s="32">
        <v>3267.3</v>
      </c>
      <c r="AM67" s="25"/>
      <c r="AN67" s="23">
        <v>0</v>
      </c>
      <c r="AO67" s="25"/>
      <c r="AP67" s="25"/>
      <c r="AQ67" s="24">
        <f t="shared" si="33"/>
        <v>2295</v>
      </c>
      <c r="AR67" s="24">
        <f t="shared" si="34"/>
        <v>2566.7</v>
      </c>
      <c r="AS67" s="25">
        <f t="shared" si="35"/>
        <v>111.83877995642702</v>
      </c>
      <c r="AT67" s="32">
        <v>1430</v>
      </c>
      <c r="AU67" s="32">
        <v>1566.5</v>
      </c>
      <c r="AV67" s="32">
        <v>0</v>
      </c>
      <c r="AW67" s="32">
        <v>0</v>
      </c>
      <c r="AX67" s="23">
        <v>0</v>
      </c>
      <c r="AY67" s="23">
        <v>0</v>
      </c>
      <c r="AZ67" s="32">
        <v>865</v>
      </c>
      <c r="BA67" s="32">
        <v>1000.2</v>
      </c>
      <c r="BB67" s="23">
        <v>0</v>
      </c>
      <c r="BC67" s="23">
        <v>0</v>
      </c>
      <c r="BD67" s="23">
        <v>0</v>
      </c>
      <c r="BE67" s="32">
        <v>0</v>
      </c>
      <c r="BF67" s="32">
        <v>0</v>
      </c>
      <c r="BG67" s="32">
        <v>10550</v>
      </c>
      <c r="BH67" s="32">
        <v>10334.2</v>
      </c>
      <c r="BI67" s="32">
        <v>5440</v>
      </c>
      <c r="BJ67" s="32">
        <v>464</v>
      </c>
      <c r="BK67" s="32">
        <v>5440</v>
      </c>
      <c r="BL67" s="32">
        <v>456</v>
      </c>
      <c r="BM67" s="32">
        <v>0</v>
      </c>
      <c r="BN67" s="32">
        <v>2620.748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3628.427</v>
      </c>
      <c r="BU67" s="32">
        <v>0</v>
      </c>
      <c r="BV67" s="24">
        <f t="shared" si="36"/>
        <v>139627.7</v>
      </c>
      <c r="BW67" s="24">
        <f t="shared" si="37"/>
        <v>135844.109</v>
      </c>
      <c r="BX67" s="25"/>
      <c r="BY67" s="25"/>
      <c r="BZ67" s="32">
        <v>0</v>
      </c>
      <c r="CA67" s="32">
        <v>0</v>
      </c>
      <c r="CB67" s="25"/>
      <c r="CC67" s="25"/>
      <c r="CD67" s="25"/>
      <c r="CE67" s="32">
        <v>0</v>
      </c>
      <c r="CF67" s="32">
        <v>0</v>
      </c>
      <c r="CG67" s="25"/>
      <c r="CH67" s="25"/>
      <c r="CI67" s="25"/>
      <c r="CJ67" s="32">
        <v>0</v>
      </c>
      <c r="CK67" s="32">
        <v>0</v>
      </c>
      <c r="CL67" s="25"/>
      <c r="CM67" s="24">
        <f t="shared" si="38"/>
        <v>0</v>
      </c>
      <c r="CN67" s="24">
        <f t="shared" si="39"/>
        <v>0</v>
      </c>
      <c r="CQ67" s="20"/>
      <c r="CS67" s="20"/>
      <c r="CT67" s="20"/>
      <c r="CV67" s="20"/>
    </row>
    <row r="68" spans="1:100" s="19" customFormat="1" ht="20.25" customHeight="1">
      <c r="A68" s="17">
        <v>59</v>
      </c>
      <c r="B68" s="18" t="s">
        <v>105</v>
      </c>
      <c r="C68" s="23">
        <v>10.6383</v>
      </c>
      <c r="D68" s="23">
        <v>4228.6897</v>
      </c>
      <c r="E68" s="24">
        <f t="shared" si="20"/>
        <v>31101.9</v>
      </c>
      <c r="F68" s="24">
        <f t="shared" si="21"/>
        <v>29329.094</v>
      </c>
      <c r="G68" s="24">
        <f t="shared" si="22"/>
        <v>94.3000073950466</v>
      </c>
      <c r="H68" s="24">
        <f t="shared" si="23"/>
        <v>9179.2</v>
      </c>
      <c r="I68" s="24">
        <f t="shared" si="24"/>
        <v>7406.394</v>
      </c>
      <c r="J68" s="24">
        <f t="shared" si="25"/>
        <v>80.6867047237232</v>
      </c>
      <c r="K68" s="24">
        <f t="shared" si="26"/>
        <v>4121.8</v>
      </c>
      <c r="L68" s="24">
        <f t="shared" si="27"/>
        <v>3230.3700000000003</v>
      </c>
      <c r="M68" s="25">
        <f t="shared" si="28"/>
        <v>78.37279829200835</v>
      </c>
      <c r="N68" s="32">
        <v>289.8</v>
      </c>
      <c r="O68" s="32">
        <v>272.57</v>
      </c>
      <c r="P68" s="25">
        <f t="shared" si="29"/>
        <v>94.05452035886817</v>
      </c>
      <c r="Q68" s="32">
        <v>3260</v>
      </c>
      <c r="R68" s="32">
        <v>3294.684</v>
      </c>
      <c r="S68" s="25">
        <f t="shared" si="30"/>
        <v>101.0639263803681</v>
      </c>
      <c r="T68" s="32">
        <v>3832</v>
      </c>
      <c r="U68" s="32">
        <v>2957.8</v>
      </c>
      <c r="V68" s="25">
        <f t="shared" si="31"/>
        <v>77.18684759916493</v>
      </c>
      <c r="W68" s="32">
        <v>562.6</v>
      </c>
      <c r="X68" s="32">
        <v>591.2</v>
      </c>
      <c r="Y68" s="25">
        <f t="shared" si="32"/>
        <v>105.08354070387486</v>
      </c>
      <c r="Z68" s="32">
        <v>0</v>
      </c>
      <c r="AA68" s="32">
        <v>0</v>
      </c>
      <c r="AB68" s="25"/>
      <c r="AC68" s="26">
        <v>0</v>
      </c>
      <c r="AD68" s="25">
        <v>0</v>
      </c>
      <c r="AE68" s="25"/>
      <c r="AF68" s="25"/>
      <c r="AG68" s="32">
        <v>21922.7</v>
      </c>
      <c r="AH68" s="32">
        <v>21922.7</v>
      </c>
      <c r="AI68" s="25"/>
      <c r="AJ68" s="25"/>
      <c r="AK68" s="32">
        <v>0</v>
      </c>
      <c r="AL68" s="32">
        <v>0</v>
      </c>
      <c r="AM68" s="25"/>
      <c r="AN68" s="23">
        <v>0</v>
      </c>
      <c r="AO68" s="25"/>
      <c r="AP68" s="25"/>
      <c r="AQ68" s="24">
        <f t="shared" si="33"/>
        <v>76.8</v>
      </c>
      <c r="AR68" s="24">
        <f t="shared" si="34"/>
        <v>88</v>
      </c>
      <c r="AS68" s="25">
        <f t="shared" si="35"/>
        <v>114.58333333333334</v>
      </c>
      <c r="AT68" s="32">
        <v>76.8</v>
      </c>
      <c r="AU68" s="32">
        <v>88</v>
      </c>
      <c r="AV68" s="32">
        <v>0</v>
      </c>
      <c r="AW68" s="32">
        <v>0</v>
      </c>
      <c r="AX68" s="23">
        <v>0</v>
      </c>
      <c r="AY68" s="23">
        <v>0</v>
      </c>
      <c r="AZ68" s="32">
        <v>0</v>
      </c>
      <c r="BA68" s="32">
        <v>0</v>
      </c>
      <c r="BB68" s="23">
        <v>0</v>
      </c>
      <c r="BC68" s="23">
        <v>0</v>
      </c>
      <c r="BD68" s="23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1158</v>
      </c>
      <c r="BJ68" s="32">
        <v>202.14</v>
      </c>
      <c r="BK68" s="32">
        <v>1158</v>
      </c>
      <c r="BL68" s="32">
        <v>183</v>
      </c>
      <c r="BM68" s="32">
        <v>0</v>
      </c>
      <c r="BN68" s="32">
        <v>0</v>
      </c>
      <c r="BO68" s="32">
        <v>0</v>
      </c>
      <c r="BP68" s="32">
        <v>0</v>
      </c>
      <c r="BQ68" s="32">
        <v>0</v>
      </c>
      <c r="BR68" s="32">
        <v>0</v>
      </c>
      <c r="BS68" s="32">
        <v>0</v>
      </c>
      <c r="BT68" s="32">
        <v>0</v>
      </c>
      <c r="BU68" s="32">
        <v>0</v>
      </c>
      <c r="BV68" s="24">
        <f t="shared" si="36"/>
        <v>31101.9</v>
      </c>
      <c r="BW68" s="24">
        <f t="shared" si="37"/>
        <v>29329.094</v>
      </c>
      <c r="BX68" s="25"/>
      <c r="BY68" s="25"/>
      <c r="BZ68" s="32">
        <v>0</v>
      </c>
      <c r="CA68" s="32">
        <v>0</v>
      </c>
      <c r="CB68" s="25"/>
      <c r="CC68" s="25"/>
      <c r="CD68" s="25"/>
      <c r="CE68" s="32">
        <v>0</v>
      </c>
      <c r="CF68" s="32">
        <v>0</v>
      </c>
      <c r="CG68" s="25"/>
      <c r="CH68" s="25"/>
      <c r="CI68" s="25"/>
      <c r="CJ68" s="32">
        <v>1078</v>
      </c>
      <c r="CK68" s="32">
        <v>1078</v>
      </c>
      <c r="CL68" s="25"/>
      <c r="CM68" s="24">
        <f t="shared" si="38"/>
        <v>1078</v>
      </c>
      <c r="CN68" s="24">
        <f t="shared" si="39"/>
        <v>1078</v>
      </c>
      <c r="CQ68" s="20"/>
      <c r="CS68" s="20"/>
      <c r="CT68" s="20"/>
      <c r="CV68" s="20"/>
    </row>
    <row r="69" spans="1:100" s="19" customFormat="1" ht="20.25" customHeight="1">
      <c r="A69" s="17">
        <v>60</v>
      </c>
      <c r="B69" s="18" t="s">
        <v>106</v>
      </c>
      <c r="C69" s="23">
        <v>1028.9509</v>
      </c>
      <c r="D69" s="23">
        <v>127.7533</v>
      </c>
      <c r="E69" s="24">
        <f t="shared" si="20"/>
        <v>52539.024</v>
      </c>
      <c r="F69" s="24">
        <f t="shared" si="21"/>
        <v>50501.647999999994</v>
      </c>
      <c r="G69" s="24">
        <f t="shared" si="22"/>
        <v>96.1221662587413</v>
      </c>
      <c r="H69" s="24">
        <f t="shared" si="23"/>
        <v>21025.824</v>
      </c>
      <c r="I69" s="24">
        <f t="shared" si="24"/>
        <v>18988.448</v>
      </c>
      <c r="J69" s="24">
        <f t="shared" si="25"/>
        <v>90.31012530115348</v>
      </c>
      <c r="K69" s="24">
        <f t="shared" si="26"/>
        <v>6948.9</v>
      </c>
      <c r="L69" s="24">
        <f t="shared" si="27"/>
        <v>6077.099999999999</v>
      </c>
      <c r="M69" s="25">
        <f t="shared" si="28"/>
        <v>87.45412943055734</v>
      </c>
      <c r="N69" s="32">
        <v>500</v>
      </c>
      <c r="O69" s="32">
        <v>446.4</v>
      </c>
      <c r="P69" s="25">
        <f t="shared" si="29"/>
        <v>89.27999999999999</v>
      </c>
      <c r="Q69" s="32">
        <v>5600</v>
      </c>
      <c r="R69" s="32">
        <v>5598.864</v>
      </c>
      <c r="S69" s="25">
        <f t="shared" si="30"/>
        <v>99.97971428571428</v>
      </c>
      <c r="T69" s="32">
        <v>6448.9</v>
      </c>
      <c r="U69" s="32">
        <v>5630.7</v>
      </c>
      <c r="V69" s="25">
        <f t="shared" si="31"/>
        <v>87.31256493355455</v>
      </c>
      <c r="W69" s="32">
        <v>1156.6</v>
      </c>
      <c r="X69" s="32">
        <v>1497.2</v>
      </c>
      <c r="Y69" s="25">
        <f t="shared" si="32"/>
        <v>129.44838319211482</v>
      </c>
      <c r="Z69" s="32">
        <v>0</v>
      </c>
      <c r="AA69" s="32">
        <v>0</v>
      </c>
      <c r="AB69" s="25"/>
      <c r="AC69" s="26">
        <v>0</v>
      </c>
      <c r="AD69" s="25">
        <v>0</v>
      </c>
      <c r="AE69" s="25"/>
      <c r="AF69" s="25"/>
      <c r="AG69" s="32">
        <v>31513.2</v>
      </c>
      <c r="AH69" s="32">
        <v>31513.2</v>
      </c>
      <c r="AI69" s="25"/>
      <c r="AJ69" s="25"/>
      <c r="AK69" s="32">
        <v>0</v>
      </c>
      <c r="AL69" s="32">
        <v>0</v>
      </c>
      <c r="AM69" s="25"/>
      <c r="AN69" s="23">
        <v>0</v>
      </c>
      <c r="AO69" s="25"/>
      <c r="AP69" s="25"/>
      <c r="AQ69" s="24">
        <f t="shared" si="33"/>
        <v>714</v>
      </c>
      <c r="AR69" s="24">
        <f t="shared" si="34"/>
        <v>693.9</v>
      </c>
      <c r="AS69" s="25">
        <f t="shared" si="35"/>
        <v>97.18487394957982</v>
      </c>
      <c r="AT69" s="32">
        <v>114</v>
      </c>
      <c r="AU69" s="32">
        <v>93.9</v>
      </c>
      <c r="AV69" s="32">
        <v>0</v>
      </c>
      <c r="AW69" s="32">
        <v>0</v>
      </c>
      <c r="AX69" s="23">
        <v>0</v>
      </c>
      <c r="AY69" s="23">
        <v>0</v>
      </c>
      <c r="AZ69" s="32">
        <v>600</v>
      </c>
      <c r="BA69" s="32">
        <v>600</v>
      </c>
      <c r="BB69" s="23">
        <v>0</v>
      </c>
      <c r="BC69" s="23">
        <v>0</v>
      </c>
      <c r="BD69" s="23">
        <v>0</v>
      </c>
      <c r="BE69" s="32">
        <v>0</v>
      </c>
      <c r="BF69" s="32">
        <v>0</v>
      </c>
      <c r="BG69" s="32">
        <v>2750.9</v>
      </c>
      <c r="BH69" s="32">
        <v>2331.2</v>
      </c>
      <c r="BI69" s="32">
        <v>3598</v>
      </c>
      <c r="BJ69" s="32">
        <v>2532.7</v>
      </c>
      <c r="BK69" s="32">
        <v>3572</v>
      </c>
      <c r="BL69" s="32">
        <v>2490.7</v>
      </c>
      <c r="BM69" s="32">
        <v>257.424</v>
      </c>
      <c r="BN69" s="32">
        <v>257.484</v>
      </c>
      <c r="BO69" s="32">
        <v>0</v>
      </c>
      <c r="BP69" s="32">
        <v>0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24">
        <f t="shared" si="36"/>
        <v>52539.024</v>
      </c>
      <c r="BW69" s="24">
        <f t="shared" si="37"/>
        <v>50501.647999999994</v>
      </c>
      <c r="BX69" s="25"/>
      <c r="BY69" s="25"/>
      <c r="BZ69" s="32">
        <v>0</v>
      </c>
      <c r="CA69" s="32">
        <v>0</v>
      </c>
      <c r="CB69" s="25"/>
      <c r="CC69" s="25"/>
      <c r="CD69" s="25"/>
      <c r="CE69" s="32">
        <v>0</v>
      </c>
      <c r="CF69" s="32">
        <v>0</v>
      </c>
      <c r="CG69" s="25"/>
      <c r="CH69" s="25"/>
      <c r="CI69" s="25"/>
      <c r="CJ69" s="32">
        <v>528.6</v>
      </c>
      <c r="CK69" s="32">
        <v>528.6</v>
      </c>
      <c r="CL69" s="25"/>
      <c r="CM69" s="24">
        <f t="shared" si="38"/>
        <v>528.6</v>
      </c>
      <c r="CN69" s="24">
        <f t="shared" si="39"/>
        <v>528.6</v>
      </c>
      <c r="CQ69" s="20"/>
      <c r="CS69" s="20"/>
      <c r="CT69" s="20"/>
      <c r="CV69" s="20"/>
    </row>
    <row r="70" spans="1:100" s="19" customFormat="1" ht="20.25" customHeight="1">
      <c r="A70" s="17">
        <v>61</v>
      </c>
      <c r="B70" s="18" t="s">
        <v>107</v>
      </c>
      <c r="C70" s="23">
        <v>235.36</v>
      </c>
      <c r="D70" s="23">
        <v>2305.446</v>
      </c>
      <c r="E70" s="24">
        <f t="shared" si="20"/>
        <v>64402.5</v>
      </c>
      <c r="F70" s="24">
        <f t="shared" si="21"/>
        <v>61727.905999999995</v>
      </c>
      <c r="G70" s="24">
        <f t="shared" si="22"/>
        <v>95.84706494313107</v>
      </c>
      <c r="H70" s="24">
        <f t="shared" si="23"/>
        <v>22556</v>
      </c>
      <c r="I70" s="24">
        <f t="shared" si="24"/>
        <v>23886.406000000003</v>
      </c>
      <c r="J70" s="24">
        <f t="shared" si="25"/>
        <v>105.89823550274873</v>
      </c>
      <c r="K70" s="24">
        <f t="shared" si="26"/>
        <v>14496</v>
      </c>
      <c r="L70" s="24">
        <f t="shared" si="27"/>
        <v>15692.899000000001</v>
      </c>
      <c r="M70" s="25">
        <f t="shared" si="28"/>
        <v>108.25675358719649</v>
      </c>
      <c r="N70" s="32">
        <v>929</v>
      </c>
      <c r="O70" s="32">
        <v>930.752</v>
      </c>
      <c r="P70" s="25">
        <f t="shared" si="29"/>
        <v>100.18858988159312</v>
      </c>
      <c r="Q70" s="32">
        <v>3700</v>
      </c>
      <c r="R70" s="32">
        <v>3703.377</v>
      </c>
      <c r="S70" s="25">
        <f t="shared" si="30"/>
        <v>100.09127027027027</v>
      </c>
      <c r="T70" s="32">
        <v>13567</v>
      </c>
      <c r="U70" s="32">
        <v>14762.147</v>
      </c>
      <c r="V70" s="25">
        <f t="shared" si="31"/>
        <v>108.80922090366332</v>
      </c>
      <c r="W70" s="32">
        <v>416</v>
      </c>
      <c r="X70" s="32">
        <v>463.5</v>
      </c>
      <c r="Y70" s="25">
        <f t="shared" si="32"/>
        <v>111.41826923076923</v>
      </c>
      <c r="Z70" s="32">
        <v>0</v>
      </c>
      <c r="AA70" s="32">
        <v>0</v>
      </c>
      <c r="AB70" s="25"/>
      <c r="AC70" s="26">
        <v>0</v>
      </c>
      <c r="AD70" s="25">
        <v>0</v>
      </c>
      <c r="AE70" s="25"/>
      <c r="AF70" s="25"/>
      <c r="AG70" s="32">
        <v>37841.5</v>
      </c>
      <c r="AH70" s="32">
        <v>37841.5</v>
      </c>
      <c r="AI70" s="25"/>
      <c r="AJ70" s="25"/>
      <c r="AK70" s="32">
        <v>0</v>
      </c>
      <c r="AL70" s="32">
        <v>0</v>
      </c>
      <c r="AM70" s="25"/>
      <c r="AN70" s="23">
        <v>0</v>
      </c>
      <c r="AO70" s="25"/>
      <c r="AP70" s="25"/>
      <c r="AQ70" s="24">
        <f t="shared" si="33"/>
        <v>174</v>
      </c>
      <c r="AR70" s="24">
        <f t="shared" si="34"/>
        <v>179</v>
      </c>
      <c r="AS70" s="25">
        <f t="shared" si="35"/>
        <v>102.87356321839081</v>
      </c>
      <c r="AT70" s="32">
        <v>174</v>
      </c>
      <c r="AU70" s="32">
        <v>179</v>
      </c>
      <c r="AV70" s="32">
        <v>0</v>
      </c>
      <c r="AW70" s="32">
        <v>0</v>
      </c>
      <c r="AX70" s="23">
        <v>0</v>
      </c>
      <c r="AY70" s="23">
        <v>0</v>
      </c>
      <c r="AZ70" s="32">
        <v>0</v>
      </c>
      <c r="BA70" s="32">
        <v>0</v>
      </c>
      <c r="BB70" s="23">
        <v>0</v>
      </c>
      <c r="BC70" s="23">
        <v>0</v>
      </c>
      <c r="BD70" s="23">
        <v>0</v>
      </c>
      <c r="BE70" s="32">
        <v>0</v>
      </c>
      <c r="BF70" s="32">
        <v>0</v>
      </c>
      <c r="BG70" s="32">
        <v>2200</v>
      </c>
      <c r="BH70" s="32">
        <v>2270.75</v>
      </c>
      <c r="BI70" s="32">
        <v>800</v>
      </c>
      <c r="BJ70" s="32">
        <v>806.52</v>
      </c>
      <c r="BK70" s="32">
        <v>800</v>
      </c>
      <c r="BL70" s="32">
        <v>806.52</v>
      </c>
      <c r="BM70" s="32">
        <v>605</v>
      </c>
      <c r="BN70" s="32">
        <v>605.36</v>
      </c>
      <c r="BO70" s="32">
        <v>165</v>
      </c>
      <c r="BP70" s="32">
        <v>165</v>
      </c>
      <c r="BQ70" s="32">
        <v>0</v>
      </c>
      <c r="BR70" s="32">
        <v>0</v>
      </c>
      <c r="BS70" s="32">
        <v>0</v>
      </c>
      <c r="BT70" s="32">
        <v>0</v>
      </c>
      <c r="BU70" s="32">
        <v>0</v>
      </c>
      <c r="BV70" s="24">
        <f t="shared" si="36"/>
        <v>60397.5</v>
      </c>
      <c r="BW70" s="24">
        <f t="shared" si="37"/>
        <v>61727.905999999995</v>
      </c>
      <c r="BX70" s="25"/>
      <c r="BY70" s="25"/>
      <c r="BZ70" s="32">
        <v>4005</v>
      </c>
      <c r="CA70" s="32">
        <v>0</v>
      </c>
      <c r="CB70" s="25"/>
      <c r="CC70" s="25"/>
      <c r="CD70" s="25"/>
      <c r="CE70" s="32">
        <v>0</v>
      </c>
      <c r="CF70" s="32">
        <v>0</v>
      </c>
      <c r="CG70" s="25"/>
      <c r="CH70" s="25"/>
      <c r="CI70" s="25"/>
      <c r="CJ70" s="32">
        <v>3440</v>
      </c>
      <c r="CK70" s="32">
        <v>3105</v>
      </c>
      <c r="CL70" s="25"/>
      <c r="CM70" s="24">
        <f t="shared" si="38"/>
        <v>7445</v>
      </c>
      <c r="CN70" s="24">
        <f t="shared" si="39"/>
        <v>3105</v>
      </c>
      <c r="CQ70" s="20"/>
      <c r="CS70" s="20"/>
      <c r="CT70" s="20"/>
      <c r="CV70" s="20"/>
    </row>
    <row r="71" spans="1:100" s="19" customFormat="1" ht="20.25" customHeight="1">
      <c r="A71" s="17">
        <v>62</v>
      </c>
      <c r="B71" s="18" t="s">
        <v>108</v>
      </c>
      <c r="C71" s="23">
        <v>8438.212</v>
      </c>
      <c r="D71" s="23">
        <v>2356.3705</v>
      </c>
      <c r="E71" s="24">
        <f t="shared" si="20"/>
        <v>49546.084</v>
      </c>
      <c r="F71" s="24">
        <f t="shared" si="21"/>
        <v>48565.617</v>
      </c>
      <c r="G71" s="24">
        <f t="shared" si="22"/>
        <v>98.02110092091233</v>
      </c>
      <c r="H71" s="24">
        <f t="shared" si="23"/>
        <v>21304.107</v>
      </c>
      <c r="I71" s="24">
        <f t="shared" si="24"/>
        <v>20323.64</v>
      </c>
      <c r="J71" s="24">
        <f t="shared" si="25"/>
        <v>95.39775593504106</v>
      </c>
      <c r="K71" s="24">
        <f t="shared" si="26"/>
        <v>5000</v>
      </c>
      <c r="L71" s="24">
        <f t="shared" si="27"/>
        <v>5069.912</v>
      </c>
      <c r="M71" s="25">
        <f t="shared" si="28"/>
        <v>101.39824</v>
      </c>
      <c r="N71" s="32">
        <v>0</v>
      </c>
      <c r="O71" s="32">
        <v>0.886</v>
      </c>
      <c r="P71" s="25" t="e">
        <f t="shared" si="29"/>
        <v>#DIV/0!</v>
      </c>
      <c r="Q71" s="32">
        <v>5000</v>
      </c>
      <c r="R71" s="32">
        <v>5000.516</v>
      </c>
      <c r="S71" s="25">
        <f t="shared" si="30"/>
        <v>100.01031999999998</v>
      </c>
      <c r="T71" s="32">
        <v>5000</v>
      </c>
      <c r="U71" s="32">
        <v>5069.026</v>
      </c>
      <c r="V71" s="25">
        <f t="shared" si="31"/>
        <v>101.38051999999999</v>
      </c>
      <c r="W71" s="32">
        <v>192</v>
      </c>
      <c r="X71" s="32">
        <v>229.64</v>
      </c>
      <c r="Y71" s="25">
        <f t="shared" si="32"/>
        <v>119.60416666666667</v>
      </c>
      <c r="Z71" s="32">
        <v>0</v>
      </c>
      <c r="AA71" s="32">
        <v>0</v>
      </c>
      <c r="AB71" s="25"/>
      <c r="AC71" s="26">
        <v>0</v>
      </c>
      <c r="AD71" s="25">
        <v>0</v>
      </c>
      <c r="AE71" s="25"/>
      <c r="AF71" s="25"/>
      <c r="AG71" s="32">
        <v>19176.8</v>
      </c>
      <c r="AH71" s="32">
        <v>19176.8</v>
      </c>
      <c r="AI71" s="25"/>
      <c r="AJ71" s="25"/>
      <c r="AK71" s="32">
        <v>0</v>
      </c>
      <c r="AL71" s="32">
        <v>0</v>
      </c>
      <c r="AM71" s="25"/>
      <c r="AN71" s="23">
        <v>0</v>
      </c>
      <c r="AO71" s="25"/>
      <c r="AP71" s="25"/>
      <c r="AQ71" s="24">
        <f t="shared" si="33"/>
        <v>3000</v>
      </c>
      <c r="AR71" s="24">
        <f t="shared" si="34"/>
        <v>3009.905</v>
      </c>
      <c r="AS71" s="25">
        <f t="shared" si="35"/>
        <v>100.33016666666667</v>
      </c>
      <c r="AT71" s="32">
        <v>3000</v>
      </c>
      <c r="AU71" s="32">
        <v>3009.905</v>
      </c>
      <c r="AV71" s="32">
        <v>0</v>
      </c>
      <c r="AW71" s="32">
        <v>0</v>
      </c>
      <c r="AX71" s="23">
        <v>0</v>
      </c>
      <c r="AY71" s="23">
        <v>0</v>
      </c>
      <c r="AZ71" s="32">
        <v>0</v>
      </c>
      <c r="BA71" s="32">
        <v>0</v>
      </c>
      <c r="BB71" s="23">
        <v>0</v>
      </c>
      <c r="BC71" s="23">
        <v>0</v>
      </c>
      <c r="BD71" s="23">
        <v>0</v>
      </c>
      <c r="BE71" s="32">
        <v>0</v>
      </c>
      <c r="BF71" s="32">
        <v>0</v>
      </c>
      <c r="BG71" s="32">
        <v>0</v>
      </c>
      <c r="BH71" s="32">
        <v>0</v>
      </c>
      <c r="BI71" s="32">
        <v>3896.107</v>
      </c>
      <c r="BJ71" s="32">
        <v>4183.146</v>
      </c>
      <c r="BK71" s="32">
        <v>1896.107</v>
      </c>
      <c r="BL71" s="32">
        <v>1911.446</v>
      </c>
      <c r="BM71" s="32">
        <v>0</v>
      </c>
      <c r="BN71" s="32">
        <v>150.836</v>
      </c>
      <c r="BO71" s="32">
        <v>0</v>
      </c>
      <c r="BP71" s="32">
        <v>0</v>
      </c>
      <c r="BQ71" s="32">
        <v>0</v>
      </c>
      <c r="BR71" s="32">
        <v>0</v>
      </c>
      <c r="BS71" s="32">
        <v>4216</v>
      </c>
      <c r="BT71" s="32">
        <v>2679.685</v>
      </c>
      <c r="BU71" s="32">
        <v>0</v>
      </c>
      <c r="BV71" s="24">
        <f t="shared" si="36"/>
        <v>40480.907</v>
      </c>
      <c r="BW71" s="24">
        <f t="shared" si="37"/>
        <v>39500.439999999995</v>
      </c>
      <c r="BX71" s="25"/>
      <c r="BY71" s="25"/>
      <c r="BZ71" s="32">
        <v>9065.177</v>
      </c>
      <c r="CA71" s="32">
        <v>9065.177</v>
      </c>
      <c r="CB71" s="25"/>
      <c r="CC71" s="25"/>
      <c r="CD71" s="25"/>
      <c r="CE71" s="32">
        <v>0</v>
      </c>
      <c r="CF71" s="32">
        <v>0</v>
      </c>
      <c r="CG71" s="25"/>
      <c r="CH71" s="25"/>
      <c r="CI71" s="25"/>
      <c r="CJ71" s="32">
        <v>0</v>
      </c>
      <c r="CK71" s="32">
        <v>0</v>
      </c>
      <c r="CL71" s="25"/>
      <c r="CM71" s="24">
        <f t="shared" si="38"/>
        <v>9065.177</v>
      </c>
      <c r="CN71" s="24">
        <f t="shared" si="39"/>
        <v>9065.177</v>
      </c>
      <c r="CQ71" s="20"/>
      <c r="CS71" s="20"/>
      <c r="CT71" s="20"/>
      <c r="CV71" s="20"/>
    </row>
    <row r="72" spans="1:100" s="19" customFormat="1" ht="20.25" customHeight="1">
      <c r="A72" s="17">
        <v>63</v>
      </c>
      <c r="B72" s="18" t="s">
        <v>109</v>
      </c>
      <c r="C72" s="23">
        <v>9380.7448</v>
      </c>
      <c r="D72" s="23">
        <v>8555.4649</v>
      </c>
      <c r="E72" s="24">
        <f t="shared" si="20"/>
        <v>42890.9</v>
      </c>
      <c r="F72" s="24">
        <f t="shared" si="21"/>
        <v>42474.225</v>
      </c>
      <c r="G72" s="24">
        <f t="shared" si="22"/>
        <v>99.02852353296386</v>
      </c>
      <c r="H72" s="24">
        <f t="shared" si="23"/>
        <v>9670.5</v>
      </c>
      <c r="I72" s="24">
        <f t="shared" si="24"/>
        <v>9253.825</v>
      </c>
      <c r="J72" s="24">
        <f t="shared" si="25"/>
        <v>95.69127759681506</v>
      </c>
      <c r="K72" s="24">
        <f t="shared" si="26"/>
        <v>2221.2</v>
      </c>
      <c r="L72" s="24">
        <f t="shared" si="27"/>
        <v>2283.821</v>
      </c>
      <c r="M72" s="25">
        <f t="shared" si="28"/>
        <v>102.81924185125158</v>
      </c>
      <c r="N72" s="32">
        <v>77.2</v>
      </c>
      <c r="O72" s="32">
        <v>265.547</v>
      </c>
      <c r="P72" s="25">
        <f t="shared" si="29"/>
        <v>343.97279792746116</v>
      </c>
      <c r="Q72" s="32">
        <v>5150.3</v>
      </c>
      <c r="R72" s="32">
        <v>4890.018</v>
      </c>
      <c r="S72" s="25">
        <f t="shared" si="30"/>
        <v>94.94627497427334</v>
      </c>
      <c r="T72" s="32">
        <v>2144</v>
      </c>
      <c r="U72" s="32">
        <v>2018.274</v>
      </c>
      <c r="V72" s="25">
        <f t="shared" si="31"/>
        <v>94.13591417910447</v>
      </c>
      <c r="W72" s="32">
        <v>314</v>
      </c>
      <c r="X72" s="32">
        <v>319.5</v>
      </c>
      <c r="Y72" s="25">
        <f t="shared" si="32"/>
        <v>101.7515923566879</v>
      </c>
      <c r="Z72" s="32">
        <v>0</v>
      </c>
      <c r="AA72" s="32">
        <v>0</v>
      </c>
      <c r="AB72" s="25"/>
      <c r="AC72" s="26">
        <v>0</v>
      </c>
      <c r="AD72" s="25">
        <v>0</v>
      </c>
      <c r="AE72" s="25"/>
      <c r="AF72" s="25"/>
      <c r="AG72" s="32">
        <v>20395.4</v>
      </c>
      <c r="AH72" s="32">
        <v>20395.4</v>
      </c>
      <c r="AI72" s="25"/>
      <c r="AJ72" s="25"/>
      <c r="AK72" s="32">
        <v>0</v>
      </c>
      <c r="AL72" s="32">
        <v>0</v>
      </c>
      <c r="AM72" s="25"/>
      <c r="AN72" s="23">
        <v>0</v>
      </c>
      <c r="AO72" s="25"/>
      <c r="AP72" s="25"/>
      <c r="AQ72" s="24">
        <f t="shared" si="33"/>
        <v>705</v>
      </c>
      <c r="AR72" s="24">
        <f t="shared" si="34"/>
        <v>980.635</v>
      </c>
      <c r="AS72" s="25">
        <f t="shared" si="35"/>
        <v>139.09716312056736</v>
      </c>
      <c r="AT72" s="32">
        <v>705</v>
      </c>
      <c r="AU72" s="32">
        <v>980.635</v>
      </c>
      <c r="AV72" s="32">
        <v>0</v>
      </c>
      <c r="AW72" s="32">
        <v>0</v>
      </c>
      <c r="AX72" s="23">
        <v>0</v>
      </c>
      <c r="AY72" s="23">
        <v>0</v>
      </c>
      <c r="AZ72" s="32">
        <v>0</v>
      </c>
      <c r="BA72" s="32">
        <v>0</v>
      </c>
      <c r="BB72" s="23">
        <v>0</v>
      </c>
      <c r="BC72" s="23">
        <v>0</v>
      </c>
      <c r="BD72" s="23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1280</v>
      </c>
      <c r="BJ72" s="32">
        <v>779.851</v>
      </c>
      <c r="BK72" s="32">
        <v>1250</v>
      </c>
      <c r="BL72" s="32">
        <v>726.851</v>
      </c>
      <c r="BM72" s="32">
        <v>0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2">
        <v>0</v>
      </c>
      <c r="BT72" s="32">
        <v>0</v>
      </c>
      <c r="BU72" s="32">
        <v>0</v>
      </c>
      <c r="BV72" s="24">
        <f t="shared" si="36"/>
        <v>30065.9</v>
      </c>
      <c r="BW72" s="24">
        <f t="shared" si="37"/>
        <v>29649.225</v>
      </c>
      <c r="BX72" s="25"/>
      <c r="BY72" s="25"/>
      <c r="BZ72" s="32">
        <v>12825</v>
      </c>
      <c r="CA72" s="32">
        <v>12825</v>
      </c>
      <c r="CB72" s="25"/>
      <c r="CC72" s="25"/>
      <c r="CD72" s="25"/>
      <c r="CE72" s="32">
        <v>0</v>
      </c>
      <c r="CF72" s="32">
        <v>0</v>
      </c>
      <c r="CG72" s="25"/>
      <c r="CH72" s="25"/>
      <c r="CI72" s="25"/>
      <c r="CJ72" s="32">
        <v>340</v>
      </c>
      <c r="CK72" s="32">
        <v>340</v>
      </c>
      <c r="CL72" s="25"/>
      <c r="CM72" s="24">
        <f t="shared" si="38"/>
        <v>13165</v>
      </c>
      <c r="CN72" s="24">
        <f t="shared" si="39"/>
        <v>13165</v>
      </c>
      <c r="CQ72" s="20"/>
      <c r="CS72" s="20"/>
      <c r="CT72" s="20"/>
      <c r="CV72" s="20"/>
    </row>
    <row r="73" spans="1:100" s="19" customFormat="1" ht="20.25" customHeight="1">
      <c r="A73" s="17">
        <v>64</v>
      </c>
      <c r="B73" s="18" t="s">
        <v>110</v>
      </c>
      <c r="C73" s="23">
        <v>54.5918</v>
      </c>
      <c r="D73" s="23">
        <v>1264.8203</v>
      </c>
      <c r="E73" s="24">
        <f t="shared" si="20"/>
        <v>43974.9</v>
      </c>
      <c r="F73" s="24">
        <f t="shared" si="21"/>
        <v>44840.354</v>
      </c>
      <c r="G73" s="24">
        <f t="shared" si="22"/>
        <v>101.96806359991722</v>
      </c>
      <c r="H73" s="24">
        <f t="shared" si="23"/>
        <v>18556.4</v>
      </c>
      <c r="I73" s="24">
        <f t="shared" si="24"/>
        <v>19721.854</v>
      </c>
      <c r="J73" s="24">
        <f t="shared" si="25"/>
        <v>106.28060399646482</v>
      </c>
      <c r="K73" s="24">
        <f t="shared" si="26"/>
        <v>8220</v>
      </c>
      <c r="L73" s="24">
        <f t="shared" si="27"/>
        <v>10278.974</v>
      </c>
      <c r="M73" s="25">
        <f t="shared" si="28"/>
        <v>125.04834549878345</v>
      </c>
      <c r="N73" s="32">
        <v>120</v>
      </c>
      <c r="O73" s="32">
        <v>30.394</v>
      </c>
      <c r="P73" s="25">
        <f t="shared" si="29"/>
        <v>25.32833333333333</v>
      </c>
      <c r="Q73" s="32">
        <v>5500</v>
      </c>
      <c r="R73" s="32">
        <v>5068.141</v>
      </c>
      <c r="S73" s="25">
        <f t="shared" si="30"/>
        <v>92.14801818181817</v>
      </c>
      <c r="T73" s="32">
        <v>8100</v>
      </c>
      <c r="U73" s="32">
        <v>10248.58</v>
      </c>
      <c r="V73" s="25">
        <f t="shared" si="31"/>
        <v>126.52567901234568</v>
      </c>
      <c r="W73" s="32">
        <v>303</v>
      </c>
      <c r="X73" s="32">
        <v>250.2</v>
      </c>
      <c r="Y73" s="25">
        <f t="shared" si="32"/>
        <v>82.57425742574257</v>
      </c>
      <c r="Z73" s="32">
        <v>0</v>
      </c>
      <c r="AA73" s="32">
        <v>0</v>
      </c>
      <c r="AB73" s="25"/>
      <c r="AC73" s="26">
        <v>0</v>
      </c>
      <c r="AD73" s="25">
        <v>0</v>
      </c>
      <c r="AE73" s="25"/>
      <c r="AF73" s="25"/>
      <c r="AG73" s="32">
        <v>25118.5</v>
      </c>
      <c r="AH73" s="32">
        <v>25118.5</v>
      </c>
      <c r="AI73" s="25"/>
      <c r="AJ73" s="25"/>
      <c r="AK73" s="32">
        <v>0</v>
      </c>
      <c r="AL73" s="32">
        <v>0</v>
      </c>
      <c r="AM73" s="25"/>
      <c r="AN73" s="23">
        <v>0</v>
      </c>
      <c r="AO73" s="25"/>
      <c r="AP73" s="25"/>
      <c r="AQ73" s="24">
        <f t="shared" si="33"/>
        <v>55</v>
      </c>
      <c r="AR73" s="24">
        <f t="shared" si="34"/>
        <v>55</v>
      </c>
      <c r="AS73" s="25">
        <f t="shared" si="35"/>
        <v>100</v>
      </c>
      <c r="AT73" s="32">
        <v>55</v>
      </c>
      <c r="AU73" s="32">
        <v>55</v>
      </c>
      <c r="AV73" s="32">
        <v>0</v>
      </c>
      <c r="AW73" s="32">
        <v>0</v>
      </c>
      <c r="AX73" s="23">
        <v>0</v>
      </c>
      <c r="AY73" s="23">
        <v>0</v>
      </c>
      <c r="AZ73" s="32">
        <v>0</v>
      </c>
      <c r="BA73" s="32">
        <v>0</v>
      </c>
      <c r="BB73" s="23">
        <v>0</v>
      </c>
      <c r="BC73" s="23">
        <v>0</v>
      </c>
      <c r="BD73" s="23">
        <v>0</v>
      </c>
      <c r="BE73" s="32">
        <v>300</v>
      </c>
      <c r="BF73" s="32">
        <v>0</v>
      </c>
      <c r="BG73" s="32">
        <v>2880</v>
      </c>
      <c r="BH73" s="32">
        <v>2883.394</v>
      </c>
      <c r="BI73" s="32">
        <v>1598.4</v>
      </c>
      <c r="BJ73" s="32">
        <v>1186.145</v>
      </c>
      <c r="BK73" s="32">
        <v>1598.4</v>
      </c>
      <c r="BL73" s="32">
        <v>1152.145</v>
      </c>
      <c r="BM73" s="32">
        <v>0</v>
      </c>
      <c r="BN73" s="32">
        <v>0</v>
      </c>
      <c r="BO73" s="32">
        <v>0</v>
      </c>
      <c r="BP73" s="32">
        <v>0</v>
      </c>
      <c r="BQ73" s="32">
        <v>0</v>
      </c>
      <c r="BR73" s="32">
        <v>0</v>
      </c>
      <c r="BS73" s="32">
        <v>0</v>
      </c>
      <c r="BT73" s="32">
        <v>0</v>
      </c>
      <c r="BU73" s="32">
        <v>0</v>
      </c>
      <c r="BV73" s="24">
        <f t="shared" si="36"/>
        <v>43974.9</v>
      </c>
      <c r="BW73" s="24">
        <f t="shared" si="37"/>
        <v>44840.354</v>
      </c>
      <c r="BX73" s="25"/>
      <c r="BY73" s="25"/>
      <c r="BZ73" s="32">
        <v>0</v>
      </c>
      <c r="CA73" s="32">
        <v>0</v>
      </c>
      <c r="CB73" s="25"/>
      <c r="CC73" s="25"/>
      <c r="CD73" s="25"/>
      <c r="CE73" s="32">
        <v>0</v>
      </c>
      <c r="CF73" s="32">
        <v>0</v>
      </c>
      <c r="CG73" s="25"/>
      <c r="CH73" s="25"/>
      <c r="CI73" s="25"/>
      <c r="CJ73" s="32">
        <v>1203</v>
      </c>
      <c r="CK73" s="32">
        <v>1203</v>
      </c>
      <c r="CL73" s="25"/>
      <c r="CM73" s="24">
        <f t="shared" si="38"/>
        <v>1203</v>
      </c>
      <c r="CN73" s="24">
        <f t="shared" si="39"/>
        <v>1203</v>
      </c>
      <c r="CQ73" s="20"/>
      <c r="CS73" s="20"/>
      <c r="CT73" s="20"/>
      <c r="CV73" s="20"/>
    </row>
    <row r="74" spans="1:100" s="19" customFormat="1" ht="20.25" customHeight="1">
      <c r="A74" s="17">
        <v>65</v>
      </c>
      <c r="B74" s="18" t="s">
        <v>111</v>
      </c>
      <c r="C74" s="23">
        <v>151.9777</v>
      </c>
      <c r="D74" s="23">
        <v>8627.6752</v>
      </c>
      <c r="E74" s="24">
        <f aca="true" t="shared" si="40" ref="E74:E104">BV74+CM74-CJ74</f>
        <v>59809.8</v>
      </c>
      <c r="F74" s="24">
        <f aca="true" t="shared" si="41" ref="F74:F104">BW74+CN74-CK74</f>
        <v>61566.413</v>
      </c>
      <c r="G74" s="24">
        <f aca="true" t="shared" si="42" ref="G74:G105">F74/E74*100</f>
        <v>102.93699861895543</v>
      </c>
      <c r="H74" s="24">
        <f aca="true" t="shared" si="43" ref="H74:H104">N74+Q74+T74+W74+Z74+AC74+AO74+AT74+AV74+AX74+AZ74+BB74+BG74+BI74+BM74+BO74+BS74</f>
        <v>32952.6</v>
      </c>
      <c r="I74" s="24">
        <f aca="true" t="shared" si="44" ref="I74:I104">O74+R74+U74+X74+AA74+AD74+AP74+AU74+AW74+AY74+BA74+BD74+BH74+BJ74+BN74+BP74+BT74+BU74</f>
        <v>34709.213</v>
      </c>
      <c r="J74" s="24">
        <f aca="true" t="shared" si="45" ref="J74:J105">I74/H74*100</f>
        <v>105.33072655875411</v>
      </c>
      <c r="K74" s="24">
        <f aca="true" t="shared" si="46" ref="K74:K104">N74+T74</f>
        <v>3072.6</v>
      </c>
      <c r="L74" s="24">
        <f aca="true" t="shared" si="47" ref="L74:L104">O74+U74</f>
        <v>3841.154</v>
      </c>
      <c r="M74" s="25">
        <f aca="true" t="shared" si="48" ref="M74:M105">L74/K74*100</f>
        <v>125.01314847360543</v>
      </c>
      <c r="N74" s="32">
        <v>0</v>
      </c>
      <c r="O74" s="32">
        <v>0.154</v>
      </c>
      <c r="P74" s="25" t="e">
        <f aca="true" t="shared" si="49" ref="P74:P105">O74/N74*100</f>
        <v>#DIV/0!</v>
      </c>
      <c r="Q74" s="32">
        <v>14000</v>
      </c>
      <c r="R74" s="32">
        <v>14070</v>
      </c>
      <c r="S74" s="25">
        <f aca="true" t="shared" si="50" ref="S74:S105">R74/Q74*100</f>
        <v>100.49999999999999</v>
      </c>
      <c r="T74" s="32">
        <v>3072.6</v>
      </c>
      <c r="U74" s="32">
        <v>3841</v>
      </c>
      <c r="V74" s="25">
        <f aca="true" t="shared" si="51" ref="V74:V105">U74/T74*100</f>
        <v>125.00813643168654</v>
      </c>
      <c r="W74" s="32">
        <v>130</v>
      </c>
      <c r="X74" s="32">
        <v>149.3</v>
      </c>
      <c r="Y74" s="25">
        <f aca="true" t="shared" si="52" ref="Y74:Y105">X74/W74*100</f>
        <v>114.84615384615387</v>
      </c>
      <c r="Z74" s="32">
        <v>0</v>
      </c>
      <c r="AA74" s="32">
        <v>0</v>
      </c>
      <c r="AB74" s="25"/>
      <c r="AC74" s="26">
        <v>0</v>
      </c>
      <c r="AD74" s="25">
        <v>0</v>
      </c>
      <c r="AE74" s="25"/>
      <c r="AF74" s="25"/>
      <c r="AG74" s="32">
        <v>26857.2</v>
      </c>
      <c r="AH74" s="32">
        <v>26857.2</v>
      </c>
      <c r="AI74" s="25"/>
      <c r="AJ74" s="25"/>
      <c r="AK74" s="32">
        <v>0</v>
      </c>
      <c r="AL74" s="32">
        <v>0</v>
      </c>
      <c r="AM74" s="25"/>
      <c r="AN74" s="23">
        <v>0</v>
      </c>
      <c r="AO74" s="25"/>
      <c r="AP74" s="25"/>
      <c r="AQ74" s="24">
        <f aca="true" t="shared" si="53" ref="AQ74:AQ104">AT74+AV74+AX74+AZ74</f>
        <v>4000</v>
      </c>
      <c r="AR74" s="24">
        <f aca="true" t="shared" si="54" ref="AR74:AR104">AU74+AW74+AY74+BA74</f>
        <v>4511.998</v>
      </c>
      <c r="AS74" s="25">
        <f aca="true" t="shared" si="55" ref="AS74:AS105">AR74/AQ74*100</f>
        <v>112.79994999999998</v>
      </c>
      <c r="AT74" s="32">
        <v>4000</v>
      </c>
      <c r="AU74" s="32">
        <v>4511.998</v>
      </c>
      <c r="AV74" s="32">
        <v>0</v>
      </c>
      <c r="AW74" s="32">
        <v>0</v>
      </c>
      <c r="AX74" s="23">
        <v>0</v>
      </c>
      <c r="AY74" s="23">
        <v>0</v>
      </c>
      <c r="AZ74" s="32">
        <v>0</v>
      </c>
      <c r="BA74" s="32">
        <v>0</v>
      </c>
      <c r="BB74" s="23">
        <v>0</v>
      </c>
      <c r="BC74" s="23">
        <v>0</v>
      </c>
      <c r="BD74" s="23">
        <v>0</v>
      </c>
      <c r="BE74" s="32">
        <v>0</v>
      </c>
      <c r="BF74" s="32">
        <v>0</v>
      </c>
      <c r="BG74" s="32">
        <v>8000</v>
      </c>
      <c r="BH74" s="32">
        <v>8583.25</v>
      </c>
      <c r="BI74" s="32">
        <v>3350</v>
      </c>
      <c r="BJ74" s="32">
        <v>3136.5</v>
      </c>
      <c r="BK74" s="32">
        <v>1750</v>
      </c>
      <c r="BL74" s="32">
        <v>1510</v>
      </c>
      <c r="BM74" s="32">
        <v>0</v>
      </c>
      <c r="BN74" s="32">
        <v>0</v>
      </c>
      <c r="BO74" s="32">
        <v>0</v>
      </c>
      <c r="BP74" s="32">
        <v>0</v>
      </c>
      <c r="BQ74" s="32">
        <v>0</v>
      </c>
      <c r="BR74" s="32">
        <v>0</v>
      </c>
      <c r="BS74" s="32">
        <v>400</v>
      </c>
      <c r="BT74" s="32">
        <v>417.011</v>
      </c>
      <c r="BU74" s="32">
        <v>0</v>
      </c>
      <c r="BV74" s="24">
        <f aca="true" t="shared" si="56" ref="BV74:BV104">N74+Q74+T74+W74+Z74+AC74+AE74+AG74+AI74+AK74+AM74+AO74+AT74+AV74+AX74+AZ74+BB74+BE74+BG74+BI74+BM74+BO74+BQ74+BS74</f>
        <v>59809.8</v>
      </c>
      <c r="BW74" s="24">
        <f aca="true" t="shared" si="57" ref="BW74:BW104">O74+R74+U74+X74+AA74+AD74+AF74+AH74+AJ74+AL74+AN74+AP74+AU74+AW74+AY74+BA74+BD74+BF74+BH74+BJ74+BN74+BP74+BR74+BT74+BU74</f>
        <v>61566.413</v>
      </c>
      <c r="BX74" s="25"/>
      <c r="BY74" s="25"/>
      <c r="BZ74" s="32">
        <v>0</v>
      </c>
      <c r="CA74" s="32">
        <v>0</v>
      </c>
      <c r="CB74" s="25"/>
      <c r="CC74" s="25"/>
      <c r="CD74" s="25"/>
      <c r="CE74" s="32">
        <v>0</v>
      </c>
      <c r="CF74" s="32">
        <v>0</v>
      </c>
      <c r="CG74" s="25"/>
      <c r="CH74" s="25"/>
      <c r="CI74" s="25"/>
      <c r="CJ74" s="32">
        <v>0</v>
      </c>
      <c r="CK74" s="32">
        <v>0</v>
      </c>
      <c r="CL74" s="25"/>
      <c r="CM74" s="24">
        <f aca="true" t="shared" si="58" ref="CM74:CM104">BX74+BZ74+CB74+CE74+CG74+CJ74</f>
        <v>0</v>
      </c>
      <c r="CN74" s="24">
        <f aca="true" t="shared" si="59" ref="CN74:CN104">BY74+CA74+CD74+CF74+CI74+CK74+CL74</f>
        <v>0</v>
      </c>
      <c r="CQ74" s="20"/>
      <c r="CS74" s="20"/>
      <c r="CT74" s="20"/>
      <c r="CV74" s="20"/>
    </row>
    <row r="75" spans="1:100" s="19" customFormat="1" ht="20.25" customHeight="1">
      <c r="A75" s="17">
        <v>66</v>
      </c>
      <c r="B75" s="27" t="s">
        <v>112</v>
      </c>
      <c r="C75" s="23">
        <v>5965.219</v>
      </c>
      <c r="D75" s="23">
        <v>6170.9007</v>
      </c>
      <c r="E75" s="24">
        <f t="shared" si="40"/>
        <v>62227.2</v>
      </c>
      <c r="F75" s="24">
        <f t="shared" si="41"/>
        <v>64948.083</v>
      </c>
      <c r="G75" s="24">
        <f t="shared" si="42"/>
        <v>104.37249787874111</v>
      </c>
      <c r="H75" s="24">
        <f t="shared" si="43"/>
        <v>23090.8</v>
      </c>
      <c r="I75" s="24">
        <f t="shared" si="44"/>
        <v>25811.682999999997</v>
      </c>
      <c r="J75" s="24">
        <f t="shared" si="45"/>
        <v>111.78340724444367</v>
      </c>
      <c r="K75" s="24">
        <f t="shared" si="46"/>
        <v>10387.9</v>
      </c>
      <c r="L75" s="24">
        <f t="shared" si="47"/>
        <v>11268.733</v>
      </c>
      <c r="M75" s="25">
        <f t="shared" si="48"/>
        <v>108.47941354845543</v>
      </c>
      <c r="N75" s="32">
        <v>2687.7</v>
      </c>
      <c r="O75" s="32">
        <v>2770.424</v>
      </c>
      <c r="P75" s="25">
        <f t="shared" si="49"/>
        <v>103.07787327454703</v>
      </c>
      <c r="Q75" s="32">
        <v>5383.7</v>
      </c>
      <c r="R75" s="32">
        <v>5434.28</v>
      </c>
      <c r="S75" s="25">
        <f t="shared" si="50"/>
        <v>100.9395025725802</v>
      </c>
      <c r="T75" s="32">
        <v>7700.2</v>
      </c>
      <c r="U75" s="32">
        <v>8498.309</v>
      </c>
      <c r="V75" s="25">
        <f t="shared" si="51"/>
        <v>110.36478273291601</v>
      </c>
      <c r="W75" s="32">
        <v>469</v>
      </c>
      <c r="X75" s="32">
        <v>608</v>
      </c>
      <c r="Y75" s="25">
        <f t="shared" si="52"/>
        <v>129.63752665245204</v>
      </c>
      <c r="Z75" s="32">
        <v>0</v>
      </c>
      <c r="AA75" s="32">
        <v>0</v>
      </c>
      <c r="AB75" s="25"/>
      <c r="AC75" s="26">
        <v>0</v>
      </c>
      <c r="AD75" s="25">
        <v>0</v>
      </c>
      <c r="AE75" s="25"/>
      <c r="AF75" s="25"/>
      <c r="AG75" s="32">
        <v>39136.4</v>
      </c>
      <c r="AH75" s="32">
        <v>39136.4</v>
      </c>
      <c r="AI75" s="25"/>
      <c r="AJ75" s="25"/>
      <c r="AK75" s="32">
        <v>0</v>
      </c>
      <c r="AL75" s="32">
        <v>0</v>
      </c>
      <c r="AM75" s="25"/>
      <c r="AN75" s="23">
        <v>0</v>
      </c>
      <c r="AO75" s="25"/>
      <c r="AP75" s="25"/>
      <c r="AQ75" s="24">
        <f t="shared" si="53"/>
        <v>1087</v>
      </c>
      <c r="AR75" s="24">
        <f t="shared" si="54"/>
        <v>1093.13</v>
      </c>
      <c r="AS75" s="25">
        <f t="shared" si="55"/>
        <v>100.56393744250232</v>
      </c>
      <c r="AT75" s="32">
        <v>907</v>
      </c>
      <c r="AU75" s="32">
        <v>912.63</v>
      </c>
      <c r="AV75" s="32">
        <v>0</v>
      </c>
      <c r="AW75" s="32">
        <v>0</v>
      </c>
      <c r="AX75" s="23">
        <v>0</v>
      </c>
      <c r="AY75" s="23">
        <v>0</v>
      </c>
      <c r="AZ75" s="32">
        <v>180</v>
      </c>
      <c r="BA75" s="32">
        <v>180.5</v>
      </c>
      <c r="BB75" s="23">
        <v>0</v>
      </c>
      <c r="BC75" s="23">
        <v>0</v>
      </c>
      <c r="BD75" s="23">
        <v>0</v>
      </c>
      <c r="BE75" s="32">
        <v>0</v>
      </c>
      <c r="BF75" s="32">
        <v>0</v>
      </c>
      <c r="BG75" s="32">
        <v>0</v>
      </c>
      <c r="BH75" s="32">
        <v>0</v>
      </c>
      <c r="BI75" s="32">
        <v>5763.2</v>
      </c>
      <c r="BJ75" s="32">
        <v>4849.65</v>
      </c>
      <c r="BK75" s="32">
        <v>2870.2</v>
      </c>
      <c r="BL75" s="32">
        <v>1853.65</v>
      </c>
      <c r="BM75" s="32">
        <v>0</v>
      </c>
      <c r="BN75" s="32">
        <v>0</v>
      </c>
      <c r="BO75" s="32">
        <v>0</v>
      </c>
      <c r="BP75" s="32">
        <v>0</v>
      </c>
      <c r="BQ75" s="32">
        <v>0</v>
      </c>
      <c r="BR75" s="32">
        <v>0</v>
      </c>
      <c r="BS75" s="32">
        <v>0</v>
      </c>
      <c r="BT75" s="32">
        <v>2557.89</v>
      </c>
      <c r="BU75" s="32">
        <v>0</v>
      </c>
      <c r="BV75" s="24">
        <f t="shared" si="56"/>
        <v>62227.2</v>
      </c>
      <c r="BW75" s="24">
        <f t="shared" si="57"/>
        <v>64948.083</v>
      </c>
      <c r="BX75" s="25"/>
      <c r="BY75" s="25"/>
      <c r="BZ75" s="32">
        <v>0</v>
      </c>
      <c r="CA75" s="32">
        <v>0</v>
      </c>
      <c r="CB75" s="25"/>
      <c r="CC75" s="25"/>
      <c r="CD75" s="25"/>
      <c r="CE75" s="32">
        <v>0</v>
      </c>
      <c r="CF75" s="32">
        <v>0</v>
      </c>
      <c r="CG75" s="25"/>
      <c r="CH75" s="25"/>
      <c r="CI75" s="25"/>
      <c r="CJ75" s="32">
        <v>0</v>
      </c>
      <c r="CK75" s="32">
        <v>0</v>
      </c>
      <c r="CL75" s="25"/>
      <c r="CM75" s="24">
        <f t="shared" si="58"/>
        <v>0</v>
      </c>
      <c r="CN75" s="24">
        <f t="shared" si="59"/>
        <v>0</v>
      </c>
      <c r="CQ75" s="20"/>
      <c r="CS75" s="20"/>
      <c r="CT75" s="20"/>
      <c r="CV75" s="20"/>
    </row>
    <row r="76" spans="1:100" s="19" customFormat="1" ht="20.25" customHeight="1">
      <c r="A76" s="17">
        <v>67</v>
      </c>
      <c r="B76" s="18" t="s">
        <v>113</v>
      </c>
      <c r="C76" s="23">
        <v>1304.5703</v>
      </c>
      <c r="D76" s="23">
        <v>3632.8794</v>
      </c>
      <c r="E76" s="24">
        <f t="shared" si="40"/>
        <v>54598.5</v>
      </c>
      <c r="F76" s="24">
        <f t="shared" si="41"/>
        <v>53851.489</v>
      </c>
      <c r="G76" s="24">
        <f t="shared" si="42"/>
        <v>98.63181039772155</v>
      </c>
      <c r="H76" s="24">
        <f t="shared" si="43"/>
        <v>18723.5</v>
      </c>
      <c r="I76" s="24">
        <f t="shared" si="44"/>
        <v>17976.489</v>
      </c>
      <c r="J76" s="24">
        <f t="shared" si="45"/>
        <v>96.01030256095282</v>
      </c>
      <c r="K76" s="24">
        <f t="shared" si="46"/>
        <v>3955.5</v>
      </c>
      <c r="L76" s="24">
        <f t="shared" si="47"/>
        <v>4264.085999999999</v>
      </c>
      <c r="M76" s="25">
        <f t="shared" si="48"/>
        <v>107.80144103147515</v>
      </c>
      <c r="N76" s="32">
        <v>555.5</v>
      </c>
      <c r="O76" s="32">
        <v>522.848</v>
      </c>
      <c r="P76" s="25">
        <f t="shared" si="49"/>
        <v>94.12205220522051</v>
      </c>
      <c r="Q76" s="32">
        <v>4890</v>
      </c>
      <c r="R76" s="32">
        <v>4414.638</v>
      </c>
      <c r="S76" s="25">
        <f t="shared" si="50"/>
        <v>90.27889570552146</v>
      </c>
      <c r="T76" s="32">
        <v>3400</v>
      </c>
      <c r="U76" s="32">
        <v>3741.238</v>
      </c>
      <c r="V76" s="25">
        <f t="shared" si="51"/>
        <v>110.03641176470589</v>
      </c>
      <c r="W76" s="32">
        <v>316</v>
      </c>
      <c r="X76" s="32">
        <v>436</v>
      </c>
      <c r="Y76" s="25">
        <f t="shared" si="52"/>
        <v>137.9746835443038</v>
      </c>
      <c r="Z76" s="32">
        <v>0</v>
      </c>
      <c r="AA76" s="32">
        <v>0</v>
      </c>
      <c r="AB76" s="25"/>
      <c r="AC76" s="26">
        <v>0</v>
      </c>
      <c r="AD76" s="25">
        <v>0</v>
      </c>
      <c r="AE76" s="25"/>
      <c r="AF76" s="25"/>
      <c r="AG76" s="32">
        <v>35875</v>
      </c>
      <c r="AH76" s="32">
        <v>35875</v>
      </c>
      <c r="AI76" s="25"/>
      <c r="AJ76" s="25"/>
      <c r="AK76" s="32">
        <v>0</v>
      </c>
      <c r="AL76" s="32">
        <v>0</v>
      </c>
      <c r="AM76" s="25"/>
      <c r="AN76" s="23">
        <v>0</v>
      </c>
      <c r="AO76" s="25"/>
      <c r="AP76" s="25"/>
      <c r="AQ76" s="24">
        <f t="shared" si="53"/>
        <v>5940</v>
      </c>
      <c r="AR76" s="24">
        <f t="shared" si="54"/>
        <v>5201.14</v>
      </c>
      <c r="AS76" s="25">
        <f t="shared" si="55"/>
        <v>87.56127946127947</v>
      </c>
      <c r="AT76" s="32">
        <v>5940</v>
      </c>
      <c r="AU76" s="32">
        <v>5201.14</v>
      </c>
      <c r="AV76" s="32">
        <v>0</v>
      </c>
      <c r="AW76" s="32">
        <v>0</v>
      </c>
      <c r="AX76" s="23">
        <v>0</v>
      </c>
      <c r="AY76" s="23">
        <v>0</v>
      </c>
      <c r="AZ76" s="32">
        <v>0</v>
      </c>
      <c r="BA76" s="32">
        <v>0</v>
      </c>
      <c r="BB76" s="23">
        <v>0</v>
      </c>
      <c r="BC76" s="23">
        <v>0</v>
      </c>
      <c r="BD76" s="23">
        <v>0</v>
      </c>
      <c r="BE76" s="32">
        <v>0</v>
      </c>
      <c r="BF76" s="32">
        <v>0</v>
      </c>
      <c r="BG76" s="32">
        <v>0</v>
      </c>
      <c r="BH76" s="32">
        <v>0</v>
      </c>
      <c r="BI76" s="32">
        <v>3622</v>
      </c>
      <c r="BJ76" s="32">
        <v>3576.1</v>
      </c>
      <c r="BK76" s="32">
        <v>1622</v>
      </c>
      <c r="BL76" s="32">
        <v>1261.1</v>
      </c>
      <c r="BM76" s="32">
        <v>0</v>
      </c>
      <c r="BN76" s="32">
        <v>84.525</v>
      </c>
      <c r="BO76" s="32">
        <v>0</v>
      </c>
      <c r="BP76" s="32">
        <v>0</v>
      </c>
      <c r="BQ76" s="32">
        <v>0</v>
      </c>
      <c r="BR76" s="32">
        <v>0</v>
      </c>
      <c r="BS76" s="32">
        <v>0</v>
      </c>
      <c r="BT76" s="32">
        <v>0</v>
      </c>
      <c r="BU76" s="32">
        <v>0</v>
      </c>
      <c r="BV76" s="24">
        <f t="shared" si="56"/>
        <v>54598.5</v>
      </c>
      <c r="BW76" s="24">
        <f t="shared" si="57"/>
        <v>53851.489</v>
      </c>
      <c r="BX76" s="25"/>
      <c r="BY76" s="25"/>
      <c r="BZ76" s="32">
        <v>0</v>
      </c>
      <c r="CA76" s="32">
        <v>0</v>
      </c>
      <c r="CB76" s="25"/>
      <c r="CC76" s="25"/>
      <c r="CD76" s="25"/>
      <c r="CE76" s="32">
        <v>0</v>
      </c>
      <c r="CF76" s="32">
        <v>0</v>
      </c>
      <c r="CG76" s="25"/>
      <c r="CH76" s="25"/>
      <c r="CI76" s="25"/>
      <c r="CJ76" s="32">
        <v>0</v>
      </c>
      <c r="CK76" s="32">
        <v>0</v>
      </c>
      <c r="CL76" s="25"/>
      <c r="CM76" s="24">
        <f t="shared" si="58"/>
        <v>0</v>
      </c>
      <c r="CN76" s="24">
        <f t="shared" si="59"/>
        <v>0</v>
      </c>
      <c r="CQ76" s="20"/>
      <c r="CS76" s="20"/>
      <c r="CT76" s="20"/>
      <c r="CV76" s="20"/>
    </row>
    <row r="77" spans="1:100" s="19" customFormat="1" ht="20.25" customHeight="1">
      <c r="A77" s="17">
        <v>68</v>
      </c>
      <c r="B77" s="18" t="s">
        <v>114</v>
      </c>
      <c r="C77" s="23">
        <v>7504.2374</v>
      </c>
      <c r="D77" s="23">
        <v>10822.6266</v>
      </c>
      <c r="E77" s="24">
        <f t="shared" si="40"/>
        <v>0</v>
      </c>
      <c r="F77" s="24">
        <f t="shared" si="41"/>
        <v>87932.5504</v>
      </c>
      <c r="G77" s="24" t="e">
        <f t="shared" si="42"/>
        <v>#DIV/0!</v>
      </c>
      <c r="H77" s="24">
        <f t="shared" si="43"/>
        <v>0</v>
      </c>
      <c r="I77" s="24">
        <f t="shared" si="44"/>
        <v>38040.2504</v>
      </c>
      <c r="J77" s="24" t="e">
        <f t="shared" si="45"/>
        <v>#DIV/0!</v>
      </c>
      <c r="K77" s="24">
        <f t="shared" si="46"/>
        <v>0</v>
      </c>
      <c r="L77" s="24">
        <f t="shared" si="47"/>
        <v>15359.787999999999</v>
      </c>
      <c r="M77" s="25" t="e">
        <f t="shared" si="48"/>
        <v>#DIV/0!</v>
      </c>
      <c r="N77" s="32">
        <v>0</v>
      </c>
      <c r="O77" s="32">
        <v>374.488</v>
      </c>
      <c r="P77" s="25" t="e">
        <f t="shared" si="49"/>
        <v>#DIV/0!</v>
      </c>
      <c r="Q77" s="32">
        <v>0</v>
      </c>
      <c r="R77" s="32">
        <v>10958.3124</v>
      </c>
      <c r="S77" s="25" t="e">
        <f t="shared" si="50"/>
        <v>#DIV/0!</v>
      </c>
      <c r="T77" s="32">
        <v>0</v>
      </c>
      <c r="U77" s="32">
        <v>14985.3</v>
      </c>
      <c r="V77" s="25" t="e">
        <f t="shared" si="51"/>
        <v>#DIV/0!</v>
      </c>
      <c r="W77" s="32">
        <v>0</v>
      </c>
      <c r="X77" s="32">
        <v>575</v>
      </c>
      <c r="Y77" s="25" t="e">
        <f t="shared" si="52"/>
        <v>#DIV/0!</v>
      </c>
      <c r="Z77" s="32">
        <v>0</v>
      </c>
      <c r="AA77" s="32">
        <v>0</v>
      </c>
      <c r="AB77" s="25"/>
      <c r="AC77" s="26">
        <v>0</v>
      </c>
      <c r="AD77" s="25">
        <v>0</v>
      </c>
      <c r="AE77" s="25"/>
      <c r="AF77" s="25"/>
      <c r="AG77" s="32">
        <v>0</v>
      </c>
      <c r="AH77" s="32">
        <v>48958.8</v>
      </c>
      <c r="AI77" s="25"/>
      <c r="AJ77" s="25"/>
      <c r="AK77" s="32">
        <v>0</v>
      </c>
      <c r="AL77" s="32">
        <v>933.5</v>
      </c>
      <c r="AM77" s="25"/>
      <c r="AN77" s="23">
        <v>0</v>
      </c>
      <c r="AO77" s="25"/>
      <c r="AP77" s="25"/>
      <c r="AQ77" s="24">
        <f t="shared" si="53"/>
        <v>0</v>
      </c>
      <c r="AR77" s="24">
        <f t="shared" si="54"/>
        <v>3879.5</v>
      </c>
      <c r="AS77" s="25" t="e">
        <f t="shared" si="55"/>
        <v>#DIV/0!</v>
      </c>
      <c r="AT77" s="32">
        <v>0</v>
      </c>
      <c r="AU77" s="32">
        <v>2559.5</v>
      </c>
      <c r="AV77" s="32">
        <v>0</v>
      </c>
      <c r="AW77" s="32">
        <v>0</v>
      </c>
      <c r="AX77" s="23">
        <v>0</v>
      </c>
      <c r="AY77" s="23">
        <v>0</v>
      </c>
      <c r="AZ77" s="32">
        <v>0</v>
      </c>
      <c r="BA77" s="32">
        <v>1320</v>
      </c>
      <c r="BB77" s="23">
        <v>0</v>
      </c>
      <c r="BC77" s="23">
        <v>0</v>
      </c>
      <c r="BD77" s="23">
        <v>0</v>
      </c>
      <c r="BE77" s="32">
        <v>0</v>
      </c>
      <c r="BF77" s="32">
        <v>0</v>
      </c>
      <c r="BG77" s="32">
        <v>0</v>
      </c>
      <c r="BH77" s="32">
        <v>6095.25</v>
      </c>
      <c r="BI77" s="32">
        <v>0</v>
      </c>
      <c r="BJ77" s="32">
        <v>1172.4</v>
      </c>
      <c r="BK77" s="32">
        <v>0</v>
      </c>
      <c r="BL77" s="32">
        <v>1170.4</v>
      </c>
      <c r="BM77" s="32">
        <v>0</v>
      </c>
      <c r="BN77" s="32">
        <v>0</v>
      </c>
      <c r="BO77" s="32">
        <v>0</v>
      </c>
      <c r="BP77" s="32">
        <v>0</v>
      </c>
      <c r="BQ77" s="32">
        <v>0</v>
      </c>
      <c r="BR77" s="32">
        <v>0</v>
      </c>
      <c r="BS77" s="32">
        <v>0</v>
      </c>
      <c r="BT77" s="32">
        <v>0</v>
      </c>
      <c r="BU77" s="32">
        <v>0</v>
      </c>
      <c r="BV77" s="24">
        <f t="shared" si="56"/>
        <v>0</v>
      </c>
      <c r="BW77" s="24">
        <f t="shared" si="57"/>
        <v>87932.5504</v>
      </c>
      <c r="BX77" s="25"/>
      <c r="BY77" s="25"/>
      <c r="BZ77" s="32">
        <v>0</v>
      </c>
      <c r="CA77" s="32">
        <v>0</v>
      </c>
      <c r="CB77" s="25"/>
      <c r="CC77" s="25"/>
      <c r="CD77" s="25"/>
      <c r="CE77" s="32">
        <v>0</v>
      </c>
      <c r="CF77" s="32">
        <v>0</v>
      </c>
      <c r="CG77" s="25"/>
      <c r="CH77" s="25"/>
      <c r="CI77" s="25"/>
      <c r="CJ77" s="32">
        <v>0</v>
      </c>
      <c r="CK77" s="32">
        <v>0</v>
      </c>
      <c r="CL77" s="25"/>
      <c r="CM77" s="24">
        <f t="shared" si="58"/>
        <v>0</v>
      </c>
      <c r="CN77" s="24">
        <f t="shared" si="59"/>
        <v>0</v>
      </c>
      <c r="CQ77" s="20"/>
      <c r="CS77" s="20"/>
      <c r="CT77" s="20"/>
      <c r="CV77" s="20"/>
    </row>
    <row r="78" spans="1:100" s="19" customFormat="1" ht="20.25" customHeight="1">
      <c r="A78" s="17">
        <v>69</v>
      </c>
      <c r="B78" s="18" t="s">
        <v>115</v>
      </c>
      <c r="C78" s="23">
        <v>13452.9872</v>
      </c>
      <c r="D78" s="23">
        <v>43990.2182</v>
      </c>
      <c r="E78" s="24">
        <f t="shared" si="40"/>
        <v>199012.76900000003</v>
      </c>
      <c r="F78" s="24">
        <f t="shared" si="41"/>
        <v>202149.82</v>
      </c>
      <c r="G78" s="24">
        <f t="shared" si="42"/>
        <v>101.57630639268176</v>
      </c>
      <c r="H78" s="24">
        <f t="shared" si="43"/>
        <v>52656.169</v>
      </c>
      <c r="I78" s="24">
        <f t="shared" si="44"/>
        <v>55793.22</v>
      </c>
      <c r="J78" s="24">
        <f t="shared" si="45"/>
        <v>105.95761343746825</v>
      </c>
      <c r="K78" s="24">
        <f t="shared" si="46"/>
        <v>26062.445</v>
      </c>
      <c r="L78" s="24">
        <f t="shared" si="47"/>
        <v>27223.395</v>
      </c>
      <c r="M78" s="25">
        <f t="shared" si="48"/>
        <v>104.45449381284067</v>
      </c>
      <c r="N78" s="32">
        <v>2062.445</v>
      </c>
      <c r="O78" s="32">
        <v>2258.388</v>
      </c>
      <c r="P78" s="25">
        <f t="shared" si="49"/>
        <v>109.50052001386703</v>
      </c>
      <c r="Q78" s="32">
        <v>3271.844</v>
      </c>
      <c r="R78" s="32">
        <v>3597.863</v>
      </c>
      <c r="S78" s="25">
        <f t="shared" si="50"/>
        <v>109.96438094236767</v>
      </c>
      <c r="T78" s="32">
        <v>24000</v>
      </c>
      <c r="U78" s="32">
        <v>24965.007</v>
      </c>
      <c r="V78" s="25">
        <f t="shared" si="51"/>
        <v>104.02086249999999</v>
      </c>
      <c r="W78" s="32">
        <v>1777.15</v>
      </c>
      <c r="X78" s="32">
        <v>1373.85</v>
      </c>
      <c r="Y78" s="25">
        <f t="shared" si="52"/>
        <v>77.30636130883718</v>
      </c>
      <c r="Z78" s="32">
        <v>0</v>
      </c>
      <c r="AA78" s="32">
        <v>0</v>
      </c>
      <c r="AB78" s="25"/>
      <c r="AC78" s="26">
        <v>0</v>
      </c>
      <c r="AD78" s="25">
        <v>0</v>
      </c>
      <c r="AE78" s="25"/>
      <c r="AF78" s="25"/>
      <c r="AG78" s="32">
        <v>145656.5</v>
      </c>
      <c r="AH78" s="32">
        <v>145656.5</v>
      </c>
      <c r="AI78" s="25"/>
      <c r="AJ78" s="25"/>
      <c r="AK78" s="32">
        <v>700.1</v>
      </c>
      <c r="AL78" s="32">
        <v>700.1</v>
      </c>
      <c r="AM78" s="25"/>
      <c r="AN78" s="23">
        <v>0</v>
      </c>
      <c r="AO78" s="25"/>
      <c r="AP78" s="25"/>
      <c r="AQ78" s="24">
        <f t="shared" si="53"/>
        <v>139.73</v>
      </c>
      <c r="AR78" s="24">
        <f t="shared" si="54"/>
        <v>141.498</v>
      </c>
      <c r="AS78" s="25">
        <f t="shared" si="55"/>
        <v>101.26529735919272</v>
      </c>
      <c r="AT78" s="32">
        <v>139.73</v>
      </c>
      <c r="AU78" s="32">
        <v>141.498</v>
      </c>
      <c r="AV78" s="32">
        <v>0</v>
      </c>
      <c r="AW78" s="32">
        <v>0</v>
      </c>
      <c r="AX78" s="23">
        <v>0</v>
      </c>
      <c r="AY78" s="23">
        <v>0</v>
      </c>
      <c r="AZ78" s="32">
        <v>0</v>
      </c>
      <c r="BA78" s="32">
        <v>0</v>
      </c>
      <c r="BB78" s="23">
        <v>0</v>
      </c>
      <c r="BC78" s="23">
        <v>0</v>
      </c>
      <c r="BD78" s="23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21405</v>
      </c>
      <c r="BJ78" s="32">
        <v>17910.75</v>
      </c>
      <c r="BK78" s="32">
        <v>9680</v>
      </c>
      <c r="BL78" s="32">
        <v>7428.1</v>
      </c>
      <c r="BM78" s="32">
        <v>0</v>
      </c>
      <c r="BN78" s="32">
        <v>5545.864</v>
      </c>
      <c r="BO78" s="32">
        <v>0</v>
      </c>
      <c r="BP78" s="32">
        <v>0</v>
      </c>
      <c r="BQ78" s="32">
        <v>0</v>
      </c>
      <c r="BR78" s="32">
        <v>0</v>
      </c>
      <c r="BS78" s="32">
        <v>0</v>
      </c>
      <c r="BT78" s="32">
        <v>0</v>
      </c>
      <c r="BU78" s="32">
        <v>0</v>
      </c>
      <c r="BV78" s="24">
        <f t="shared" si="56"/>
        <v>199012.76900000003</v>
      </c>
      <c r="BW78" s="24">
        <f t="shared" si="57"/>
        <v>202149.82</v>
      </c>
      <c r="BX78" s="25"/>
      <c r="BY78" s="25"/>
      <c r="BZ78" s="32">
        <v>0</v>
      </c>
      <c r="CA78" s="32">
        <v>0</v>
      </c>
      <c r="CB78" s="25"/>
      <c r="CC78" s="25"/>
      <c r="CD78" s="25"/>
      <c r="CE78" s="32">
        <v>0</v>
      </c>
      <c r="CF78" s="32">
        <v>0</v>
      </c>
      <c r="CG78" s="25"/>
      <c r="CH78" s="25"/>
      <c r="CI78" s="25"/>
      <c r="CJ78" s="32">
        <v>15200</v>
      </c>
      <c r="CK78" s="32">
        <v>15200</v>
      </c>
      <c r="CL78" s="25"/>
      <c r="CM78" s="24">
        <f t="shared" si="58"/>
        <v>15200</v>
      </c>
      <c r="CN78" s="24">
        <f t="shared" si="59"/>
        <v>15200</v>
      </c>
      <c r="CQ78" s="20"/>
      <c r="CS78" s="20"/>
      <c r="CT78" s="20"/>
      <c r="CV78" s="20"/>
    </row>
    <row r="79" spans="1:100" s="19" customFormat="1" ht="20.25" customHeight="1">
      <c r="A79" s="17">
        <v>70</v>
      </c>
      <c r="B79" s="18" t="s">
        <v>116</v>
      </c>
      <c r="C79" s="23">
        <v>6313.3956</v>
      </c>
      <c r="D79" s="23">
        <v>10462.3913</v>
      </c>
      <c r="E79" s="24">
        <f t="shared" si="40"/>
        <v>72121.8</v>
      </c>
      <c r="F79" s="24">
        <f t="shared" si="41"/>
        <v>70488.798</v>
      </c>
      <c r="G79" s="24">
        <f t="shared" si="42"/>
        <v>97.73577198572414</v>
      </c>
      <c r="H79" s="24">
        <f t="shared" si="43"/>
        <v>32694.4</v>
      </c>
      <c r="I79" s="24">
        <f t="shared" si="44"/>
        <v>31351.765999999996</v>
      </c>
      <c r="J79" s="24">
        <f t="shared" si="45"/>
        <v>95.89338235294116</v>
      </c>
      <c r="K79" s="24">
        <f t="shared" si="46"/>
        <v>12950</v>
      </c>
      <c r="L79" s="24">
        <f t="shared" si="47"/>
        <v>12998.462</v>
      </c>
      <c r="M79" s="25">
        <f t="shared" si="48"/>
        <v>100.37422393822393</v>
      </c>
      <c r="N79" s="32">
        <v>700</v>
      </c>
      <c r="O79" s="32">
        <v>399.562</v>
      </c>
      <c r="P79" s="25">
        <f t="shared" si="49"/>
        <v>57.080285714285715</v>
      </c>
      <c r="Q79" s="32">
        <v>13050</v>
      </c>
      <c r="R79" s="32">
        <v>12624.892</v>
      </c>
      <c r="S79" s="25">
        <f t="shared" si="50"/>
        <v>96.74246743295018</v>
      </c>
      <c r="T79" s="32">
        <v>12250</v>
      </c>
      <c r="U79" s="32">
        <v>12598.9</v>
      </c>
      <c r="V79" s="25">
        <f t="shared" si="51"/>
        <v>102.84816326530613</v>
      </c>
      <c r="W79" s="32">
        <v>450</v>
      </c>
      <c r="X79" s="32">
        <v>625.25</v>
      </c>
      <c r="Y79" s="25">
        <f t="shared" si="52"/>
        <v>138.94444444444446</v>
      </c>
      <c r="Z79" s="32">
        <v>0</v>
      </c>
      <c r="AA79" s="32">
        <v>0</v>
      </c>
      <c r="AB79" s="25"/>
      <c r="AC79" s="26">
        <v>0</v>
      </c>
      <c r="AD79" s="25">
        <v>0</v>
      </c>
      <c r="AE79" s="25"/>
      <c r="AF79" s="25"/>
      <c r="AG79" s="32">
        <v>34543.4</v>
      </c>
      <c r="AH79" s="32">
        <v>34543.4</v>
      </c>
      <c r="AI79" s="25"/>
      <c r="AJ79" s="25"/>
      <c r="AK79" s="32">
        <v>0</v>
      </c>
      <c r="AL79" s="32">
        <v>0</v>
      </c>
      <c r="AM79" s="25"/>
      <c r="AN79" s="23">
        <v>0</v>
      </c>
      <c r="AO79" s="25"/>
      <c r="AP79" s="25"/>
      <c r="AQ79" s="24">
        <f t="shared" si="53"/>
        <v>394.4</v>
      </c>
      <c r="AR79" s="24">
        <f t="shared" si="54"/>
        <v>306.512</v>
      </c>
      <c r="AS79" s="25">
        <f t="shared" si="55"/>
        <v>77.7160243407708</v>
      </c>
      <c r="AT79" s="32">
        <v>394.4</v>
      </c>
      <c r="AU79" s="32">
        <v>197.712</v>
      </c>
      <c r="AV79" s="32">
        <v>0</v>
      </c>
      <c r="AW79" s="32">
        <v>0</v>
      </c>
      <c r="AX79" s="23">
        <v>0</v>
      </c>
      <c r="AY79" s="23">
        <v>0</v>
      </c>
      <c r="AZ79" s="32">
        <v>0</v>
      </c>
      <c r="BA79" s="32">
        <v>108.8</v>
      </c>
      <c r="BB79" s="23">
        <v>0</v>
      </c>
      <c r="BC79" s="23">
        <v>0</v>
      </c>
      <c r="BD79" s="23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5850</v>
      </c>
      <c r="BJ79" s="32">
        <v>4796.65</v>
      </c>
      <c r="BK79" s="32">
        <v>2750</v>
      </c>
      <c r="BL79" s="32">
        <v>1237.85</v>
      </c>
      <c r="BM79" s="32">
        <v>0</v>
      </c>
      <c r="BN79" s="32">
        <v>0</v>
      </c>
      <c r="BO79" s="32">
        <v>0</v>
      </c>
      <c r="BP79" s="32">
        <v>0</v>
      </c>
      <c r="BQ79" s="32">
        <v>0</v>
      </c>
      <c r="BR79" s="32">
        <v>0</v>
      </c>
      <c r="BS79" s="32">
        <v>0</v>
      </c>
      <c r="BT79" s="32">
        <v>0</v>
      </c>
      <c r="BU79" s="32">
        <v>0</v>
      </c>
      <c r="BV79" s="24">
        <f t="shared" si="56"/>
        <v>67237.8</v>
      </c>
      <c r="BW79" s="24">
        <f t="shared" si="57"/>
        <v>65895.166</v>
      </c>
      <c r="BX79" s="25"/>
      <c r="BY79" s="25"/>
      <c r="BZ79" s="32">
        <v>4884</v>
      </c>
      <c r="CA79" s="32">
        <v>4593.632</v>
      </c>
      <c r="CB79" s="25"/>
      <c r="CC79" s="25"/>
      <c r="CD79" s="25"/>
      <c r="CE79" s="32">
        <v>0</v>
      </c>
      <c r="CF79" s="32">
        <v>0</v>
      </c>
      <c r="CG79" s="25"/>
      <c r="CH79" s="25"/>
      <c r="CI79" s="25"/>
      <c r="CJ79" s="32">
        <v>0</v>
      </c>
      <c r="CK79" s="32">
        <v>0</v>
      </c>
      <c r="CL79" s="25"/>
      <c r="CM79" s="24">
        <f t="shared" si="58"/>
        <v>4884</v>
      </c>
      <c r="CN79" s="24">
        <f t="shared" si="59"/>
        <v>4593.632</v>
      </c>
      <c r="CQ79" s="20"/>
      <c r="CS79" s="20"/>
      <c r="CT79" s="20"/>
      <c r="CV79" s="20"/>
    </row>
    <row r="80" spans="1:100" s="19" customFormat="1" ht="20.25" customHeight="1">
      <c r="A80" s="17">
        <v>71</v>
      </c>
      <c r="B80" s="18" t="s">
        <v>117</v>
      </c>
      <c r="C80" s="23">
        <v>1622.4239</v>
      </c>
      <c r="D80" s="23">
        <v>1702.1229</v>
      </c>
      <c r="E80" s="24">
        <f t="shared" si="40"/>
        <v>27558.199999999997</v>
      </c>
      <c r="F80" s="24">
        <f t="shared" si="41"/>
        <v>26266.808999999997</v>
      </c>
      <c r="G80" s="24">
        <f t="shared" si="42"/>
        <v>95.31395011285207</v>
      </c>
      <c r="H80" s="24">
        <f t="shared" si="43"/>
        <v>10103.2</v>
      </c>
      <c r="I80" s="24">
        <f t="shared" si="44"/>
        <v>8811.809</v>
      </c>
      <c r="J80" s="24">
        <f t="shared" si="45"/>
        <v>87.2180002375485</v>
      </c>
      <c r="K80" s="24">
        <f t="shared" si="46"/>
        <v>4884.6</v>
      </c>
      <c r="L80" s="24">
        <f t="shared" si="47"/>
        <v>5086.384</v>
      </c>
      <c r="M80" s="25">
        <f t="shared" si="48"/>
        <v>104.13102403472136</v>
      </c>
      <c r="N80" s="32">
        <v>184.6</v>
      </c>
      <c r="O80" s="32">
        <v>246.384</v>
      </c>
      <c r="P80" s="25">
        <f t="shared" si="49"/>
        <v>133.4691224268689</v>
      </c>
      <c r="Q80" s="32">
        <v>1600</v>
      </c>
      <c r="R80" s="32">
        <v>1602.22</v>
      </c>
      <c r="S80" s="25">
        <f t="shared" si="50"/>
        <v>100.13875000000002</v>
      </c>
      <c r="T80" s="32">
        <v>4700</v>
      </c>
      <c r="U80" s="32">
        <v>4840</v>
      </c>
      <c r="V80" s="25">
        <f t="shared" si="51"/>
        <v>102.9787234042553</v>
      </c>
      <c r="W80" s="32">
        <v>40</v>
      </c>
      <c r="X80" s="32">
        <v>42.5</v>
      </c>
      <c r="Y80" s="25">
        <f t="shared" si="52"/>
        <v>106.25</v>
      </c>
      <c r="Z80" s="32">
        <v>0</v>
      </c>
      <c r="AA80" s="32">
        <v>0</v>
      </c>
      <c r="AB80" s="25"/>
      <c r="AC80" s="26">
        <v>0</v>
      </c>
      <c r="AD80" s="25">
        <v>0</v>
      </c>
      <c r="AE80" s="25"/>
      <c r="AF80" s="25"/>
      <c r="AG80" s="32">
        <v>17455</v>
      </c>
      <c r="AH80" s="32">
        <v>17455</v>
      </c>
      <c r="AI80" s="25"/>
      <c r="AJ80" s="25"/>
      <c r="AK80" s="32">
        <v>0</v>
      </c>
      <c r="AL80" s="32">
        <v>0</v>
      </c>
      <c r="AM80" s="25"/>
      <c r="AN80" s="23">
        <v>0</v>
      </c>
      <c r="AO80" s="25"/>
      <c r="AP80" s="25"/>
      <c r="AQ80" s="24">
        <f t="shared" si="53"/>
        <v>150</v>
      </c>
      <c r="AR80" s="24">
        <f t="shared" si="54"/>
        <v>153.842</v>
      </c>
      <c r="AS80" s="25">
        <f t="shared" si="55"/>
        <v>102.56133333333335</v>
      </c>
      <c r="AT80" s="32">
        <v>150</v>
      </c>
      <c r="AU80" s="32">
        <v>153.842</v>
      </c>
      <c r="AV80" s="32">
        <v>0</v>
      </c>
      <c r="AW80" s="32">
        <v>0</v>
      </c>
      <c r="AX80" s="23">
        <v>0</v>
      </c>
      <c r="AY80" s="23">
        <v>0</v>
      </c>
      <c r="AZ80" s="32">
        <v>0</v>
      </c>
      <c r="BA80" s="32">
        <v>0</v>
      </c>
      <c r="BB80" s="23">
        <v>0</v>
      </c>
      <c r="BC80" s="23">
        <v>0</v>
      </c>
      <c r="BD80" s="23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1430</v>
      </c>
      <c r="BJ80" s="32">
        <v>1418.26</v>
      </c>
      <c r="BK80" s="32">
        <v>700</v>
      </c>
      <c r="BL80" s="32">
        <v>689.8</v>
      </c>
      <c r="BM80" s="32">
        <v>0</v>
      </c>
      <c r="BN80" s="32">
        <v>0</v>
      </c>
      <c r="BO80" s="32">
        <v>0</v>
      </c>
      <c r="BP80" s="32">
        <v>0</v>
      </c>
      <c r="BQ80" s="32">
        <v>0</v>
      </c>
      <c r="BR80" s="32">
        <v>0</v>
      </c>
      <c r="BS80" s="32">
        <v>1998.6</v>
      </c>
      <c r="BT80" s="32">
        <v>508.603</v>
      </c>
      <c r="BU80" s="32">
        <v>0</v>
      </c>
      <c r="BV80" s="24">
        <f t="shared" si="56"/>
        <v>27558.199999999997</v>
      </c>
      <c r="BW80" s="24">
        <f t="shared" si="57"/>
        <v>26266.808999999997</v>
      </c>
      <c r="BX80" s="25"/>
      <c r="BY80" s="25"/>
      <c r="BZ80" s="32">
        <v>0</v>
      </c>
      <c r="CA80" s="32">
        <v>0</v>
      </c>
      <c r="CB80" s="25"/>
      <c r="CC80" s="25"/>
      <c r="CD80" s="25"/>
      <c r="CE80" s="32">
        <v>0</v>
      </c>
      <c r="CF80" s="32">
        <v>0</v>
      </c>
      <c r="CG80" s="25"/>
      <c r="CH80" s="25"/>
      <c r="CI80" s="25"/>
      <c r="CJ80" s="32">
        <v>1550</v>
      </c>
      <c r="CK80" s="32">
        <v>1550</v>
      </c>
      <c r="CL80" s="25"/>
      <c r="CM80" s="24">
        <f t="shared" si="58"/>
        <v>1550</v>
      </c>
      <c r="CN80" s="24">
        <f t="shared" si="59"/>
        <v>1550</v>
      </c>
      <c r="CQ80" s="20"/>
      <c r="CS80" s="20"/>
      <c r="CT80" s="20"/>
      <c r="CV80" s="20"/>
    </row>
    <row r="81" spans="1:100" s="19" customFormat="1" ht="20.25" customHeight="1">
      <c r="A81" s="17">
        <v>72</v>
      </c>
      <c r="B81" s="18" t="s">
        <v>118</v>
      </c>
      <c r="C81" s="23">
        <v>20.885</v>
      </c>
      <c r="D81" s="23">
        <v>2855.2522</v>
      </c>
      <c r="E81" s="24">
        <f t="shared" si="40"/>
        <v>23605</v>
      </c>
      <c r="F81" s="24">
        <f t="shared" si="41"/>
        <v>25611.797999999995</v>
      </c>
      <c r="G81" s="24">
        <f t="shared" si="42"/>
        <v>108.501580173692</v>
      </c>
      <c r="H81" s="24">
        <f t="shared" si="43"/>
        <v>8523.2</v>
      </c>
      <c r="I81" s="24">
        <f t="shared" si="44"/>
        <v>10619.998</v>
      </c>
      <c r="J81" s="24">
        <f t="shared" si="45"/>
        <v>124.60106532757649</v>
      </c>
      <c r="K81" s="24">
        <f t="shared" si="46"/>
        <v>2960</v>
      </c>
      <c r="L81" s="24">
        <f t="shared" si="47"/>
        <v>4281.628699999999</v>
      </c>
      <c r="M81" s="25">
        <f t="shared" si="48"/>
        <v>144.64961824324322</v>
      </c>
      <c r="N81" s="32">
        <v>10</v>
      </c>
      <c r="O81" s="32">
        <v>34.61</v>
      </c>
      <c r="P81" s="25">
        <f t="shared" si="49"/>
        <v>346.09999999999997</v>
      </c>
      <c r="Q81" s="32">
        <v>4050</v>
      </c>
      <c r="R81" s="32">
        <v>4072.0323</v>
      </c>
      <c r="S81" s="25">
        <f t="shared" si="50"/>
        <v>100.5440074074074</v>
      </c>
      <c r="T81" s="32">
        <v>2950</v>
      </c>
      <c r="U81" s="32">
        <v>4247.0187</v>
      </c>
      <c r="V81" s="25">
        <f t="shared" si="51"/>
        <v>143.96673559322033</v>
      </c>
      <c r="W81" s="32">
        <v>140</v>
      </c>
      <c r="X81" s="32">
        <v>149.73</v>
      </c>
      <c r="Y81" s="25">
        <f t="shared" si="52"/>
        <v>106.94999999999999</v>
      </c>
      <c r="Z81" s="32">
        <v>0</v>
      </c>
      <c r="AA81" s="32">
        <v>0</v>
      </c>
      <c r="AB81" s="25"/>
      <c r="AC81" s="26">
        <v>0</v>
      </c>
      <c r="AD81" s="25">
        <v>0</v>
      </c>
      <c r="AE81" s="25"/>
      <c r="AF81" s="25"/>
      <c r="AG81" s="32">
        <v>13281.8</v>
      </c>
      <c r="AH81" s="32">
        <v>13281.8</v>
      </c>
      <c r="AI81" s="25"/>
      <c r="AJ81" s="25"/>
      <c r="AK81" s="32">
        <v>0</v>
      </c>
      <c r="AL81" s="32">
        <v>0</v>
      </c>
      <c r="AM81" s="25"/>
      <c r="AN81" s="23">
        <v>0</v>
      </c>
      <c r="AO81" s="25"/>
      <c r="AP81" s="25"/>
      <c r="AQ81" s="24">
        <f t="shared" si="53"/>
        <v>515</v>
      </c>
      <c r="AR81" s="24">
        <f t="shared" si="54"/>
        <v>934.467</v>
      </c>
      <c r="AS81" s="25">
        <f t="shared" si="55"/>
        <v>181.44990291262135</v>
      </c>
      <c r="AT81" s="32">
        <v>515</v>
      </c>
      <c r="AU81" s="32">
        <v>934.467</v>
      </c>
      <c r="AV81" s="32">
        <v>0</v>
      </c>
      <c r="AW81" s="32">
        <v>0</v>
      </c>
      <c r="AX81" s="23">
        <v>0</v>
      </c>
      <c r="AY81" s="23">
        <v>0</v>
      </c>
      <c r="AZ81" s="32">
        <v>0</v>
      </c>
      <c r="BA81" s="32">
        <v>0</v>
      </c>
      <c r="BB81" s="23">
        <v>0</v>
      </c>
      <c r="BC81" s="23">
        <v>0</v>
      </c>
      <c r="BD81" s="23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858.2</v>
      </c>
      <c r="BJ81" s="32">
        <v>1182.14</v>
      </c>
      <c r="BK81" s="32">
        <v>858.2</v>
      </c>
      <c r="BL81" s="32">
        <v>1182.14</v>
      </c>
      <c r="BM81" s="32">
        <v>0</v>
      </c>
      <c r="BN81" s="32">
        <v>0</v>
      </c>
      <c r="BO81" s="32">
        <v>0</v>
      </c>
      <c r="BP81" s="32">
        <v>0</v>
      </c>
      <c r="BQ81" s="32">
        <v>0</v>
      </c>
      <c r="BR81" s="32">
        <v>0</v>
      </c>
      <c r="BS81" s="32">
        <v>0</v>
      </c>
      <c r="BT81" s="32">
        <v>0</v>
      </c>
      <c r="BU81" s="32">
        <v>0</v>
      </c>
      <c r="BV81" s="24">
        <f t="shared" si="56"/>
        <v>21805</v>
      </c>
      <c r="BW81" s="24">
        <f t="shared" si="57"/>
        <v>23901.798</v>
      </c>
      <c r="BX81" s="25"/>
      <c r="BY81" s="25"/>
      <c r="BZ81" s="32">
        <v>1800</v>
      </c>
      <c r="CA81" s="32">
        <v>1710</v>
      </c>
      <c r="CB81" s="25"/>
      <c r="CC81" s="25"/>
      <c r="CD81" s="25"/>
      <c r="CE81" s="32">
        <v>0</v>
      </c>
      <c r="CF81" s="32">
        <v>0</v>
      </c>
      <c r="CG81" s="25"/>
      <c r="CH81" s="25"/>
      <c r="CI81" s="25"/>
      <c r="CJ81" s="32">
        <v>2508.578</v>
      </c>
      <c r="CK81" s="32">
        <v>2508.578</v>
      </c>
      <c r="CL81" s="25"/>
      <c r="CM81" s="24">
        <f t="shared" si="58"/>
        <v>4308.5779999999995</v>
      </c>
      <c r="CN81" s="24">
        <f t="shared" si="59"/>
        <v>4218.5779999999995</v>
      </c>
      <c r="CQ81" s="20"/>
      <c r="CS81" s="20"/>
      <c r="CT81" s="20"/>
      <c r="CV81" s="20"/>
    </row>
    <row r="82" spans="1:100" s="19" customFormat="1" ht="20.25" customHeight="1">
      <c r="A82" s="17">
        <v>73</v>
      </c>
      <c r="B82" s="18" t="s">
        <v>119</v>
      </c>
      <c r="C82" s="23">
        <v>4406.0762</v>
      </c>
      <c r="D82" s="23">
        <v>18572.2509</v>
      </c>
      <c r="E82" s="24">
        <f t="shared" si="40"/>
        <v>130463.4</v>
      </c>
      <c r="F82" s="24">
        <f t="shared" si="41"/>
        <v>142923.63</v>
      </c>
      <c r="G82" s="24">
        <f t="shared" si="42"/>
        <v>109.55074756598404</v>
      </c>
      <c r="H82" s="24">
        <f t="shared" si="43"/>
        <v>55175</v>
      </c>
      <c r="I82" s="24">
        <f t="shared" si="44"/>
        <v>66585.23</v>
      </c>
      <c r="J82" s="24">
        <f t="shared" si="45"/>
        <v>120.68007249660171</v>
      </c>
      <c r="K82" s="24">
        <f t="shared" si="46"/>
        <v>19807</v>
      </c>
      <c r="L82" s="24">
        <f t="shared" si="47"/>
        <v>29100.905</v>
      </c>
      <c r="M82" s="25">
        <f t="shared" si="48"/>
        <v>146.92232544050083</v>
      </c>
      <c r="N82" s="32">
        <v>3540</v>
      </c>
      <c r="O82" s="32">
        <v>3948.048</v>
      </c>
      <c r="P82" s="25">
        <f t="shared" si="49"/>
        <v>111.52677966101695</v>
      </c>
      <c r="Q82" s="32">
        <v>18300</v>
      </c>
      <c r="R82" s="32">
        <v>18562.6084</v>
      </c>
      <c r="S82" s="25">
        <f t="shared" si="50"/>
        <v>101.43501857923498</v>
      </c>
      <c r="T82" s="32">
        <v>16267</v>
      </c>
      <c r="U82" s="32">
        <v>25152.857</v>
      </c>
      <c r="V82" s="25">
        <f t="shared" si="51"/>
        <v>154.62505071617386</v>
      </c>
      <c r="W82" s="32">
        <v>1032</v>
      </c>
      <c r="X82" s="32">
        <v>1170.368</v>
      </c>
      <c r="Y82" s="25">
        <f t="shared" si="52"/>
        <v>113.40775193798449</v>
      </c>
      <c r="Z82" s="32">
        <v>0</v>
      </c>
      <c r="AA82" s="32">
        <v>0</v>
      </c>
      <c r="AB82" s="25"/>
      <c r="AC82" s="26">
        <v>0</v>
      </c>
      <c r="AD82" s="25">
        <v>0</v>
      </c>
      <c r="AE82" s="25"/>
      <c r="AF82" s="25"/>
      <c r="AG82" s="32">
        <v>65838.4</v>
      </c>
      <c r="AH82" s="32">
        <v>65838.4</v>
      </c>
      <c r="AI82" s="25"/>
      <c r="AJ82" s="25"/>
      <c r="AK82" s="32">
        <v>0</v>
      </c>
      <c r="AL82" s="32">
        <v>0</v>
      </c>
      <c r="AM82" s="25"/>
      <c r="AN82" s="23">
        <v>0</v>
      </c>
      <c r="AO82" s="25"/>
      <c r="AP82" s="25"/>
      <c r="AQ82" s="24">
        <f t="shared" si="53"/>
        <v>2636</v>
      </c>
      <c r="AR82" s="24">
        <f t="shared" si="54"/>
        <v>2701.0806</v>
      </c>
      <c r="AS82" s="25">
        <f t="shared" si="55"/>
        <v>102.46891502276173</v>
      </c>
      <c r="AT82" s="32">
        <v>2636</v>
      </c>
      <c r="AU82" s="32">
        <v>2701.0806</v>
      </c>
      <c r="AV82" s="32">
        <v>0</v>
      </c>
      <c r="AW82" s="32">
        <v>0</v>
      </c>
      <c r="AX82" s="23">
        <v>0</v>
      </c>
      <c r="AY82" s="23">
        <v>0</v>
      </c>
      <c r="AZ82" s="32">
        <v>0</v>
      </c>
      <c r="BA82" s="32">
        <v>0</v>
      </c>
      <c r="BB82" s="23">
        <v>0</v>
      </c>
      <c r="BC82" s="23">
        <v>0</v>
      </c>
      <c r="BD82" s="23">
        <v>0</v>
      </c>
      <c r="BE82" s="32">
        <v>0</v>
      </c>
      <c r="BF82" s="32">
        <v>0</v>
      </c>
      <c r="BG82" s="32">
        <v>8000</v>
      </c>
      <c r="BH82" s="32">
        <v>10240.39</v>
      </c>
      <c r="BI82" s="32">
        <v>5400</v>
      </c>
      <c r="BJ82" s="32">
        <v>3786.742</v>
      </c>
      <c r="BK82" s="32">
        <v>5400</v>
      </c>
      <c r="BL82" s="32">
        <v>3786.742</v>
      </c>
      <c r="BM82" s="32">
        <v>0</v>
      </c>
      <c r="BN82" s="32">
        <v>1023.136</v>
      </c>
      <c r="BO82" s="32">
        <v>0</v>
      </c>
      <c r="BP82" s="32">
        <v>0</v>
      </c>
      <c r="BQ82" s="32">
        <v>0</v>
      </c>
      <c r="BR82" s="32">
        <v>1050</v>
      </c>
      <c r="BS82" s="32">
        <v>0</v>
      </c>
      <c r="BT82" s="32">
        <v>0</v>
      </c>
      <c r="BU82" s="32">
        <v>0</v>
      </c>
      <c r="BV82" s="24">
        <f t="shared" si="56"/>
        <v>121013.4</v>
      </c>
      <c r="BW82" s="24">
        <f t="shared" si="57"/>
        <v>133473.63</v>
      </c>
      <c r="BX82" s="25"/>
      <c r="BY82" s="25"/>
      <c r="BZ82" s="32">
        <v>9450</v>
      </c>
      <c r="CA82" s="32">
        <v>9450</v>
      </c>
      <c r="CB82" s="25"/>
      <c r="CC82" s="25"/>
      <c r="CD82" s="25"/>
      <c r="CE82" s="32">
        <v>0</v>
      </c>
      <c r="CF82" s="32">
        <v>0</v>
      </c>
      <c r="CG82" s="25"/>
      <c r="CH82" s="25"/>
      <c r="CI82" s="25"/>
      <c r="CJ82" s="32">
        <v>0</v>
      </c>
      <c r="CK82" s="32">
        <v>0</v>
      </c>
      <c r="CL82" s="25"/>
      <c r="CM82" s="24">
        <f t="shared" si="58"/>
        <v>9450</v>
      </c>
      <c r="CN82" s="24">
        <f t="shared" si="59"/>
        <v>9450</v>
      </c>
      <c r="CQ82" s="20"/>
      <c r="CS82" s="20"/>
      <c r="CT82" s="20"/>
      <c r="CV82" s="20"/>
    </row>
    <row r="83" spans="1:100" s="19" customFormat="1" ht="20.25" customHeight="1">
      <c r="A83" s="17">
        <v>74</v>
      </c>
      <c r="B83" s="18" t="s">
        <v>120</v>
      </c>
      <c r="C83" s="23">
        <v>5141.5393</v>
      </c>
      <c r="D83" s="23">
        <v>22793.6612</v>
      </c>
      <c r="E83" s="24">
        <f t="shared" si="40"/>
        <v>142627.1</v>
      </c>
      <c r="F83" s="24">
        <f t="shared" si="41"/>
        <v>136466.40519999998</v>
      </c>
      <c r="G83" s="24">
        <f t="shared" si="42"/>
        <v>95.680558042616</v>
      </c>
      <c r="H83" s="24">
        <f t="shared" si="43"/>
        <v>47306.5</v>
      </c>
      <c r="I83" s="24">
        <f t="shared" si="44"/>
        <v>52675.9052</v>
      </c>
      <c r="J83" s="24">
        <f t="shared" si="45"/>
        <v>111.35024827455</v>
      </c>
      <c r="K83" s="24">
        <f t="shared" si="46"/>
        <v>12655</v>
      </c>
      <c r="L83" s="24">
        <f t="shared" si="47"/>
        <v>18266.23</v>
      </c>
      <c r="M83" s="25">
        <f t="shared" si="48"/>
        <v>144.34002370604503</v>
      </c>
      <c r="N83" s="32">
        <v>1055</v>
      </c>
      <c r="O83" s="32">
        <v>1163.13</v>
      </c>
      <c r="P83" s="25">
        <f t="shared" si="49"/>
        <v>110.24928909952607</v>
      </c>
      <c r="Q83" s="32">
        <v>19500</v>
      </c>
      <c r="R83" s="32">
        <v>19537.039</v>
      </c>
      <c r="S83" s="25">
        <f t="shared" si="50"/>
        <v>100.1899435897436</v>
      </c>
      <c r="T83" s="32">
        <v>11600</v>
      </c>
      <c r="U83" s="32">
        <v>17103.1</v>
      </c>
      <c r="V83" s="25">
        <f t="shared" si="51"/>
        <v>147.4405172413793</v>
      </c>
      <c r="W83" s="32">
        <v>1141.5</v>
      </c>
      <c r="X83" s="32">
        <v>1147.4</v>
      </c>
      <c r="Y83" s="25">
        <f t="shared" si="52"/>
        <v>100.5168637757337</v>
      </c>
      <c r="Z83" s="32">
        <v>0</v>
      </c>
      <c r="AA83" s="32">
        <v>0</v>
      </c>
      <c r="AB83" s="25"/>
      <c r="AC83" s="26">
        <v>0</v>
      </c>
      <c r="AD83" s="25">
        <v>0</v>
      </c>
      <c r="AE83" s="25"/>
      <c r="AF83" s="25"/>
      <c r="AG83" s="32">
        <v>84192.9</v>
      </c>
      <c r="AH83" s="32">
        <v>84192.9</v>
      </c>
      <c r="AI83" s="25"/>
      <c r="AJ83" s="25"/>
      <c r="AK83" s="32">
        <v>0</v>
      </c>
      <c r="AL83" s="32">
        <v>0</v>
      </c>
      <c r="AM83" s="25"/>
      <c r="AN83" s="23">
        <v>0</v>
      </c>
      <c r="AO83" s="25"/>
      <c r="AP83" s="25"/>
      <c r="AQ83" s="24">
        <f t="shared" si="53"/>
        <v>3450</v>
      </c>
      <c r="AR83" s="24">
        <f t="shared" si="54"/>
        <v>3450.536</v>
      </c>
      <c r="AS83" s="25">
        <f t="shared" si="55"/>
        <v>100.01553623188406</v>
      </c>
      <c r="AT83" s="32">
        <v>3450</v>
      </c>
      <c r="AU83" s="32">
        <v>3450.536</v>
      </c>
      <c r="AV83" s="32">
        <v>0</v>
      </c>
      <c r="AW83" s="32">
        <v>0</v>
      </c>
      <c r="AX83" s="23">
        <v>0</v>
      </c>
      <c r="AY83" s="23">
        <v>0</v>
      </c>
      <c r="AZ83" s="32">
        <v>0</v>
      </c>
      <c r="BA83" s="32">
        <v>0</v>
      </c>
      <c r="BB83" s="23">
        <v>0</v>
      </c>
      <c r="BC83" s="23">
        <v>0</v>
      </c>
      <c r="BD83" s="23">
        <v>0</v>
      </c>
      <c r="BE83" s="32">
        <v>0</v>
      </c>
      <c r="BF83" s="32">
        <v>0</v>
      </c>
      <c r="BG83" s="32">
        <v>0</v>
      </c>
      <c r="BH83" s="32">
        <v>0</v>
      </c>
      <c r="BI83" s="32">
        <v>10560</v>
      </c>
      <c r="BJ83" s="32">
        <v>10274.7002</v>
      </c>
      <c r="BK83" s="32">
        <v>6400</v>
      </c>
      <c r="BL83" s="32">
        <v>5876.29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0</v>
      </c>
      <c r="BV83" s="24">
        <f t="shared" si="56"/>
        <v>131499.4</v>
      </c>
      <c r="BW83" s="24">
        <f t="shared" si="57"/>
        <v>136868.80519999997</v>
      </c>
      <c r="BX83" s="25"/>
      <c r="BY83" s="25"/>
      <c r="BZ83" s="32">
        <v>11127.7</v>
      </c>
      <c r="CA83" s="32">
        <v>-402.4</v>
      </c>
      <c r="CB83" s="25"/>
      <c r="CC83" s="25"/>
      <c r="CD83" s="25"/>
      <c r="CE83" s="32">
        <v>0</v>
      </c>
      <c r="CF83" s="32">
        <v>0</v>
      </c>
      <c r="CG83" s="25"/>
      <c r="CH83" s="25"/>
      <c r="CI83" s="25"/>
      <c r="CJ83" s="32">
        <v>18750</v>
      </c>
      <c r="CK83" s="32">
        <v>2750</v>
      </c>
      <c r="CL83" s="25"/>
      <c r="CM83" s="24">
        <f t="shared" si="58"/>
        <v>29877.7</v>
      </c>
      <c r="CN83" s="24">
        <f t="shared" si="59"/>
        <v>2347.6</v>
      </c>
      <c r="CQ83" s="20"/>
      <c r="CS83" s="20"/>
      <c r="CT83" s="20"/>
      <c r="CV83" s="20"/>
    </row>
    <row r="84" spans="1:100" s="19" customFormat="1" ht="20.25" customHeight="1">
      <c r="A84" s="17">
        <v>75</v>
      </c>
      <c r="B84" s="18" t="s">
        <v>121</v>
      </c>
      <c r="C84" s="23">
        <v>5762.5395</v>
      </c>
      <c r="D84" s="23">
        <v>3877.2434</v>
      </c>
      <c r="E84" s="24">
        <f t="shared" si="40"/>
        <v>82012.4</v>
      </c>
      <c r="F84" s="24">
        <f t="shared" si="41"/>
        <v>81489.5926</v>
      </c>
      <c r="G84" s="24">
        <f t="shared" si="42"/>
        <v>99.36252639844707</v>
      </c>
      <c r="H84" s="24">
        <f t="shared" si="43"/>
        <v>31507.300000000003</v>
      </c>
      <c r="I84" s="24">
        <f t="shared" si="44"/>
        <v>30975.192599999995</v>
      </c>
      <c r="J84" s="24">
        <f t="shared" si="45"/>
        <v>98.31116154034142</v>
      </c>
      <c r="K84" s="24">
        <f t="shared" si="46"/>
        <v>11900</v>
      </c>
      <c r="L84" s="24">
        <f t="shared" si="47"/>
        <v>12668.793</v>
      </c>
      <c r="M84" s="25">
        <f t="shared" si="48"/>
        <v>106.46044537815125</v>
      </c>
      <c r="N84" s="32">
        <v>2400</v>
      </c>
      <c r="O84" s="32">
        <v>3409.493</v>
      </c>
      <c r="P84" s="25">
        <f t="shared" si="49"/>
        <v>142.06220833333333</v>
      </c>
      <c r="Q84" s="32">
        <v>7605</v>
      </c>
      <c r="R84" s="32">
        <v>7633.1996</v>
      </c>
      <c r="S84" s="25">
        <f t="shared" si="50"/>
        <v>100.37080341880342</v>
      </c>
      <c r="T84" s="32">
        <v>9500</v>
      </c>
      <c r="U84" s="32">
        <v>9259.3</v>
      </c>
      <c r="V84" s="25">
        <f t="shared" si="51"/>
        <v>97.46631578947368</v>
      </c>
      <c r="W84" s="32">
        <v>226.2</v>
      </c>
      <c r="X84" s="32">
        <v>459.3</v>
      </c>
      <c r="Y84" s="25">
        <f t="shared" si="52"/>
        <v>203.05039787798412</v>
      </c>
      <c r="Z84" s="32">
        <v>0</v>
      </c>
      <c r="AA84" s="32">
        <v>0</v>
      </c>
      <c r="AB84" s="25"/>
      <c r="AC84" s="26">
        <v>0</v>
      </c>
      <c r="AD84" s="25">
        <v>0</v>
      </c>
      <c r="AE84" s="25"/>
      <c r="AF84" s="25"/>
      <c r="AG84" s="32">
        <v>46087.6</v>
      </c>
      <c r="AH84" s="32">
        <v>46096.9</v>
      </c>
      <c r="AI84" s="25"/>
      <c r="AJ84" s="25"/>
      <c r="AK84" s="32">
        <v>0</v>
      </c>
      <c r="AL84" s="32">
        <v>0</v>
      </c>
      <c r="AM84" s="25"/>
      <c r="AN84" s="23">
        <v>0</v>
      </c>
      <c r="AO84" s="25"/>
      <c r="AP84" s="25"/>
      <c r="AQ84" s="24">
        <f t="shared" si="53"/>
        <v>323.4</v>
      </c>
      <c r="AR84" s="24">
        <f t="shared" si="54"/>
        <v>322.8</v>
      </c>
      <c r="AS84" s="25">
        <f t="shared" si="55"/>
        <v>99.81447124304268</v>
      </c>
      <c r="AT84" s="32">
        <v>323.4</v>
      </c>
      <c r="AU84" s="32">
        <v>322.8</v>
      </c>
      <c r="AV84" s="32">
        <v>0</v>
      </c>
      <c r="AW84" s="32">
        <v>0</v>
      </c>
      <c r="AX84" s="23">
        <v>0</v>
      </c>
      <c r="AY84" s="23">
        <v>0</v>
      </c>
      <c r="AZ84" s="32">
        <v>0</v>
      </c>
      <c r="BA84" s="32">
        <v>0</v>
      </c>
      <c r="BB84" s="23">
        <v>0</v>
      </c>
      <c r="BC84" s="23">
        <v>0</v>
      </c>
      <c r="BD84" s="23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11452.7</v>
      </c>
      <c r="BJ84" s="32">
        <v>9891.1</v>
      </c>
      <c r="BK84" s="32">
        <v>3872.8</v>
      </c>
      <c r="BL84" s="32">
        <v>2318</v>
      </c>
      <c r="BM84" s="32">
        <v>0</v>
      </c>
      <c r="BN84" s="32">
        <v>0</v>
      </c>
      <c r="BO84" s="32">
        <v>0</v>
      </c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24">
        <f t="shared" si="56"/>
        <v>77594.9</v>
      </c>
      <c r="BW84" s="24">
        <f t="shared" si="57"/>
        <v>77072.0926</v>
      </c>
      <c r="BX84" s="25"/>
      <c r="BY84" s="25"/>
      <c r="BZ84" s="32">
        <v>4417.5</v>
      </c>
      <c r="CA84" s="32">
        <v>4417.5</v>
      </c>
      <c r="CB84" s="25"/>
      <c r="CC84" s="25"/>
      <c r="CD84" s="25"/>
      <c r="CE84" s="32">
        <v>0</v>
      </c>
      <c r="CF84" s="32">
        <v>0</v>
      </c>
      <c r="CG84" s="25"/>
      <c r="CH84" s="25"/>
      <c r="CI84" s="25"/>
      <c r="CJ84" s="32">
        <v>5000</v>
      </c>
      <c r="CK84" s="32">
        <v>5000</v>
      </c>
      <c r="CL84" s="25"/>
      <c r="CM84" s="24">
        <f t="shared" si="58"/>
        <v>9417.5</v>
      </c>
      <c r="CN84" s="24">
        <f t="shared" si="59"/>
        <v>9417.5</v>
      </c>
      <c r="CQ84" s="20"/>
      <c r="CS84" s="20"/>
      <c r="CT84" s="20"/>
      <c r="CV84" s="20"/>
    </row>
    <row r="85" spans="1:100" s="19" customFormat="1" ht="20.25" customHeight="1">
      <c r="A85" s="17">
        <v>76</v>
      </c>
      <c r="B85" s="18" t="s">
        <v>122</v>
      </c>
      <c r="C85" s="23">
        <v>3247.1796</v>
      </c>
      <c r="D85" s="23">
        <v>2753.485</v>
      </c>
      <c r="E85" s="24">
        <f t="shared" si="40"/>
        <v>25858.939000000002</v>
      </c>
      <c r="F85" s="24">
        <f t="shared" si="41"/>
        <v>25960.949</v>
      </c>
      <c r="G85" s="24">
        <f t="shared" si="42"/>
        <v>100.39448640951588</v>
      </c>
      <c r="H85" s="24">
        <f t="shared" si="43"/>
        <v>9078.539</v>
      </c>
      <c r="I85" s="24">
        <f t="shared" si="44"/>
        <v>9180.548999999999</v>
      </c>
      <c r="J85" s="24">
        <f t="shared" si="45"/>
        <v>101.12363894675123</v>
      </c>
      <c r="K85" s="24">
        <f t="shared" si="46"/>
        <v>1635.039</v>
      </c>
      <c r="L85" s="24">
        <f t="shared" si="47"/>
        <v>1631.53</v>
      </c>
      <c r="M85" s="25">
        <f t="shared" si="48"/>
        <v>99.785387382197</v>
      </c>
      <c r="N85" s="32">
        <v>13.039</v>
      </c>
      <c r="O85" s="32">
        <v>3.93</v>
      </c>
      <c r="P85" s="25">
        <f t="shared" si="49"/>
        <v>30.140348186210602</v>
      </c>
      <c r="Q85" s="32">
        <v>587.5</v>
      </c>
      <c r="R85" s="32">
        <v>690.677</v>
      </c>
      <c r="S85" s="25">
        <f t="shared" si="50"/>
        <v>117.56204255319149</v>
      </c>
      <c r="T85" s="32">
        <v>1622</v>
      </c>
      <c r="U85" s="32">
        <v>1627.6</v>
      </c>
      <c r="V85" s="25">
        <f t="shared" si="51"/>
        <v>100.34525277435264</v>
      </c>
      <c r="W85" s="32">
        <v>32</v>
      </c>
      <c r="X85" s="32">
        <v>32</v>
      </c>
      <c r="Y85" s="25">
        <f t="shared" si="52"/>
        <v>100</v>
      </c>
      <c r="Z85" s="32">
        <v>0</v>
      </c>
      <c r="AA85" s="32">
        <v>0</v>
      </c>
      <c r="AB85" s="25"/>
      <c r="AC85" s="26">
        <v>0</v>
      </c>
      <c r="AD85" s="25">
        <v>0</v>
      </c>
      <c r="AE85" s="25"/>
      <c r="AF85" s="25"/>
      <c r="AG85" s="32">
        <v>16780.4</v>
      </c>
      <c r="AH85" s="32">
        <v>16780.4</v>
      </c>
      <c r="AI85" s="25"/>
      <c r="AJ85" s="25"/>
      <c r="AK85" s="32">
        <v>0</v>
      </c>
      <c r="AL85" s="32">
        <v>0</v>
      </c>
      <c r="AM85" s="25"/>
      <c r="AN85" s="23">
        <v>0</v>
      </c>
      <c r="AO85" s="25"/>
      <c r="AP85" s="25"/>
      <c r="AQ85" s="24">
        <f t="shared" si="53"/>
        <v>3200</v>
      </c>
      <c r="AR85" s="24">
        <f t="shared" si="54"/>
        <v>2620.3</v>
      </c>
      <c r="AS85" s="25">
        <f t="shared" si="55"/>
        <v>81.884375</v>
      </c>
      <c r="AT85" s="32">
        <v>3200</v>
      </c>
      <c r="AU85" s="32">
        <v>2620.3</v>
      </c>
      <c r="AV85" s="32">
        <v>0</v>
      </c>
      <c r="AW85" s="32">
        <v>0</v>
      </c>
      <c r="AX85" s="23">
        <v>0</v>
      </c>
      <c r="AY85" s="23">
        <v>0</v>
      </c>
      <c r="AZ85" s="32">
        <v>0</v>
      </c>
      <c r="BA85" s="32">
        <v>0</v>
      </c>
      <c r="BB85" s="23">
        <v>0</v>
      </c>
      <c r="BC85" s="23">
        <v>0</v>
      </c>
      <c r="BD85" s="23">
        <v>0</v>
      </c>
      <c r="BE85" s="32">
        <v>0</v>
      </c>
      <c r="BF85" s="32">
        <v>0</v>
      </c>
      <c r="BG85" s="32">
        <v>3000</v>
      </c>
      <c r="BH85" s="32">
        <v>4186.022</v>
      </c>
      <c r="BI85" s="32">
        <v>624</v>
      </c>
      <c r="BJ85" s="32">
        <v>20.02</v>
      </c>
      <c r="BK85" s="32">
        <v>624</v>
      </c>
      <c r="BL85" s="32">
        <v>20.02</v>
      </c>
      <c r="BM85" s="32">
        <v>0</v>
      </c>
      <c r="BN85" s="32">
        <v>0</v>
      </c>
      <c r="BO85" s="32">
        <v>0</v>
      </c>
      <c r="BP85" s="32">
        <v>0</v>
      </c>
      <c r="BQ85" s="32">
        <v>0</v>
      </c>
      <c r="BR85" s="32">
        <v>0</v>
      </c>
      <c r="BS85" s="32">
        <v>0</v>
      </c>
      <c r="BT85" s="32">
        <v>0</v>
      </c>
      <c r="BU85" s="32">
        <v>0</v>
      </c>
      <c r="BV85" s="24">
        <f t="shared" si="56"/>
        <v>25858.939000000002</v>
      </c>
      <c r="BW85" s="24">
        <f t="shared" si="57"/>
        <v>25960.949</v>
      </c>
      <c r="BX85" s="25"/>
      <c r="BY85" s="25"/>
      <c r="BZ85" s="32">
        <v>0</v>
      </c>
      <c r="CA85" s="32">
        <v>0</v>
      </c>
      <c r="CB85" s="25"/>
      <c r="CC85" s="25"/>
      <c r="CD85" s="25"/>
      <c r="CE85" s="32">
        <v>0</v>
      </c>
      <c r="CF85" s="32">
        <v>0</v>
      </c>
      <c r="CG85" s="25"/>
      <c r="CH85" s="25"/>
      <c r="CI85" s="25"/>
      <c r="CJ85" s="32">
        <v>0</v>
      </c>
      <c r="CK85" s="32">
        <v>0</v>
      </c>
      <c r="CL85" s="25"/>
      <c r="CM85" s="24">
        <f t="shared" si="58"/>
        <v>0</v>
      </c>
      <c r="CN85" s="24">
        <f t="shared" si="59"/>
        <v>0</v>
      </c>
      <c r="CQ85" s="20"/>
      <c r="CS85" s="20"/>
      <c r="CT85" s="20"/>
      <c r="CV85" s="20"/>
    </row>
    <row r="86" spans="1:100" s="19" customFormat="1" ht="20.25" customHeight="1">
      <c r="A86" s="17">
        <v>77</v>
      </c>
      <c r="B86" s="18" t="s">
        <v>123</v>
      </c>
      <c r="C86" s="23">
        <v>382.5615</v>
      </c>
      <c r="D86" s="23">
        <v>654.6999</v>
      </c>
      <c r="E86" s="24">
        <f t="shared" si="40"/>
        <v>35245</v>
      </c>
      <c r="F86" s="24">
        <f t="shared" si="41"/>
        <v>36993.299999999996</v>
      </c>
      <c r="G86" s="24">
        <f t="shared" si="42"/>
        <v>104.96041991771881</v>
      </c>
      <c r="H86" s="24">
        <f t="shared" si="43"/>
        <v>11159.3</v>
      </c>
      <c r="I86" s="24">
        <f t="shared" si="44"/>
        <v>12907.6</v>
      </c>
      <c r="J86" s="24">
        <f t="shared" si="45"/>
        <v>115.66675329097704</v>
      </c>
      <c r="K86" s="24">
        <f t="shared" si="46"/>
        <v>6027.6</v>
      </c>
      <c r="L86" s="24">
        <f t="shared" si="47"/>
        <v>7714.85</v>
      </c>
      <c r="M86" s="25">
        <f t="shared" si="48"/>
        <v>127.99206981219722</v>
      </c>
      <c r="N86" s="32">
        <v>133</v>
      </c>
      <c r="O86" s="32">
        <v>140.926</v>
      </c>
      <c r="P86" s="25">
        <f t="shared" si="49"/>
        <v>105.95939849624058</v>
      </c>
      <c r="Q86" s="32">
        <v>1910.5</v>
      </c>
      <c r="R86" s="32">
        <v>1931.32</v>
      </c>
      <c r="S86" s="25">
        <f t="shared" si="50"/>
        <v>101.0897670766815</v>
      </c>
      <c r="T86" s="32">
        <v>5894.6</v>
      </c>
      <c r="U86" s="32">
        <v>7573.924</v>
      </c>
      <c r="V86" s="25">
        <f t="shared" si="51"/>
        <v>128.48919349913479</v>
      </c>
      <c r="W86" s="32">
        <v>137.2</v>
      </c>
      <c r="X86" s="32">
        <v>152.2</v>
      </c>
      <c r="Y86" s="25">
        <f t="shared" si="52"/>
        <v>110.93294460641398</v>
      </c>
      <c r="Z86" s="32">
        <v>0</v>
      </c>
      <c r="AA86" s="32">
        <v>0</v>
      </c>
      <c r="AB86" s="25"/>
      <c r="AC86" s="26">
        <v>0</v>
      </c>
      <c r="AD86" s="25">
        <v>0</v>
      </c>
      <c r="AE86" s="25"/>
      <c r="AF86" s="25"/>
      <c r="AG86" s="32">
        <v>24085.7</v>
      </c>
      <c r="AH86" s="32">
        <v>24085.7</v>
      </c>
      <c r="AI86" s="25"/>
      <c r="AJ86" s="25"/>
      <c r="AK86" s="32">
        <v>0</v>
      </c>
      <c r="AL86" s="32">
        <v>0</v>
      </c>
      <c r="AM86" s="25"/>
      <c r="AN86" s="23">
        <v>0</v>
      </c>
      <c r="AO86" s="25"/>
      <c r="AP86" s="25"/>
      <c r="AQ86" s="24">
        <f t="shared" si="53"/>
        <v>107</v>
      </c>
      <c r="AR86" s="24">
        <f t="shared" si="54"/>
        <v>107.43</v>
      </c>
      <c r="AS86" s="25">
        <f t="shared" si="55"/>
        <v>100.40186915887853</v>
      </c>
      <c r="AT86" s="32">
        <v>107</v>
      </c>
      <c r="AU86" s="32">
        <v>107.43</v>
      </c>
      <c r="AV86" s="32">
        <v>0</v>
      </c>
      <c r="AW86" s="32">
        <v>0</v>
      </c>
      <c r="AX86" s="23">
        <v>0</v>
      </c>
      <c r="AY86" s="23">
        <v>0</v>
      </c>
      <c r="AZ86" s="32">
        <v>0</v>
      </c>
      <c r="BA86" s="32">
        <v>0</v>
      </c>
      <c r="BB86" s="23">
        <v>0</v>
      </c>
      <c r="BC86" s="23">
        <v>0</v>
      </c>
      <c r="BD86" s="23">
        <v>0</v>
      </c>
      <c r="BE86" s="32">
        <v>0</v>
      </c>
      <c r="BF86" s="32">
        <v>0</v>
      </c>
      <c r="BG86" s="32">
        <v>0</v>
      </c>
      <c r="BH86" s="32">
        <v>0</v>
      </c>
      <c r="BI86" s="32">
        <v>2648</v>
      </c>
      <c r="BJ86" s="32">
        <v>2663.7</v>
      </c>
      <c r="BK86" s="32">
        <v>1200</v>
      </c>
      <c r="BL86" s="32">
        <v>1214.74</v>
      </c>
      <c r="BM86" s="32">
        <v>0</v>
      </c>
      <c r="BN86" s="32">
        <v>0</v>
      </c>
      <c r="BO86" s="32">
        <v>0</v>
      </c>
      <c r="BP86" s="32">
        <v>0</v>
      </c>
      <c r="BQ86" s="32">
        <v>0</v>
      </c>
      <c r="BR86" s="32">
        <v>0</v>
      </c>
      <c r="BS86" s="32">
        <v>329</v>
      </c>
      <c r="BT86" s="32">
        <v>338.1</v>
      </c>
      <c r="BU86" s="32">
        <v>0</v>
      </c>
      <c r="BV86" s="24">
        <f t="shared" si="56"/>
        <v>35245</v>
      </c>
      <c r="BW86" s="24">
        <f t="shared" si="57"/>
        <v>36993.299999999996</v>
      </c>
      <c r="BX86" s="25"/>
      <c r="BY86" s="25"/>
      <c r="BZ86" s="32">
        <v>0</v>
      </c>
      <c r="CA86" s="32">
        <v>0</v>
      </c>
      <c r="CB86" s="25"/>
      <c r="CC86" s="25"/>
      <c r="CD86" s="25"/>
      <c r="CE86" s="32">
        <v>0</v>
      </c>
      <c r="CF86" s="32">
        <v>0</v>
      </c>
      <c r="CG86" s="25"/>
      <c r="CH86" s="25"/>
      <c r="CI86" s="25"/>
      <c r="CJ86" s="32">
        <v>0</v>
      </c>
      <c r="CK86" s="32">
        <v>0</v>
      </c>
      <c r="CL86" s="25"/>
      <c r="CM86" s="24">
        <f t="shared" si="58"/>
        <v>0</v>
      </c>
      <c r="CN86" s="24">
        <f t="shared" si="59"/>
        <v>0</v>
      </c>
      <c r="CQ86" s="20"/>
      <c r="CS86" s="20"/>
      <c r="CT86" s="20"/>
      <c r="CV86" s="20"/>
    </row>
    <row r="87" spans="1:100" s="19" customFormat="1" ht="20.25" customHeight="1">
      <c r="A87" s="17">
        <v>78</v>
      </c>
      <c r="B87" s="27" t="s">
        <v>124</v>
      </c>
      <c r="C87" s="23">
        <v>9114.3445</v>
      </c>
      <c r="D87" s="23">
        <v>17037.7146</v>
      </c>
      <c r="E87" s="24">
        <f t="shared" si="40"/>
        <v>43630.6</v>
      </c>
      <c r="F87" s="24">
        <f t="shared" si="41"/>
        <v>45042.808</v>
      </c>
      <c r="G87" s="24">
        <f t="shared" si="42"/>
        <v>103.23673751908065</v>
      </c>
      <c r="H87" s="24">
        <f t="shared" si="43"/>
        <v>11993</v>
      </c>
      <c r="I87" s="24">
        <f t="shared" si="44"/>
        <v>13405.207999999999</v>
      </c>
      <c r="J87" s="24">
        <f t="shared" si="45"/>
        <v>111.77526890686234</v>
      </c>
      <c r="K87" s="24">
        <f t="shared" si="46"/>
        <v>6275</v>
      </c>
      <c r="L87" s="24">
        <f t="shared" si="47"/>
        <v>7554.677</v>
      </c>
      <c r="M87" s="25">
        <f t="shared" si="48"/>
        <v>120.39325896414341</v>
      </c>
      <c r="N87" s="32">
        <v>295</v>
      </c>
      <c r="O87" s="32">
        <v>1078.205</v>
      </c>
      <c r="P87" s="25">
        <f t="shared" si="49"/>
        <v>365.49322033898306</v>
      </c>
      <c r="Q87" s="32">
        <v>3150</v>
      </c>
      <c r="R87" s="32">
        <v>3153.983</v>
      </c>
      <c r="S87" s="25">
        <f t="shared" si="50"/>
        <v>100.12644444444445</v>
      </c>
      <c r="T87" s="32">
        <v>5980</v>
      </c>
      <c r="U87" s="32">
        <v>6476.472</v>
      </c>
      <c r="V87" s="25">
        <f t="shared" si="51"/>
        <v>108.30220735785954</v>
      </c>
      <c r="W87" s="32">
        <v>108</v>
      </c>
      <c r="X87" s="32">
        <v>138.66</v>
      </c>
      <c r="Y87" s="25">
        <f t="shared" si="52"/>
        <v>128.38888888888889</v>
      </c>
      <c r="Z87" s="32">
        <v>0</v>
      </c>
      <c r="AA87" s="32">
        <v>0</v>
      </c>
      <c r="AB87" s="25"/>
      <c r="AC87" s="26">
        <v>0</v>
      </c>
      <c r="AD87" s="25">
        <v>0</v>
      </c>
      <c r="AE87" s="25"/>
      <c r="AF87" s="25"/>
      <c r="AG87" s="32">
        <v>31637.6</v>
      </c>
      <c r="AH87" s="32">
        <v>31637.6</v>
      </c>
      <c r="AI87" s="25"/>
      <c r="AJ87" s="25"/>
      <c r="AK87" s="32">
        <v>0</v>
      </c>
      <c r="AL87" s="32">
        <v>0</v>
      </c>
      <c r="AM87" s="25"/>
      <c r="AN87" s="23">
        <v>0</v>
      </c>
      <c r="AO87" s="25"/>
      <c r="AP87" s="25"/>
      <c r="AQ87" s="24">
        <f t="shared" si="53"/>
        <v>660</v>
      </c>
      <c r="AR87" s="24">
        <f t="shared" si="54"/>
        <v>746.265</v>
      </c>
      <c r="AS87" s="25">
        <f t="shared" si="55"/>
        <v>113.07045454545455</v>
      </c>
      <c r="AT87" s="32">
        <v>660</v>
      </c>
      <c r="AU87" s="32">
        <v>710.265</v>
      </c>
      <c r="AV87" s="32">
        <v>0</v>
      </c>
      <c r="AW87" s="32">
        <v>0</v>
      </c>
      <c r="AX87" s="23">
        <v>0</v>
      </c>
      <c r="AY87" s="23">
        <v>0</v>
      </c>
      <c r="AZ87" s="32">
        <v>0</v>
      </c>
      <c r="BA87" s="32">
        <v>36</v>
      </c>
      <c r="BB87" s="23">
        <v>0</v>
      </c>
      <c r="BC87" s="23">
        <v>0</v>
      </c>
      <c r="BD87" s="23">
        <v>0</v>
      </c>
      <c r="BE87" s="32">
        <v>0</v>
      </c>
      <c r="BF87" s="32">
        <v>0</v>
      </c>
      <c r="BG87" s="32">
        <v>0</v>
      </c>
      <c r="BH87" s="32">
        <v>0</v>
      </c>
      <c r="BI87" s="32">
        <v>1800</v>
      </c>
      <c r="BJ87" s="32">
        <v>1508.026</v>
      </c>
      <c r="BK87" s="32">
        <v>1800</v>
      </c>
      <c r="BL87" s="32">
        <v>1508.026</v>
      </c>
      <c r="BM87" s="32">
        <v>0</v>
      </c>
      <c r="BN87" s="32">
        <v>303.597</v>
      </c>
      <c r="BO87" s="32">
        <v>0</v>
      </c>
      <c r="BP87" s="32">
        <v>0</v>
      </c>
      <c r="BQ87" s="32">
        <v>0</v>
      </c>
      <c r="BR87" s="32">
        <v>0</v>
      </c>
      <c r="BS87" s="32">
        <v>0</v>
      </c>
      <c r="BT87" s="32">
        <v>0</v>
      </c>
      <c r="BU87" s="32">
        <v>0</v>
      </c>
      <c r="BV87" s="24">
        <f t="shared" si="56"/>
        <v>43630.6</v>
      </c>
      <c r="BW87" s="24">
        <f t="shared" si="57"/>
        <v>45042.808</v>
      </c>
      <c r="BX87" s="25"/>
      <c r="BY87" s="25"/>
      <c r="BZ87" s="32">
        <v>0</v>
      </c>
      <c r="CA87" s="32">
        <v>0</v>
      </c>
      <c r="CB87" s="25"/>
      <c r="CC87" s="25"/>
      <c r="CD87" s="25"/>
      <c r="CE87" s="32">
        <v>0</v>
      </c>
      <c r="CF87" s="32">
        <v>0</v>
      </c>
      <c r="CG87" s="25"/>
      <c r="CH87" s="25"/>
      <c r="CI87" s="25"/>
      <c r="CJ87" s="32">
        <v>0</v>
      </c>
      <c r="CK87" s="32">
        <v>0</v>
      </c>
      <c r="CL87" s="25"/>
      <c r="CM87" s="24">
        <f t="shared" si="58"/>
        <v>0</v>
      </c>
      <c r="CN87" s="24">
        <f t="shared" si="59"/>
        <v>0</v>
      </c>
      <c r="CQ87" s="20"/>
      <c r="CS87" s="20"/>
      <c r="CT87" s="20"/>
      <c r="CV87" s="20"/>
    </row>
    <row r="88" spans="1:100" s="19" customFormat="1" ht="20.25" customHeight="1">
      <c r="A88" s="17">
        <v>79</v>
      </c>
      <c r="B88" s="18" t="s">
        <v>125</v>
      </c>
      <c r="C88" s="23">
        <v>13175.9777</v>
      </c>
      <c r="D88" s="23">
        <v>13608.2417</v>
      </c>
      <c r="E88" s="24">
        <f t="shared" si="40"/>
        <v>35118</v>
      </c>
      <c r="F88" s="24">
        <f t="shared" si="41"/>
        <v>34279.0173</v>
      </c>
      <c r="G88" s="24">
        <f t="shared" si="42"/>
        <v>97.61096104561763</v>
      </c>
      <c r="H88" s="24">
        <f t="shared" si="43"/>
        <v>9495.7</v>
      </c>
      <c r="I88" s="24">
        <f t="shared" si="44"/>
        <v>8656.717299999998</v>
      </c>
      <c r="J88" s="24">
        <f t="shared" si="45"/>
        <v>91.16460397864294</v>
      </c>
      <c r="K88" s="24">
        <f t="shared" si="46"/>
        <v>2405.1000000000004</v>
      </c>
      <c r="L88" s="24">
        <f t="shared" si="47"/>
        <v>3076.847</v>
      </c>
      <c r="M88" s="25">
        <f t="shared" si="48"/>
        <v>127.93010685626376</v>
      </c>
      <c r="N88" s="32">
        <v>337.3</v>
      </c>
      <c r="O88" s="32">
        <v>120.809</v>
      </c>
      <c r="P88" s="25">
        <f t="shared" si="49"/>
        <v>35.8164838422769</v>
      </c>
      <c r="Q88" s="32">
        <v>2297.3</v>
      </c>
      <c r="R88" s="32">
        <v>1921.954</v>
      </c>
      <c r="S88" s="25">
        <f t="shared" si="50"/>
        <v>83.66142863361337</v>
      </c>
      <c r="T88" s="32">
        <v>2067.8</v>
      </c>
      <c r="U88" s="32">
        <v>2956.038</v>
      </c>
      <c r="V88" s="25">
        <f t="shared" si="51"/>
        <v>142.9557017119644</v>
      </c>
      <c r="W88" s="32">
        <v>312</v>
      </c>
      <c r="X88" s="32">
        <v>312</v>
      </c>
      <c r="Y88" s="25">
        <f t="shared" si="52"/>
        <v>100</v>
      </c>
      <c r="Z88" s="32">
        <v>0</v>
      </c>
      <c r="AA88" s="32">
        <v>0</v>
      </c>
      <c r="AB88" s="25"/>
      <c r="AC88" s="26">
        <v>0</v>
      </c>
      <c r="AD88" s="25">
        <v>0</v>
      </c>
      <c r="AE88" s="25"/>
      <c r="AF88" s="25"/>
      <c r="AG88" s="32">
        <v>25622.3</v>
      </c>
      <c r="AH88" s="32">
        <v>25622.3</v>
      </c>
      <c r="AI88" s="25"/>
      <c r="AJ88" s="25"/>
      <c r="AK88" s="32">
        <v>0</v>
      </c>
      <c r="AL88" s="32">
        <v>0</v>
      </c>
      <c r="AM88" s="25"/>
      <c r="AN88" s="23">
        <v>0</v>
      </c>
      <c r="AO88" s="25"/>
      <c r="AP88" s="25"/>
      <c r="AQ88" s="24">
        <f t="shared" si="53"/>
        <v>3030.4</v>
      </c>
      <c r="AR88" s="24">
        <f t="shared" si="54"/>
        <v>2523.2583</v>
      </c>
      <c r="AS88" s="25">
        <f t="shared" si="55"/>
        <v>83.26485942449841</v>
      </c>
      <c r="AT88" s="32">
        <v>3030.4</v>
      </c>
      <c r="AU88" s="32">
        <v>2523.2583</v>
      </c>
      <c r="AV88" s="32">
        <v>0</v>
      </c>
      <c r="AW88" s="32">
        <v>0</v>
      </c>
      <c r="AX88" s="23">
        <v>0</v>
      </c>
      <c r="AY88" s="23">
        <v>0</v>
      </c>
      <c r="AZ88" s="32">
        <v>0</v>
      </c>
      <c r="BA88" s="32">
        <v>0</v>
      </c>
      <c r="BB88" s="23">
        <v>0</v>
      </c>
      <c r="BC88" s="23">
        <v>0</v>
      </c>
      <c r="BD88" s="23">
        <v>0</v>
      </c>
      <c r="BE88" s="32">
        <v>0</v>
      </c>
      <c r="BF88" s="32">
        <v>0</v>
      </c>
      <c r="BG88" s="32">
        <v>0</v>
      </c>
      <c r="BH88" s="32">
        <v>0</v>
      </c>
      <c r="BI88" s="32">
        <v>1450.9</v>
      </c>
      <c r="BJ88" s="32">
        <v>796.658</v>
      </c>
      <c r="BK88" s="32">
        <v>1450.9</v>
      </c>
      <c r="BL88" s="32">
        <v>742.658</v>
      </c>
      <c r="BM88" s="32">
        <v>0</v>
      </c>
      <c r="BN88" s="32">
        <v>0</v>
      </c>
      <c r="BO88" s="32">
        <v>0</v>
      </c>
      <c r="BP88" s="32">
        <v>0</v>
      </c>
      <c r="BQ88" s="32">
        <v>0</v>
      </c>
      <c r="BR88" s="32">
        <v>0</v>
      </c>
      <c r="BS88" s="32">
        <v>0</v>
      </c>
      <c r="BT88" s="32">
        <v>26</v>
      </c>
      <c r="BU88" s="32">
        <v>0</v>
      </c>
      <c r="BV88" s="24">
        <f t="shared" si="56"/>
        <v>35118</v>
      </c>
      <c r="BW88" s="24">
        <f t="shared" si="57"/>
        <v>34279.0173</v>
      </c>
      <c r="BX88" s="25"/>
      <c r="BY88" s="25"/>
      <c r="BZ88" s="32">
        <v>0</v>
      </c>
      <c r="CA88" s="32">
        <v>0</v>
      </c>
      <c r="CB88" s="25"/>
      <c r="CC88" s="25"/>
      <c r="CD88" s="25"/>
      <c r="CE88" s="32">
        <v>0</v>
      </c>
      <c r="CF88" s="32">
        <v>0</v>
      </c>
      <c r="CG88" s="25"/>
      <c r="CH88" s="25"/>
      <c r="CI88" s="25"/>
      <c r="CJ88" s="32">
        <v>2200</v>
      </c>
      <c r="CK88" s="32">
        <v>0</v>
      </c>
      <c r="CL88" s="25"/>
      <c r="CM88" s="24">
        <f t="shared" si="58"/>
        <v>2200</v>
      </c>
      <c r="CN88" s="24">
        <f t="shared" si="59"/>
        <v>0</v>
      </c>
      <c r="CQ88" s="20"/>
      <c r="CS88" s="20"/>
      <c r="CT88" s="20"/>
      <c r="CV88" s="20"/>
    </row>
    <row r="89" spans="1:100" s="19" customFormat="1" ht="20.25" customHeight="1">
      <c r="A89" s="17">
        <v>80</v>
      </c>
      <c r="B89" s="18" t="s">
        <v>126</v>
      </c>
      <c r="C89" s="23">
        <v>16534.9905</v>
      </c>
      <c r="D89" s="23">
        <v>8119.5267</v>
      </c>
      <c r="E89" s="24">
        <f t="shared" si="40"/>
        <v>59746</v>
      </c>
      <c r="F89" s="24">
        <f t="shared" si="41"/>
        <v>62594.043</v>
      </c>
      <c r="G89" s="24">
        <f t="shared" si="42"/>
        <v>104.76691828741673</v>
      </c>
      <c r="H89" s="24">
        <f t="shared" si="43"/>
        <v>20166.3</v>
      </c>
      <c r="I89" s="24">
        <f t="shared" si="44"/>
        <v>23014.343</v>
      </c>
      <c r="J89" s="24">
        <f t="shared" si="45"/>
        <v>114.1227840506191</v>
      </c>
      <c r="K89" s="24">
        <f t="shared" si="46"/>
        <v>5928</v>
      </c>
      <c r="L89" s="24">
        <f t="shared" si="47"/>
        <v>7951.772</v>
      </c>
      <c r="M89" s="25">
        <f t="shared" si="48"/>
        <v>134.13920377867746</v>
      </c>
      <c r="N89" s="32">
        <v>928</v>
      </c>
      <c r="O89" s="32">
        <v>858.872</v>
      </c>
      <c r="P89" s="25">
        <f t="shared" si="49"/>
        <v>92.55086206896551</v>
      </c>
      <c r="Q89" s="32">
        <v>5300</v>
      </c>
      <c r="R89" s="32">
        <v>5359.024</v>
      </c>
      <c r="S89" s="25">
        <f t="shared" si="50"/>
        <v>101.1136603773585</v>
      </c>
      <c r="T89" s="32">
        <v>5000</v>
      </c>
      <c r="U89" s="32">
        <v>7092.9</v>
      </c>
      <c r="V89" s="25">
        <f t="shared" si="51"/>
        <v>141.858</v>
      </c>
      <c r="W89" s="32">
        <v>804</v>
      </c>
      <c r="X89" s="32">
        <v>986</v>
      </c>
      <c r="Y89" s="25">
        <f t="shared" si="52"/>
        <v>122.636815920398</v>
      </c>
      <c r="Z89" s="32">
        <v>0</v>
      </c>
      <c r="AA89" s="32">
        <v>0</v>
      </c>
      <c r="AB89" s="25"/>
      <c r="AC89" s="26">
        <v>0</v>
      </c>
      <c r="AD89" s="25">
        <v>0</v>
      </c>
      <c r="AE89" s="25"/>
      <c r="AF89" s="25"/>
      <c r="AG89" s="32">
        <v>39579.7</v>
      </c>
      <c r="AH89" s="32">
        <v>39579.7</v>
      </c>
      <c r="AI89" s="25"/>
      <c r="AJ89" s="25"/>
      <c r="AK89" s="32">
        <v>0</v>
      </c>
      <c r="AL89" s="32">
        <v>0</v>
      </c>
      <c r="AM89" s="25"/>
      <c r="AN89" s="23">
        <v>0</v>
      </c>
      <c r="AO89" s="25"/>
      <c r="AP89" s="25"/>
      <c r="AQ89" s="24">
        <f t="shared" si="53"/>
        <v>1344.3</v>
      </c>
      <c r="AR89" s="24">
        <f t="shared" si="54"/>
        <v>1253.871</v>
      </c>
      <c r="AS89" s="25">
        <f t="shared" si="55"/>
        <v>93.27315331399242</v>
      </c>
      <c r="AT89" s="32">
        <v>682</v>
      </c>
      <c r="AU89" s="32">
        <v>757.215</v>
      </c>
      <c r="AV89" s="32">
        <v>0</v>
      </c>
      <c r="AW89" s="32">
        <v>0</v>
      </c>
      <c r="AX89" s="23">
        <v>0</v>
      </c>
      <c r="AY89" s="23">
        <v>0</v>
      </c>
      <c r="AZ89" s="32">
        <v>662.3</v>
      </c>
      <c r="BA89" s="32">
        <v>496.656</v>
      </c>
      <c r="BB89" s="23">
        <v>0</v>
      </c>
      <c r="BC89" s="23">
        <v>0</v>
      </c>
      <c r="BD89" s="23">
        <v>0</v>
      </c>
      <c r="BE89" s="32">
        <v>0</v>
      </c>
      <c r="BF89" s="32">
        <v>0</v>
      </c>
      <c r="BG89" s="32">
        <v>0</v>
      </c>
      <c r="BH89" s="32">
        <v>0</v>
      </c>
      <c r="BI89" s="32">
        <v>5860</v>
      </c>
      <c r="BJ89" s="32">
        <v>5450.09</v>
      </c>
      <c r="BK89" s="32">
        <v>1360</v>
      </c>
      <c r="BL89" s="32">
        <v>1142.92</v>
      </c>
      <c r="BM89" s="32">
        <v>0</v>
      </c>
      <c r="BN89" s="32">
        <v>1281.116</v>
      </c>
      <c r="BO89" s="32">
        <v>0</v>
      </c>
      <c r="BP89" s="32">
        <v>200</v>
      </c>
      <c r="BQ89" s="32">
        <v>0</v>
      </c>
      <c r="BR89" s="32">
        <v>0</v>
      </c>
      <c r="BS89" s="32">
        <v>930</v>
      </c>
      <c r="BT89" s="32">
        <v>532.47</v>
      </c>
      <c r="BU89" s="32">
        <v>0</v>
      </c>
      <c r="BV89" s="24">
        <f t="shared" si="56"/>
        <v>59746</v>
      </c>
      <c r="BW89" s="24">
        <f t="shared" si="57"/>
        <v>62594.043</v>
      </c>
      <c r="BX89" s="25"/>
      <c r="BY89" s="25"/>
      <c r="BZ89" s="32">
        <v>0</v>
      </c>
      <c r="CA89" s="32">
        <v>0</v>
      </c>
      <c r="CB89" s="25"/>
      <c r="CC89" s="25"/>
      <c r="CD89" s="25"/>
      <c r="CE89" s="32">
        <v>0</v>
      </c>
      <c r="CF89" s="32">
        <v>0</v>
      </c>
      <c r="CG89" s="25"/>
      <c r="CH89" s="25"/>
      <c r="CI89" s="25"/>
      <c r="CJ89" s="32">
        <v>0</v>
      </c>
      <c r="CK89" s="32">
        <v>0</v>
      </c>
      <c r="CL89" s="25"/>
      <c r="CM89" s="24">
        <f t="shared" si="58"/>
        <v>0</v>
      </c>
      <c r="CN89" s="24">
        <f t="shared" si="59"/>
        <v>0</v>
      </c>
      <c r="CQ89" s="20"/>
      <c r="CS89" s="20"/>
      <c r="CT89" s="20"/>
      <c r="CV89" s="20"/>
    </row>
    <row r="90" spans="1:100" s="19" customFormat="1" ht="20.25" customHeight="1">
      <c r="A90" s="17">
        <v>81</v>
      </c>
      <c r="B90" s="22" t="s">
        <v>127</v>
      </c>
      <c r="C90" s="23">
        <v>1892.3351</v>
      </c>
      <c r="D90" s="23">
        <v>6458.8236</v>
      </c>
      <c r="E90" s="24">
        <f t="shared" si="40"/>
        <v>35721.5</v>
      </c>
      <c r="F90" s="24">
        <f t="shared" si="41"/>
        <v>36855.698000000004</v>
      </c>
      <c r="G90" s="24">
        <f t="shared" si="42"/>
        <v>103.17511302716854</v>
      </c>
      <c r="H90" s="24">
        <f t="shared" si="43"/>
        <v>12259.5</v>
      </c>
      <c r="I90" s="24">
        <f t="shared" si="44"/>
        <v>13393.697999999999</v>
      </c>
      <c r="J90" s="24">
        <f t="shared" si="45"/>
        <v>109.25158448550103</v>
      </c>
      <c r="K90" s="24">
        <f t="shared" si="46"/>
        <v>2393.7</v>
      </c>
      <c r="L90" s="24">
        <f t="shared" si="47"/>
        <v>3152.804</v>
      </c>
      <c r="M90" s="25">
        <f t="shared" si="48"/>
        <v>131.71257885282202</v>
      </c>
      <c r="N90" s="32">
        <v>223.5</v>
      </c>
      <c r="O90" s="32">
        <v>256.054</v>
      </c>
      <c r="P90" s="25">
        <f t="shared" si="49"/>
        <v>114.565548098434</v>
      </c>
      <c r="Q90" s="32">
        <v>5884.5</v>
      </c>
      <c r="R90" s="32">
        <v>5965.462</v>
      </c>
      <c r="S90" s="25">
        <f t="shared" si="50"/>
        <v>101.37585181408785</v>
      </c>
      <c r="T90" s="32">
        <v>2170.2</v>
      </c>
      <c r="U90" s="32">
        <v>2896.75</v>
      </c>
      <c r="V90" s="25">
        <f t="shared" si="51"/>
        <v>133.47848124596814</v>
      </c>
      <c r="W90" s="32">
        <v>178</v>
      </c>
      <c r="X90" s="32">
        <v>243</v>
      </c>
      <c r="Y90" s="25">
        <f t="shared" si="52"/>
        <v>136.51685393258427</v>
      </c>
      <c r="Z90" s="32">
        <v>0</v>
      </c>
      <c r="AA90" s="32">
        <v>0</v>
      </c>
      <c r="AB90" s="25"/>
      <c r="AC90" s="26">
        <v>0</v>
      </c>
      <c r="AD90" s="25">
        <v>0</v>
      </c>
      <c r="AE90" s="25"/>
      <c r="AF90" s="25"/>
      <c r="AG90" s="32">
        <v>23462</v>
      </c>
      <c r="AH90" s="32">
        <v>23462</v>
      </c>
      <c r="AI90" s="25"/>
      <c r="AJ90" s="25"/>
      <c r="AK90" s="32">
        <v>0</v>
      </c>
      <c r="AL90" s="32">
        <v>0</v>
      </c>
      <c r="AM90" s="25"/>
      <c r="AN90" s="23">
        <v>0</v>
      </c>
      <c r="AO90" s="25"/>
      <c r="AP90" s="25"/>
      <c r="AQ90" s="24">
        <f t="shared" si="53"/>
        <v>983.3</v>
      </c>
      <c r="AR90" s="24">
        <f t="shared" si="54"/>
        <v>1066.845</v>
      </c>
      <c r="AS90" s="25">
        <f t="shared" si="55"/>
        <v>108.49638970812572</v>
      </c>
      <c r="AT90" s="32">
        <v>983.3</v>
      </c>
      <c r="AU90" s="32">
        <v>1066.845</v>
      </c>
      <c r="AV90" s="32">
        <v>0</v>
      </c>
      <c r="AW90" s="32">
        <v>0</v>
      </c>
      <c r="AX90" s="23">
        <v>0</v>
      </c>
      <c r="AY90" s="23">
        <v>0</v>
      </c>
      <c r="AZ90" s="32">
        <v>0</v>
      </c>
      <c r="BA90" s="32">
        <v>0</v>
      </c>
      <c r="BB90" s="23">
        <v>0</v>
      </c>
      <c r="BC90" s="23">
        <v>0</v>
      </c>
      <c r="BD90" s="23">
        <v>0</v>
      </c>
      <c r="BE90" s="32">
        <v>0</v>
      </c>
      <c r="BF90" s="32">
        <v>0</v>
      </c>
      <c r="BG90" s="32">
        <v>0</v>
      </c>
      <c r="BH90" s="32">
        <v>0</v>
      </c>
      <c r="BI90" s="32">
        <v>2820</v>
      </c>
      <c r="BJ90" s="32">
        <v>2783.006</v>
      </c>
      <c r="BK90" s="32">
        <v>1500</v>
      </c>
      <c r="BL90" s="32">
        <v>1505.006</v>
      </c>
      <c r="BM90" s="32">
        <v>0</v>
      </c>
      <c r="BN90" s="32">
        <v>39.034</v>
      </c>
      <c r="BO90" s="32">
        <v>0</v>
      </c>
      <c r="BP90" s="32">
        <v>0</v>
      </c>
      <c r="BQ90" s="32">
        <v>0</v>
      </c>
      <c r="BR90" s="32">
        <v>0</v>
      </c>
      <c r="BS90" s="32">
        <v>0</v>
      </c>
      <c r="BT90" s="32">
        <v>143.547</v>
      </c>
      <c r="BU90" s="32">
        <v>0</v>
      </c>
      <c r="BV90" s="24">
        <f t="shared" si="56"/>
        <v>35721.5</v>
      </c>
      <c r="BW90" s="24">
        <f t="shared" si="57"/>
        <v>36855.698000000004</v>
      </c>
      <c r="BX90" s="25"/>
      <c r="BY90" s="25"/>
      <c r="BZ90" s="32">
        <v>0</v>
      </c>
      <c r="CA90" s="32">
        <v>0</v>
      </c>
      <c r="CB90" s="25"/>
      <c r="CC90" s="25"/>
      <c r="CD90" s="25"/>
      <c r="CE90" s="32">
        <v>0</v>
      </c>
      <c r="CF90" s="32">
        <v>0</v>
      </c>
      <c r="CG90" s="25"/>
      <c r="CH90" s="25"/>
      <c r="CI90" s="25"/>
      <c r="CJ90" s="32">
        <v>0</v>
      </c>
      <c r="CK90" s="32">
        <v>0</v>
      </c>
      <c r="CL90" s="25"/>
      <c r="CM90" s="24">
        <f t="shared" si="58"/>
        <v>0</v>
      </c>
      <c r="CN90" s="24">
        <f t="shared" si="59"/>
        <v>0</v>
      </c>
      <c r="CQ90" s="20"/>
      <c r="CS90" s="20"/>
      <c r="CT90" s="20"/>
      <c r="CV90" s="20"/>
    </row>
    <row r="91" spans="1:100" s="19" customFormat="1" ht="20.25" customHeight="1">
      <c r="A91" s="17">
        <v>82</v>
      </c>
      <c r="B91" s="18" t="s">
        <v>128</v>
      </c>
      <c r="C91" s="23">
        <v>165.8</v>
      </c>
      <c r="D91" s="23">
        <v>394.2063</v>
      </c>
      <c r="E91" s="24">
        <f t="shared" si="40"/>
        <v>58572.2</v>
      </c>
      <c r="F91" s="24">
        <f t="shared" si="41"/>
        <v>50961.34529999999</v>
      </c>
      <c r="G91" s="24">
        <f t="shared" si="42"/>
        <v>87.00602896937454</v>
      </c>
      <c r="H91" s="24">
        <f t="shared" si="43"/>
        <v>17145</v>
      </c>
      <c r="I91" s="33">
        <f t="shared" si="44"/>
        <v>16554.145300000004</v>
      </c>
      <c r="J91" s="24">
        <f t="shared" si="45"/>
        <v>96.55377836103823</v>
      </c>
      <c r="K91" s="24">
        <f t="shared" si="46"/>
        <v>5320</v>
      </c>
      <c r="L91" s="24">
        <f t="shared" si="47"/>
        <v>5424.5171</v>
      </c>
      <c r="M91" s="25">
        <f t="shared" si="48"/>
        <v>101.96460714285713</v>
      </c>
      <c r="N91" s="32">
        <v>120</v>
      </c>
      <c r="O91" s="32">
        <v>119.842</v>
      </c>
      <c r="P91" s="25">
        <f t="shared" si="49"/>
        <v>99.86833333333334</v>
      </c>
      <c r="Q91" s="32">
        <v>8600</v>
      </c>
      <c r="R91" s="32">
        <v>8767.0282</v>
      </c>
      <c r="S91" s="25">
        <f t="shared" si="50"/>
        <v>101.94218837209303</v>
      </c>
      <c r="T91" s="32">
        <v>5200</v>
      </c>
      <c r="U91" s="32">
        <v>5304.6751</v>
      </c>
      <c r="V91" s="25">
        <f t="shared" si="51"/>
        <v>102.0129826923077</v>
      </c>
      <c r="W91" s="32">
        <v>116.8</v>
      </c>
      <c r="X91" s="32">
        <v>171.9</v>
      </c>
      <c r="Y91" s="25">
        <f t="shared" si="52"/>
        <v>147.1746575342466</v>
      </c>
      <c r="Z91" s="32">
        <v>0</v>
      </c>
      <c r="AA91" s="32">
        <v>0</v>
      </c>
      <c r="AB91" s="25"/>
      <c r="AC91" s="26">
        <v>0</v>
      </c>
      <c r="AD91" s="25">
        <v>0</v>
      </c>
      <c r="AE91" s="25"/>
      <c r="AF91" s="25"/>
      <c r="AG91" s="32">
        <v>34407.2</v>
      </c>
      <c r="AH91" s="32">
        <v>34407.2</v>
      </c>
      <c r="AI91" s="25"/>
      <c r="AJ91" s="25"/>
      <c r="AK91" s="32">
        <v>0</v>
      </c>
      <c r="AL91" s="32">
        <v>0</v>
      </c>
      <c r="AM91" s="25"/>
      <c r="AN91" s="23">
        <v>0</v>
      </c>
      <c r="AO91" s="25"/>
      <c r="AP91" s="25"/>
      <c r="AQ91" s="24">
        <f t="shared" si="53"/>
        <v>508.2</v>
      </c>
      <c r="AR91" s="24">
        <f t="shared" si="54"/>
        <v>508.7</v>
      </c>
      <c r="AS91" s="25">
        <f t="shared" si="55"/>
        <v>100.09838646202283</v>
      </c>
      <c r="AT91" s="32">
        <v>508.2</v>
      </c>
      <c r="AU91" s="32">
        <v>508.7</v>
      </c>
      <c r="AV91" s="32">
        <v>0</v>
      </c>
      <c r="AW91" s="32">
        <v>0</v>
      </c>
      <c r="AX91" s="23">
        <v>0</v>
      </c>
      <c r="AY91" s="23">
        <v>0</v>
      </c>
      <c r="AZ91" s="32">
        <v>0</v>
      </c>
      <c r="BA91" s="32">
        <v>0</v>
      </c>
      <c r="BB91" s="23">
        <v>0</v>
      </c>
      <c r="BC91" s="23">
        <v>0</v>
      </c>
      <c r="BD91" s="23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2600</v>
      </c>
      <c r="BJ91" s="32">
        <v>1682</v>
      </c>
      <c r="BK91" s="32">
        <v>2600</v>
      </c>
      <c r="BL91" s="32">
        <v>1682</v>
      </c>
      <c r="BM91" s="32">
        <v>0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24">
        <f t="shared" si="56"/>
        <v>51552.2</v>
      </c>
      <c r="BW91" s="24">
        <f t="shared" si="57"/>
        <v>50961.34529999999</v>
      </c>
      <c r="BX91" s="25"/>
      <c r="BY91" s="25"/>
      <c r="BZ91" s="32">
        <v>7020</v>
      </c>
      <c r="CA91" s="32">
        <v>0</v>
      </c>
      <c r="CB91" s="25"/>
      <c r="CC91" s="25"/>
      <c r="CD91" s="25"/>
      <c r="CE91" s="32">
        <v>0</v>
      </c>
      <c r="CF91" s="32">
        <v>0</v>
      </c>
      <c r="CG91" s="25"/>
      <c r="CH91" s="25"/>
      <c r="CI91" s="25"/>
      <c r="CJ91" s="32">
        <v>9560</v>
      </c>
      <c r="CK91" s="32">
        <v>7971.13</v>
      </c>
      <c r="CL91" s="25"/>
      <c r="CM91" s="24">
        <f t="shared" si="58"/>
        <v>16580</v>
      </c>
      <c r="CN91" s="24">
        <f t="shared" si="59"/>
        <v>7971.13</v>
      </c>
      <c r="CQ91" s="20"/>
      <c r="CS91" s="20"/>
      <c r="CT91" s="20"/>
      <c r="CV91" s="20"/>
    </row>
    <row r="92" spans="1:100" s="19" customFormat="1" ht="20.25" customHeight="1">
      <c r="A92" s="17">
        <v>83</v>
      </c>
      <c r="B92" s="18" t="s">
        <v>129</v>
      </c>
      <c r="C92" s="23">
        <v>1119.001</v>
      </c>
      <c r="D92" s="23">
        <v>332.9613</v>
      </c>
      <c r="E92" s="24">
        <f t="shared" si="40"/>
        <v>17027.9</v>
      </c>
      <c r="F92" s="24">
        <f t="shared" si="41"/>
        <v>16430.061999999998</v>
      </c>
      <c r="G92" s="24">
        <f t="shared" si="42"/>
        <v>96.48906794143727</v>
      </c>
      <c r="H92" s="24">
        <f t="shared" si="43"/>
        <v>6896.799999999999</v>
      </c>
      <c r="I92" s="24">
        <f t="shared" si="44"/>
        <v>6298.9619999999995</v>
      </c>
      <c r="J92" s="24">
        <f t="shared" si="45"/>
        <v>91.33166106020184</v>
      </c>
      <c r="K92" s="24">
        <f t="shared" si="46"/>
        <v>2602.2</v>
      </c>
      <c r="L92" s="24">
        <f t="shared" si="47"/>
        <v>2437.5879999999997</v>
      </c>
      <c r="M92" s="25">
        <f t="shared" si="48"/>
        <v>93.6741218968565</v>
      </c>
      <c r="N92" s="32">
        <v>524.2</v>
      </c>
      <c r="O92" s="32">
        <v>609.742</v>
      </c>
      <c r="P92" s="25">
        <f t="shared" si="49"/>
        <v>116.31858069439143</v>
      </c>
      <c r="Q92" s="32">
        <v>1874.2</v>
      </c>
      <c r="R92" s="32">
        <v>1883.786</v>
      </c>
      <c r="S92" s="25">
        <f t="shared" si="50"/>
        <v>100.51147156119944</v>
      </c>
      <c r="T92" s="32">
        <v>2078</v>
      </c>
      <c r="U92" s="32">
        <v>1827.846</v>
      </c>
      <c r="V92" s="25">
        <f t="shared" si="51"/>
        <v>87.96179018286814</v>
      </c>
      <c r="W92" s="32">
        <v>191.5</v>
      </c>
      <c r="X92" s="32">
        <v>195.5</v>
      </c>
      <c r="Y92" s="25">
        <f t="shared" si="52"/>
        <v>102.08877284595302</v>
      </c>
      <c r="Z92" s="32">
        <v>0</v>
      </c>
      <c r="AA92" s="32">
        <v>0</v>
      </c>
      <c r="AB92" s="25"/>
      <c r="AC92" s="26">
        <v>0</v>
      </c>
      <c r="AD92" s="25">
        <v>0</v>
      </c>
      <c r="AE92" s="25"/>
      <c r="AF92" s="25"/>
      <c r="AG92" s="32">
        <v>10131.1</v>
      </c>
      <c r="AH92" s="32">
        <v>10131.1</v>
      </c>
      <c r="AI92" s="25"/>
      <c r="AJ92" s="25"/>
      <c r="AK92" s="32">
        <v>0</v>
      </c>
      <c r="AL92" s="32">
        <v>0</v>
      </c>
      <c r="AM92" s="25"/>
      <c r="AN92" s="23">
        <v>0</v>
      </c>
      <c r="AO92" s="25"/>
      <c r="AP92" s="25"/>
      <c r="AQ92" s="24">
        <f t="shared" si="53"/>
        <v>918.9</v>
      </c>
      <c r="AR92" s="24">
        <f t="shared" si="54"/>
        <v>778.918</v>
      </c>
      <c r="AS92" s="25">
        <f t="shared" si="55"/>
        <v>84.76635107193383</v>
      </c>
      <c r="AT92" s="32">
        <v>918.9</v>
      </c>
      <c r="AU92" s="32">
        <v>778.918</v>
      </c>
      <c r="AV92" s="32">
        <v>0</v>
      </c>
      <c r="AW92" s="32">
        <v>0</v>
      </c>
      <c r="AX92" s="23">
        <v>0</v>
      </c>
      <c r="AY92" s="23">
        <v>0</v>
      </c>
      <c r="AZ92" s="32">
        <v>0</v>
      </c>
      <c r="BA92" s="32">
        <v>0</v>
      </c>
      <c r="BB92" s="23">
        <v>0</v>
      </c>
      <c r="BC92" s="23">
        <v>0</v>
      </c>
      <c r="BD92" s="23">
        <v>0</v>
      </c>
      <c r="BE92" s="32">
        <v>0</v>
      </c>
      <c r="BF92" s="32">
        <v>0</v>
      </c>
      <c r="BG92" s="32">
        <v>0</v>
      </c>
      <c r="BH92" s="32">
        <v>0</v>
      </c>
      <c r="BI92" s="32">
        <v>1290</v>
      </c>
      <c r="BJ92" s="32">
        <v>983.17</v>
      </c>
      <c r="BK92" s="32">
        <v>880</v>
      </c>
      <c r="BL92" s="32">
        <v>573.17</v>
      </c>
      <c r="BM92" s="32">
        <v>0</v>
      </c>
      <c r="BN92" s="32">
        <v>0</v>
      </c>
      <c r="BO92" s="32">
        <v>20</v>
      </c>
      <c r="BP92" s="32">
        <v>20</v>
      </c>
      <c r="BQ92" s="32">
        <v>0</v>
      </c>
      <c r="BR92" s="32">
        <v>0</v>
      </c>
      <c r="BS92" s="32">
        <v>0</v>
      </c>
      <c r="BT92" s="32">
        <v>0</v>
      </c>
      <c r="BU92" s="32">
        <v>0</v>
      </c>
      <c r="BV92" s="24">
        <f t="shared" si="56"/>
        <v>17027.9</v>
      </c>
      <c r="BW92" s="24">
        <f t="shared" si="57"/>
        <v>16430.061999999998</v>
      </c>
      <c r="BX92" s="25"/>
      <c r="BY92" s="25"/>
      <c r="BZ92" s="32">
        <v>0</v>
      </c>
      <c r="CA92" s="32">
        <v>0</v>
      </c>
      <c r="CB92" s="25"/>
      <c r="CC92" s="25"/>
      <c r="CD92" s="25"/>
      <c r="CE92" s="32">
        <v>0</v>
      </c>
      <c r="CF92" s="32">
        <v>0</v>
      </c>
      <c r="CG92" s="25"/>
      <c r="CH92" s="25"/>
      <c r="CI92" s="25"/>
      <c r="CJ92" s="32">
        <v>0</v>
      </c>
      <c r="CK92" s="32">
        <v>0</v>
      </c>
      <c r="CL92" s="25"/>
      <c r="CM92" s="24">
        <f t="shared" si="58"/>
        <v>0</v>
      </c>
      <c r="CN92" s="24">
        <f t="shared" si="59"/>
        <v>0</v>
      </c>
      <c r="CQ92" s="20"/>
      <c r="CS92" s="20"/>
      <c r="CT92" s="20"/>
      <c r="CV92" s="20"/>
    </row>
    <row r="93" spans="1:100" s="19" customFormat="1" ht="20.25" customHeight="1">
      <c r="A93" s="17">
        <v>84</v>
      </c>
      <c r="B93" s="18" t="s">
        <v>130</v>
      </c>
      <c r="C93" s="23">
        <v>106.782</v>
      </c>
      <c r="D93" s="23">
        <v>0.4517</v>
      </c>
      <c r="E93" s="24">
        <f t="shared" si="40"/>
        <v>62378</v>
      </c>
      <c r="F93" s="24">
        <f t="shared" si="41"/>
        <v>51461.503</v>
      </c>
      <c r="G93" s="24">
        <f t="shared" si="42"/>
        <v>82.49944371412997</v>
      </c>
      <c r="H93" s="24">
        <f t="shared" si="43"/>
        <v>23081.9</v>
      </c>
      <c r="I93" s="24">
        <f t="shared" si="44"/>
        <v>12165.402999999998</v>
      </c>
      <c r="J93" s="24">
        <f t="shared" si="45"/>
        <v>52.70537953981257</v>
      </c>
      <c r="K93" s="24">
        <f t="shared" si="46"/>
        <v>6207</v>
      </c>
      <c r="L93" s="24">
        <f t="shared" si="47"/>
        <v>4145.176</v>
      </c>
      <c r="M93" s="25">
        <f t="shared" si="48"/>
        <v>66.78227807314323</v>
      </c>
      <c r="N93" s="32">
        <v>1707</v>
      </c>
      <c r="O93" s="32">
        <v>100.376</v>
      </c>
      <c r="P93" s="25">
        <f t="shared" si="49"/>
        <v>5.880257762155829</v>
      </c>
      <c r="Q93" s="32">
        <v>8030</v>
      </c>
      <c r="R93" s="32">
        <v>6403.358</v>
      </c>
      <c r="S93" s="25">
        <f t="shared" si="50"/>
        <v>79.74293897882939</v>
      </c>
      <c r="T93" s="32">
        <v>4500</v>
      </c>
      <c r="U93" s="32">
        <v>4044.8</v>
      </c>
      <c r="V93" s="25">
        <f t="shared" si="51"/>
        <v>89.88444444444444</v>
      </c>
      <c r="W93" s="32">
        <v>1030</v>
      </c>
      <c r="X93" s="32">
        <v>820.5</v>
      </c>
      <c r="Y93" s="25">
        <f t="shared" si="52"/>
        <v>79.66019417475728</v>
      </c>
      <c r="Z93" s="32">
        <v>0</v>
      </c>
      <c r="AA93" s="32">
        <v>0</v>
      </c>
      <c r="AB93" s="25"/>
      <c r="AC93" s="26">
        <v>0</v>
      </c>
      <c r="AD93" s="25">
        <v>0</v>
      </c>
      <c r="AE93" s="25"/>
      <c r="AF93" s="25"/>
      <c r="AG93" s="32">
        <v>39296.1</v>
      </c>
      <c r="AH93" s="32">
        <v>39296.1</v>
      </c>
      <c r="AI93" s="25"/>
      <c r="AJ93" s="25"/>
      <c r="AK93" s="32">
        <v>0</v>
      </c>
      <c r="AL93" s="32">
        <v>0</v>
      </c>
      <c r="AM93" s="25"/>
      <c r="AN93" s="23">
        <v>0</v>
      </c>
      <c r="AO93" s="25"/>
      <c r="AP93" s="25"/>
      <c r="AQ93" s="24">
        <f t="shared" si="53"/>
        <v>2350</v>
      </c>
      <c r="AR93" s="24">
        <f t="shared" si="54"/>
        <v>343.079</v>
      </c>
      <c r="AS93" s="25">
        <f t="shared" si="55"/>
        <v>14.599106382978725</v>
      </c>
      <c r="AT93" s="32">
        <v>2350</v>
      </c>
      <c r="AU93" s="32">
        <v>343.079</v>
      </c>
      <c r="AV93" s="32">
        <v>0</v>
      </c>
      <c r="AW93" s="32">
        <v>0</v>
      </c>
      <c r="AX93" s="23">
        <v>0</v>
      </c>
      <c r="AY93" s="23">
        <v>0</v>
      </c>
      <c r="AZ93" s="32">
        <v>0</v>
      </c>
      <c r="BA93" s="32">
        <v>0</v>
      </c>
      <c r="BB93" s="23">
        <v>0</v>
      </c>
      <c r="BC93" s="23">
        <v>0</v>
      </c>
      <c r="BD93" s="23">
        <v>0</v>
      </c>
      <c r="BE93" s="32">
        <v>0</v>
      </c>
      <c r="BF93" s="32">
        <v>0</v>
      </c>
      <c r="BG93" s="32">
        <v>84.9</v>
      </c>
      <c r="BH93" s="32">
        <v>84.99</v>
      </c>
      <c r="BI93" s="32">
        <v>4180</v>
      </c>
      <c r="BJ93" s="32">
        <v>368.3</v>
      </c>
      <c r="BK93" s="32">
        <v>2500</v>
      </c>
      <c r="BL93" s="32">
        <v>0</v>
      </c>
      <c r="BM93" s="32">
        <v>0</v>
      </c>
      <c r="BN93" s="32">
        <v>0</v>
      </c>
      <c r="BO93" s="32">
        <v>0</v>
      </c>
      <c r="BP93" s="32">
        <v>0</v>
      </c>
      <c r="BQ93" s="32">
        <v>0</v>
      </c>
      <c r="BR93" s="32">
        <v>0</v>
      </c>
      <c r="BS93" s="32">
        <v>1200</v>
      </c>
      <c r="BT93" s="32">
        <v>0</v>
      </c>
      <c r="BU93" s="32">
        <v>0</v>
      </c>
      <c r="BV93" s="24">
        <f t="shared" si="56"/>
        <v>62378</v>
      </c>
      <c r="BW93" s="24">
        <f t="shared" si="57"/>
        <v>51461.503</v>
      </c>
      <c r="BX93" s="25"/>
      <c r="BY93" s="25"/>
      <c r="BZ93" s="32">
        <v>0</v>
      </c>
      <c r="CA93" s="32">
        <v>0</v>
      </c>
      <c r="CB93" s="25"/>
      <c r="CC93" s="25"/>
      <c r="CD93" s="25"/>
      <c r="CE93" s="32">
        <v>0</v>
      </c>
      <c r="CF93" s="32">
        <v>0</v>
      </c>
      <c r="CG93" s="25"/>
      <c r="CH93" s="25"/>
      <c r="CI93" s="25"/>
      <c r="CJ93" s="32">
        <v>1600</v>
      </c>
      <c r="CK93" s="32">
        <v>0</v>
      </c>
      <c r="CL93" s="25"/>
      <c r="CM93" s="24">
        <f t="shared" si="58"/>
        <v>1600</v>
      </c>
      <c r="CN93" s="24">
        <f t="shared" si="59"/>
        <v>0</v>
      </c>
      <c r="CQ93" s="20"/>
      <c r="CS93" s="20"/>
      <c r="CT93" s="20"/>
      <c r="CV93" s="20"/>
    </row>
    <row r="94" spans="1:100" s="19" customFormat="1" ht="20.25" customHeight="1">
      <c r="A94" s="17">
        <v>85</v>
      </c>
      <c r="B94" s="18" t="s">
        <v>131</v>
      </c>
      <c r="C94" s="23">
        <v>0.2677</v>
      </c>
      <c r="D94" s="23">
        <v>643.8001</v>
      </c>
      <c r="E94" s="24">
        <f t="shared" si="40"/>
        <v>65637.6</v>
      </c>
      <c r="F94" s="24">
        <f t="shared" si="41"/>
        <v>61141.3986</v>
      </c>
      <c r="G94" s="24">
        <f t="shared" si="42"/>
        <v>93.14996069326116</v>
      </c>
      <c r="H94" s="24">
        <f t="shared" si="43"/>
        <v>26938.9</v>
      </c>
      <c r="I94" s="35">
        <f t="shared" si="44"/>
        <v>22442.6986</v>
      </c>
      <c r="J94" s="24">
        <f t="shared" si="45"/>
        <v>83.30963253881933</v>
      </c>
      <c r="K94" s="24">
        <f t="shared" si="46"/>
        <v>6000</v>
      </c>
      <c r="L94" s="24">
        <f t="shared" si="47"/>
        <v>5878.366599999999</v>
      </c>
      <c r="M94" s="25">
        <f t="shared" si="48"/>
        <v>97.97277666666666</v>
      </c>
      <c r="N94" s="32">
        <v>550</v>
      </c>
      <c r="O94" s="32">
        <v>88.016</v>
      </c>
      <c r="P94" s="25">
        <f t="shared" si="49"/>
        <v>16.002909090909093</v>
      </c>
      <c r="Q94" s="32">
        <v>12500</v>
      </c>
      <c r="R94" s="32">
        <v>11338.702</v>
      </c>
      <c r="S94" s="25">
        <f t="shared" si="50"/>
        <v>90.709616</v>
      </c>
      <c r="T94" s="32">
        <v>5450</v>
      </c>
      <c r="U94" s="32">
        <v>5790.3506</v>
      </c>
      <c r="V94" s="25">
        <f t="shared" si="51"/>
        <v>106.24496513761468</v>
      </c>
      <c r="W94" s="32">
        <v>232</v>
      </c>
      <c r="X94" s="32">
        <v>261.5</v>
      </c>
      <c r="Y94" s="25">
        <f t="shared" si="52"/>
        <v>112.71551724137932</v>
      </c>
      <c r="Z94" s="32">
        <v>0</v>
      </c>
      <c r="AA94" s="32">
        <v>0</v>
      </c>
      <c r="AB94" s="25"/>
      <c r="AC94" s="26">
        <v>0</v>
      </c>
      <c r="AD94" s="25">
        <v>0</v>
      </c>
      <c r="AE94" s="25"/>
      <c r="AF94" s="25"/>
      <c r="AG94" s="32">
        <v>38698.7</v>
      </c>
      <c r="AH94" s="32">
        <v>38698.7</v>
      </c>
      <c r="AI94" s="25"/>
      <c r="AJ94" s="25"/>
      <c r="AK94" s="32">
        <v>0</v>
      </c>
      <c r="AL94" s="32">
        <v>0</v>
      </c>
      <c r="AM94" s="25"/>
      <c r="AN94" s="23">
        <v>0</v>
      </c>
      <c r="AO94" s="25"/>
      <c r="AP94" s="25"/>
      <c r="AQ94" s="24">
        <f t="shared" si="53"/>
        <v>501.9</v>
      </c>
      <c r="AR94" s="24">
        <f t="shared" si="54"/>
        <v>500.828</v>
      </c>
      <c r="AS94" s="25">
        <f t="shared" si="55"/>
        <v>99.78641163578402</v>
      </c>
      <c r="AT94" s="32">
        <v>393.9</v>
      </c>
      <c r="AU94" s="32">
        <v>392.828</v>
      </c>
      <c r="AV94" s="32">
        <v>0</v>
      </c>
      <c r="AW94" s="32">
        <v>0</v>
      </c>
      <c r="AX94" s="23">
        <v>0</v>
      </c>
      <c r="AY94" s="23">
        <v>0</v>
      </c>
      <c r="AZ94" s="32">
        <v>108</v>
      </c>
      <c r="BA94" s="32">
        <v>108</v>
      </c>
      <c r="BB94" s="23">
        <v>0</v>
      </c>
      <c r="BC94" s="23">
        <v>0</v>
      </c>
      <c r="BD94" s="23">
        <v>0</v>
      </c>
      <c r="BE94" s="32">
        <v>0</v>
      </c>
      <c r="BF94" s="32">
        <v>0</v>
      </c>
      <c r="BG94" s="32">
        <v>0</v>
      </c>
      <c r="BH94" s="32">
        <v>0</v>
      </c>
      <c r="BI94" s="32">
        <v>7105</v>
      </c>
      <c r="BJ94" s="32">
        <v>4413.302</v>
      </c>
      <c r="BK94" s="32">
        <v>3305</v>
      </c>
      <c r="BL94" s="32">
        <v>1063.8</v>
      </c>
      <c r="BM94" s="32">
        <v>0</v>
      </c>
      <c r="BN94" s="32">
        <v>0</v>
      </c>
      <c r="BO94" s="32">
        <v>0</v>
      </c>
      <c r="BP94" s="32">
        <v>0</v>
      </c>
      <c r="BQ94" s="32">
        <v>0</v>
      </c>
      <c r="BR94" s="32">
        <v>0</v>
      </c>
      <c r="BS94" s="32">
        <v>600</v>
      </c>
      <c r="BT94" s="32">
        <v>50</v>
      </c>
      <c r="BU94" s="32">
        <v>0</v>
      </c>
      <c r="BV94" s="24">
        <f t="shared" si="56"/>
        <v>65637.6</v>
      </c>
      <c r="BW94" s="24">
        <f t="shared" si="57"/>
        <v>61141.3986</v>
      </c>
      <c r="BX94" s="25"/>
      <c r="BY94" s="25"/>
      <c r="BZ94" s="32">
        <v>0</v>
      </c>
      <c r="CA94" s="32">
        <v>0</v>
      </c>
      <c r="CB94" s="25"/>
      <c r="CC94" s="25"/>
      <c r="CD94" s="25"/>
      <c r="CE94" s="32">
        <v>0</v>
      </c>
      <c r="CF94" s="32">
        <v>0</v>
      </c>
      <c r="CG94" s="25"/>
      <c r="CH94" s="25"/>
      <c r="CI94" s="25"/>
      <c r="CJ94" s="32">
        <v>1765</v>
      </c>
      <c r="CK94" s="32">
        <v>702</v>
      </c>
      <c r="CL94" s="25"/>
      <c r="CM94" s="24">
        <f t="shared" si="58"/>
        <v>1765</v>
      </c>
      <c r="CN94" s="24">
        <f t="shared" si="59"/>
        <v>702</v>
      </c>
      <c r="CQ94" s="20"/>
      <c r="CS94" s="20"/>
      <c r="CT94" s="20"/>
      <c r="CV94" s="20"/>
    </row>
    <row r="95" spans="1:100" s="19" customFormat="1" ht="20.25" customHeight="1">
      <c r="A95" s="17">
        <v>86</v>
      </c>
      <c r="B95" s="18" t="s">
        <v>132</v>
      </c>
      <c r="C95" s="23">
        <v>45.5042</v>
      </c>
      <c r="D95" s="23">
        <v>277.9878</v>
      </c>
      <c r="E95" s="24">
        <f t="shared" si="40"/>
        <v>5072.7</v>
      </c>
      <c r="F95" s="24">
        <f t="shared" si="41"/>
        <v>4969.4400000000005</v>
      </c>
      <c r="G95" s="24">
        <f t="shared" si="42"/>
        <v>97.96439765805194</v>
      </c>
      <c r="H95" s="24">
        <f t="shared" si="43"/>
        <v>1572.7</v>
      </c>
      <c r="I95" s="24">
        <f t="shared" si="44"/>
        <v>1469.44</v>
      </c>
      <c r="J95" s="24">
        <f t="shared" si="45"/>
        <v>93.43422140268328</v>
      </c>
      <c r="K95" s="24">
        <f t="shared" si="46"/>
        <v>700</v>
      </c>
      <c r="L95" s="24">
        <f t="shared" si="47"/>
        <v>702.1</v>
      </c>
      <c r="M95" s="25">
        <f t="shared" si="48"/>
        <v>100.30000000000001</v>
      </c>
      <c r="N95" s="32">
        <v>0</v>
      </c>
      <c r="O95" s="32">
        <v>0</v>
      </c>
      <c r="P95" s="25" t="e">
        <f t="shared" si="49"/>
        <v>#DIV/0!</v>
      </c>
      <c r="Q95" s="32">
        <v>440</v>
      </c>
      <c r="R95" s="32">
        <v>439.9</v>
      </c>
      <c r="S95" s="25">
        <f t="shared" si="50"/>
        <v>99.97727272727272</v>
      </c>
      <c r="T95" s="32">
        <v>700</v>
      </c>
      <c r="U95" s="32">
        <v>702.1</v>
      </c>
      <c r="V95" s="25">
        <f t="shared" si="51"/>
        <v>100.30000000000001</v>
      </c>
      <c r="W95" s="32">
        <v>177.7</v>
      </c>
      <c r="X95" s="32">
        <v>177.8</v>
      </c>
      <c r="Y95" s="25">
        <f t="shared" si="52"/>
        <v>100.05627462014633</v>
      </c>
      <c r="Z95" s="32">
        <v>0</v>
      </c>
      <c r="AA95" s="32">
        <v>0</v>
      </c>
      <c r="AB95" s="25"/>
      <c r="AC95" s="26">
        <v>0</v>
      </c>
      <c r="AD95" s="25">
        <v>0</v>
      </c>
      <c r="AE95" s="25"/>
      <c r="AF95" s="25"/>
      <c r="AG95" s="32">
        <v>3500</v>
      </c>
      <c r="AH95" s="32">
        <v>3500</v>
      </c>
      <c r="AI95" s="25"/>
      <c r="AJ95" s="25"/>
      <c r="AK95" s="32">
        <v>0</v>
      </c>
      <c r="AL95" s="32">
        <v>0</v>
      </c>
      <c r="AM95" s="25"/>
      <c r="AN95" s="23">
        <v>0</v>
      </c>
      <c r="AO95" s="25"/>
      <c r="AP95" s="25"/>
      <c r="AQ95" s="24">
        <f t="shared" si="53"/>
        <v>150</v>
      </c>
      <c r="AR95" s="24">
        <f t="shared" si="54"/>
        <v>149.64</v>
      </c>
      <c r="AS95" s="25">
        <f t="shared" si="55"/>
        <v>99.75999999999999</v>
      </c>
      <c r="AT95" s="32">
        <v>150</v>
      </c>
      <c r="AU95" s="32">
        <v>149.64</v>
      </c>
      <c r="AV95" s="32">
        <v>0</v>
      </c>
      <c r="AW95" s="32">
        <v>0</v>
      </c>
      <c r="AX95" s="23">
        <v>0</v>
      </c>
      <c r="AY95" s="23">
        <v>0</v>
      </c>
      <c r="AZ95" s="32">
        <v>0</v>
      </c>
      <c r="BA95" s="32">
        <v>0</v>
      </c>
      <c r="BB95" s="23">
        <v>0</v>
      </c>
      <c r="BC95" s="23">
        <v>0</v>
      </c>
      <c r="BD95" s="23">
        <v>0</v>
      </c>
      <c r="BE95" s="32">
        <v>0</v>
      </c>
      <c r="BF95" s="32">
        <v>0</v>
      </c>
      <c r="BG95" s="32">
        <v>0</v>
      </c>
      <c r="BH95" s="32">
        <v>0</v>
      </c>
      <c r="BI95" s="32">
        <v>105</v>
      </c>
      <c r="BJ95" s="32">
        <v>0</v>
      </c>
      <c r="BK95" s="32">
        <v>105</v>
      </c>
      <c r="BL95" s="32">
        <v>0</v>
      </c>
      <c r="BM95" s="32">
        <v>0</v>
      </c>
      <c r="BN95" s="32">
        <v>0</v>
      </c>
      <c r="BO95" s="32">
        <v>0</v>
      </c>
      <c r="BP95" s="32">
        <v>0</v>
      </c>
      <c r="BQ95" s="32">
        <v>0</v>
      </c>
      <c r="BR95" s="32">
        <v>0</v>
      </c>
      <c r="BS95" s="32">
        <v>0</v>
      </c>
      <c r="BT95" s="32">
        <v>0</v>
      </c>
      <c r="BU95" s="32">
        <v>0</v>
      </c>
      <c r="BV95" s="24">
        <f t="shared" si="56"/>
        <v>5072.7</v>
      </c>
      <c r="BW95" s="24">
        <f t="shared" si="57"/>
        <v>4969.4400000000005</v>
      </c>
      <c r="BX95" s="25"/>
      <c r="BY95" s="25"/>
      <c r="BZ95" s="32">
        <v>0</v>
      </c>
      <c r="CA95" s="32">
        <v>0</v>
      </c>
      <c r="CB95" s="25"/>
      <c r="CC95" s="25"/>
      <c r="CD95" s="25"/>
      <c r="CE95" s="32">
        <v>0</v>
      </c>
      <c r="CF95" s="32">
        <v>0</v>
      </c>
      <c r="CG95" s="25"/>
      <c r="CH95" s="25"/>
      <c r="CI95" s="25"/>
      <c r="CJ95" s="32">
        <v>0</v>
      </c>
      <c r="CK95" s="32">
        <v>0</v>
      </c>
      <c r="CL95" s="25"/>
      <c r="CM95" s="24">
        <f t="shared" si="58"/>
        <v>0</v>
      </c>
      <c r="CN95" s="24">
        <f t="shared" si="59"/>
        <v>0</v>
      </c>
      <c r="CQ95" s="20"/>
      <c r="CS95" s="20"/>
      <c r="CT95" s="20"/>
      <c r="CV95" s="20"/>
    </row>
    <row r="96" spans="1:100" s="19" customFormat="1" ht="20.25" customHeight="1">
      <c r="A96" s="17">
        <v>87</v>
      </c>
      <c r="B96" s="18" t="s">
        <v>133</v>
      </c>
      <c r="C96" s="23">
        <v>669.0544</v>
      </c>
      <c r="D96" s="23">
        <v>77.7518</v>
      </c>
      <c r="E96" s="24">
        <f t="shared" si="40"/>
        <v>17772.7</v>
      </c>
      <c r="F96" s="24">
        <f t="shared" si="41"/>
        <v>17871.832000000002</v>
      </c>
      <c r="G96" s="24">
        <f t="shared" si="42"/>
        <v>100.5577768150028</v>
      </c>
      <c r="H96" s="24">
        <f t="shared" si="43"/>
        <v>6716</v>
      </c>
      <c r="I96" s="24">
        <f t="shared" si="44"/>
        <v>6815.1320000000005</v>
      </c>
      <c r="J96" s="24">
        <f t="shared" si="45"/>
        <v>101.476057176891</v>
      </c>
      <c r="K96" s="24">
        <f t="shared" si="46"/>
        <v>4520</v>
      </c>
      <c r="L96" s="24">
        <f t="shared" si="47"/>
        <v>4775.39</v>
      </c>
      <c r="M96" s="25">
        <f t="shared" si="48"/>
        <v>105.65022123893806</v>
      </c>
      <c r="N96" s="32">
        <v>20</v>
      </c>
      <c r="O96" s="32">
        <v>0</v>
      </c>
      <c r="P96" s="25">
        <f t="shared" si="49"/>
        <v>0</v>
      </c>
      <c r="Q96" s="32">
        <v>1140</v>
      </c>
      <c r="R96" s="32">
        <v>1140.9</v>
      </c>
      <c r="S96" s="25">
        <f t="shared" si="50"/>
        <v>100.07894736842107</v>
      </c>
      <c r="T96" s="32">
        <v>4500</v>
      </c>
      <c r="U96" s="32">
        <v>4775.39</v>
      </c>
      <c r="V96" s="25">
        <f t="shared" si="51"/>
        <v>106.11977777777778</v>
      </c>
      <c r="W96" s="32">
        <v>44</v>
      </c>
      <c r="X96" s="32">
        <v>39</v>
      </c>
      <c r="Y96" s="25">
        <f t="shared" si="52"/>
        <v>88.63636363636364</v>
      </c>
      <c r="Z96" s="32">
        <v>0</v>
      </c>
      <c r="AA96" s="32">
        <v>0</v>
      </c>
      <c r="AB96" s="25"/>
      <c r="AC96" s="26">
        <v>0</v>
      </c>
      <c r="AD96" s="25">
        <v>0</v>
      </c>
      <c r="AE96" s="25"/>
      <c r="AF96" s="25"/>
      <c r="AG96" s="32">
        <v>11056.7</v>
      </c>
      <c r="AH96" s="32">
        <v>11056.7</v>
      </c>
      <c r="AI96" s="25"/>
      <c r="AJ96" s="25"/>
      <c r="AK96" s="32">
        <v>0</v>
      </c>
      <c r="AL96" s="32">
        <v>0</v>
      </c>
      <c r="AM96" s="25"/>
      <c r="AN96" s="23">
        <v>0</v>
      </c>
      <c r="AO96" s="25"/>
      <c r="AP96" s="25"/>
      <c r="AQ96" s="24">
        <f t="shared" si="53"/>
        <v>277</v>
      </c>
      <c r="AR96" s="24">
        <f t="shared" si="54"/>
        <v>272.4</v>
      </c>
      <c r="AS96" s="25">
        <f t="shared" si="55"/>
        <v>98.3393501805054</v>
      </c>
      <c r="AT96" s="32">
        <v>205</v>
      </c>
      <c r="AU96" s="32">
        <v>212.4</v>
      </c>
      <c r="AV96" s="32">
        <v>0</v>
      </c>
      <c r="AW96" s="32">
        <v>0</v>
      </c>
      <c r="AX96" s="23">
        <v>0</v>
      </c>
      <c r="AY96" s="23">
        <v>0</v>
      </c>
      <c r="AZ96" s="32">
        <v>72</v>
      </c>
      <c r="BA96" s="32">
        <v>60</v>
      </c>
      <c r="BB96" s="23">
        <v>0</v>
      </c>
      <c r="BC96" s="23">
        <v>0</v>
      </c>
      <c r="BD96" s="23">
        <v>0</v>
      </c>
      <c r="BE96" s="32">
        <v>0</v>
      </c>
      <c r="BF96" s="32">
        <v>0</v>
      </c>
      <c r="BG96" s="32">
        <v>0</v>
      </c>
      <c r="BH96" s="32">
        <v>0</v>
      </c>
      <c r="BI96" s="32">
        <v>640</v>
      </c>
      <c r="BJ96" s="32">
        <v>496.5</v>
      </c>
      <c r="BK96" s="32">
        <v>610</v>
      </c>
      <c r="BL96" s="32">
        <v>471.5</v>
      </c>
      <c r="BM96" s="32">
        <v>95</v>
      </c>
      <c r="BN96" s="32">
        <v>90.942</v>
      </c>
      <c r="BO96" s="32">
        <v>0</v>
      </c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24">
        <f t="shared" si="56"/>
        <v>17772.7</v>
      </c>
      <c r="BW96" s="24">
        <f t="shared" si="57"/>
        <v>17871.832000000002</v>
      </c>
      <c r="BX96" s="25"/>
      <c r="BY96" s="25"/>
      <c r="BZ96" s="32">
        <v>0</v>
      </c>
      <c r="CA96" s="32">
        <v>0</v>
      </c>
      <c r="CB96" s="25"/>
      <c r="CC96" s="25"/>
      <c r="CD96" s="25"/>
      <c r="CE96" s="32">
        <v>0</v>
      </c>
      <c r="CF96" s="32">
        <v>0</v>
      </c>
      <c r="CG96" s="25"/>
      <c r="CH96" s="25"/>
      <c r="CI96" s="25"/>
      <c r="CJ96" s="32">
        <v>795</v>
      </c>
      <c r="CK96" s="32">
        <v>795</v>
      </c>
      <c r="CL96" s="25"/>
      <c r="CM96" s="24">
        <f t="shared" si="58"/>
        <v>795</v>
      </c>
      <c r="CN96" s="24">
        <f t="shared" si="59"/>
        <v>795</v>
      </c>
      <c r="CQ96" s="20"/>
      <c r="CS96" s="20"/>
      <c r="CT96" s="20"/>
      <c r="CV96" s="20"/>
    </row>
    <row r="97" spans="1:100" s="19" customFormat="1" ht="20.25" customHeight="1">
      <c r="A97" s="17">
        <v>88</v>
      </c>
      <c r="B97" s="18" t="s">
        <v>134</v>
      </c>
      <c r="C97" s="23">
        <v>222.7183</v>
      </c>
      <c r="D97" s="23">
        <v>0.0366</v>
      </c>
      <c r="E97" s="24">
        <f t="shared" si="40"/>
        <v>21683.7</v>
      </c>
      <c r="F97" s="24">
        <f t="shared" si="41"/>
        <v>21353.2753</v>
      </c>
      <c r="G97" s="24">
        <f t="shared" si="42"/>
        <v>98.4761608950502</v>
      </c>
      <c r="H97" s="24">
        <f t="shared" si="43"/>
        <v>5633</v>
      </c>
      <c r="I97" s="24">
        <f t="shared" si="44"/>
        <v>5302.5752999999995</v>
      </c>
      <c r="J97" s="24">
        <f t="shared" si="45"/>
        <v>94.13412568791053</v>
      </c>
      <c r="K97" s="24">
        <f t="shared" si="46"/>
        <v>3170</v>
      </c>
      <c r="L97" s="24">
        <f t="shared" si="47"/>
        <v>3629.642</v>
      </c>
      <c r="M97" s="25">
        <f t="shared" si="48"/>
        <v>114.49974763406941</v>
      </c>
      <c r="N97" s="32">
        <v>1230</v>
      </c>
      <c r="O97" s="32">
        <v>1636.239</v>
      </c>
      <c r="P97" s="25">
        <f t="shared" si="49"/>
        <v>133.02756097560976</v>
      </c>
      <c r="Q97" s="32">
        <v>904</v>
      </c>
      <c r="R97" s="32">
        <v>910.982</v>
      </c>
      <c r="S97" s="25">
        <f t="shared" si="50"/>
        <v>100.77234513274335</v>
      </c>
      <c r="T97" s="32">
        <v>1940</v>
      </c>
      <c r="U97" s="32">
        <v>1993.403</v>
      </c>
      <c r="V97" s="25">
        <f t="shared" si="51"/>
        <v>102.7527319587629</v>
      </c>
      <c r="W97" s="32">
        <v>80</v>
      </c>
      <c r="X97" s="32">
        <v>80</v>
      </c>
      <c r="Y97" s="25">
        <f t="shared" si="52"/>
        <v>100</v>
      </c>
      <c r="Z97" s="32">
        <v>0</v>
      </c>
      <c r="AA97" s="32">
        <v>0</v>
      </c>
      <c r="AB97" s="25"/>
      <c r="AC97" s="26">
        <v>0</v>
      </c>
      <c r="AD97" s="25">
        <v>0</v>
      </c>
      <c r="AE97" s="25"/>
      <c r="AF97" s="25"/>
      <c r="AG97" s="32">
        <v>11543.5</v>
      </c>
      <c r="AH97" s="32">
        <v>11543.5</v>
      </c>
      <c r="AI97" s="25"/>
      <c r="AJ97" s="25"/>
      <c r="AK97" s="32">
        <v>0</v>
      </c>
      <c r="AL97" s="32">
        <v>0</v>
      </c>
      <c r="AM97" s="25"/>
      <c r="AN97" s="23">
        <v>0</v>
      </c>
      <c r="AO97" s="25"/>
      <c r="AP97" s="25"/>
      <c r="AQ97" s="24">
        <f t="shared" si="53"/>
        <v>242</v>
      </c>
      <c r="AR97" s="24">
        <f t="shared" si="54"/>
        <v>246.304</v>
      </c>
      <c r="AS97" s="25">
        <f t="shared" si="55"/>
        <v>101.77851239669423</v>
      </c>
      <c r="AT97" s="32">
        <v>230</v>
      </c>
      <c r="AU97" s="32">
        <v>246.304</v>
      </c>
      <c r="AV97" s="32">
        <v>0</v>
      </c>
      <c r="AW97" s="32">
        <v>0</v>
      </c>
      <c r="AX97" s="23">
        <v>0</v>
      </c>
      <c r="AY97" s="23">
        <v>0</v>
      </c>
      <c r="AZ97" s="32">
        <v>12</v>
      </c>
      <c r="BA97" s="32">
        <v>0</v>
      </c>
      <c r="BB97" s="23">
        <v>0</v>
      </c>
      <c r="BC97" s="23">
        <v>0</v>
      </c>
      <c r="BD97" s="23">
        <v>0</v>
      </c>
      <c r="BE97" s="32">
        <v>0</v>
      </c>
      <c r="BF97" s="32">
        <v>0</v>
      </c>
      <c r="BG97" s="32">
        <v>0</v>
      </c>
      <c r="BH97" s="32">
        <v>0</v>
      </c>
      <c r="BI97" s="32">
        <v>1237</v>
      </c>
      <c r="BJ97" s="32">
        <v>435.6473</v>
      </c>
      <c r="BK97" s="32">
        <v>1237</v>
      </c>
      <c r="BL97" s="32">
        <v>435.6473</v>
      </c>
      <c r="BM97" s="32">
        <v>0</v>
      </c>
      <c r="BN97" s="32">
        <v>0</v>
      </c>
      <c r="BO97" s="32">
        <v>0</v>
      </c>
      <c r="BP97" s="32">
        <v>0</v>
      </c>
      <c r="BQ97" s="32">
        <v>0</v>
      </c>
      <c r="BR97" s="32">
        <v>0</v>
      </c>
      <c r="BS97" s="32">
        <v>0</v>
      </c>
      <c r="BT97" s="32">
        <v>0</v>
      </c>
      <c r="BU97" s="32">
        <v>0</v>
      </c>
      <c r="BV97" s="24">
        <f t="shared" si="56"/>
        <v>17176.5</v>
      </c>
      <c r="BW97" s="24">
        <f t="shared" si="57"/>
        <v>16846.0753</v>
      </c>
      <c r="BX97" s="25"/>
      <c r="BY97" s="25"/>
      <c r="BZ97" s="32">
        <v>4507.2</v>
      </c>
      <c r="CA97" s="32">
        <v>4507.2</v>
      </c>
      <c r="CB97" s="25"/>
      <c r="CC97" s="25"/>
      <c r="CD97" s="25"/>
      <c r="CE97" s="32">
        <v>0</v>
      </c>
      <c r="CF97" s="32">
        <v>0</v>
      </c>
      <c r="CG97" s="25"/>
      <c r="CH97" s="25"/>
      <c r="CI97" s="25"/>
      <c r="CJ97" s="32">
        <v>200</v>
      </c>
      <c r="CK97" s="32">
        <v>200</v>
      </c>
      <c r="CL97" s="25"/>
      <c r="CM97" s="24">
        <f t="shared" si="58"/>
        <v>4707.2</v>
      </c>
      <c r="CN97" s="24">
        <f t="shared" si="59"/>
        <v>4707.2</v>
      </c>
      <c r="CQ97" s="20"/>
      <c r="CS97" s="20"/>
      <c r="CT97" s="20"/>
      <c r="CV97" s="20"/>
    </row>
    <row r="98" spans="1:100" s="19" customFormat="1" ht="20.25" customHeight="1">
      <c r="A98" s="17">
        <v>89</v>
      </c>
      <c r="B98" s="18" t="s">
        <v>135</v>
      </c>
      <c r="C98" s="23">
        <v>4210.5291</v>
      </c>
      <c r="D98" s="23">
        <v>10186.8164</v>
      </c>
      <c r="E98" s="24">
        <f t="shared" si="40"/>
        <v>114752.584</v>
      </c>
      <c r="F98" s="24">
        <f t="shared" si="41"/>
        <v>121139.39920000001</v>
      </c>
      <c r="G98" s="24">
        <f t="shared" si="42"/>
        <v>105.56572669422417</v>
      </c>
      <c r="H98" s="24">
        <f t="shared" si="43"/>
        <v>49476.9</v>
      </c>
      <c r="I98" s="24">
        <f t="shared" si="44"/>
        <v>55863.7152</v>
      </c>
      <c r="J98" s="24">
        <f t="shared" si="45"/>
        <v>112.90868102084002</v>
      </c>
      <c r="K98" s="24">
        <f t="shared" si="46"/>
        <v>16500</v>
      </c>
      <c r="L98" s="24">
        <f t="shared" si="47"/>
        <v>20550.8688</v>
      </c>
      <c r="M98" s="25">
        <f t="shared" si="48"/>
        <v>124.55072</v>
      </c>
      <c r="N98" s="32">
        <v>1422</v>
      </c>
      <c r="O98" s="32">
        <v>1518.174</v>
      </c>
      <c r="P98" s="25">
        <f t="shared" si="49"/>
        <v>106.76329113924051</v>
      </c>
      <c r="Q98" s="32">
        <v>21793.4</v>
      </c>
      <c r="R98" s="32">
        <v>21995.7764</v>
      </c>
      <c r="S98" s="25">
        <f t="shared" si="50"/>
        <v>100.92861324988299</v>
      </c>
      <c r="T98" s="32">
        <v>15078</v>
      </c>
      <c r="U98" s="32">
        <v>19032.6948</v>
      </c>
      <c r="V98" s="25">
        <f t="shared" si="51"/>
        <v>126.22824512534821</v>
      </c>
      <c r="W98" s="32">
        <v>770</v>
      </c>
      <c r="X98" s="32">
        <v>1170.5</v>
      </c>
      <c r="Y98" s="25">
        <f t="shared" si="52"/>
        <v>152.01298701298703</v>
      </c>
      <c r="Z98" s="32">
        <v>0</v>
      </c>
      <c r="AA98" s="32">
        <v>0</v>
      </c>
      <c r="AB98" s="25"/>
      <c r="AC98" s="26">
        <v>0</v>
      </c>
      <c r="AD98" s="25">
        <v>0</v>
      </c>
      <c r="AE98" s="25"/>
      <c r="AF98" s="25"/>
      <c r="AG98" s="32">
        <v>57890.1</v>
      </c>
      <c r="AH98" s="32">
        <v>57890.1</v>
      </c>
      <c r="AI98" s="25"/>
      <c r="AJ98" s="25"/>
      <c r="AK98" s="32">
        <v>1867</v>
      </c>
      <c r="AL98" s="32">
        <v>1867</v>
      </c>
      <c r="AM98" s="25"/>
      <c r="AN98" s="23">
        <v>0</v>
      </c>
      <c r="AO98" s="25"/>
      <c r="AP98" s="25"/>
      <c r="AQ98" s="24">
        <f t="shared" si="53"/>
        <v>1413.5</v>
      </c>
      <c r="AR98" s="24">
        <f t="shared" si="54"/>
        <v>1444</v>
      </c>
      <c r="AS98" s="25">
        <f t="shared" si="55"/>
        <v>102.15776441457376</v>
      </c>
      <c r="AT98" s="32">
        <v>1413.5</v>
      </c>
      <c r="AU98" s="32">
        <v>1444</v>
      </c>
      <c r="AV98" s="32">
        <v>0</v>
      </c>
      <c r="AW98" s="32">
        <v>0</v>
      </c>
      <c r="AX98" s="23">
        <v>0</v>
      </c>
      <c r="AY98" s="23">
        <v>0</v>
      </c>
      <c r="AZ98" s="32">
        <v>0</v>
      </c>
      <c r="BA98" s="32">
        <v>0</v>
      </c>
      <c r="BB98" s="23">
        <v>0</v>
      </c>
      <c r="BC98" s="23">
        <v>0</v>
      </c>
      <c r="BD98" s="23">
        <v>0</v>
      </c>
      <c r="BE98" s="32">
        <v>0</v>
      </c>
      <c r="BF98" s="32">
        <v>0</v>
      </c>
      <c r="BG98" s="32">
        <v>6500</v>
      </c>
      <c r="BH98" s="32">
        <v>6616.1</v>
      </c>
      <c r="BI98" s="32">
        <v>2500</v>
      </c>
      <c r="BJ98" s="32">
        <v>2003.96</v>
      </c>
      <c r="BK98" s="32">
        <v>2500</v>
      </c>
      <c r="BL98" s="32">
        <v>1991.16</v>
      </c>
      <c r="BM98" s="32">
        <v>0</v>
      </c>
      <c r="BN98" s="32">
        <v>0</v>
      </c>
      <c r="BO98" s="32">
        <v>0</v>
      </c>
      <c r="BP98" s="32">
        <v>0</v>
      </c>
      <c r="BQ98" s="32">
        <v>0</v>
      </c>
      <c r="BR98" s="32">
        <v>0</v>
      </c>
      <c r="BS98" s="32">
        <v>0</v>
      </c>
      <c r="BT98" s="32">
        <v>2082.51</v>
      </c>
      <c r="BU98" s="32">
        <v>0</v>
      </c>
      <c r="BV98" s="24">
        <f t="shared" si="56"/>
        <v>109234</v>
      </c>
      <c r="BW98" s="24">
        <f t="shared" si="57"/>
        <v>115620.81520000001</v>
      </c>
      <c r="BX98" s="25"/>
      <c r="BY98" s="25"/>
      <c r="BZ98" s="32">
        <v>5518.584</v>
      </c>
      <c r="CA98" s="32">
        <v>5518.584</v>
      </c>
      <c r="CB98" s="25"/>
      <c r="CC98" s="25"/>
      <c r="CD98" s="25"/>
      <c r="CE98" s="32">
        <v>0</v>
      </c>
      <c r="CF98" s="32">
        <v>0</v>
      </c>
      <c r="CG98" s="25"/>
      <c r="CH98" s="25"/>
      <c r="CI98" s="25"/>
      <c r="CJ98" s="32">
        <v>0</v>
      </c>
      <c r="CK98" s="32">
        <v>0</v>
      </c>
      <c r="CL98" s="25"/>
      <c r="CM98" s="24">
        <f t="shared" si="58"/>
        <v>5518.584</v>
      </c>
      <c r="CN98" s="24">
        <f t="shared" si="59"/>
        <v>5518.584</v>
      </c>
      <c r="CQ98" s="20"/>
      <c r="CS98" s="20"/>
      <c r="CT98" s="20"/>
      <c r="CV98" s="20"/>
    </row>
    <row r="99" spans="1:100" s="19" customFormat="1" ht="20.25" customHeight="1">
      <c r="A99" s="17">
        <v>90</v>
      </c>
      <c r="B99" s="18" t="s">
        <v>136</v>
      </c>
      <c r="C99" s="23">
        <v>5249.0476</v>
      </c>
      <c r="D99" s="23">
        <v>16515.509</v>
      </c>
      <c r="E99" s="24">
        <f t="shared" si="40"/>
        <v>56935.2</v>
      </c>
      <c r="F99" s="24">
        <f t="shared" si="41"/>
        <v>58984.697</v>
      </c>
      <c r="G99" s="24">
        <f t="shared" si="42"/>
        <v>103.59970106366536</v>
      </c>
      <c r="H99" s="24">
        <f t="shared" si="43"/>
        <v>13434.9</v>
      </c>
      <c r="I99" s="24">
        <f t="shared" si="44"/>
        <v>15484.396999999999</v>
      </c>
      <c r="J99" s="24">
        <f t="shared" si="45"/>
        <v>115.25502236711847</v>
      </c>
      <c r="K99" s="24">
        <f t="shared" si="46"/>
        <v>2050</v>
      </c>
      <c r="L99" s="24">
        <f t="shared" si="47"/>
        <v>3182.143</v>
      </c>
      <c r="M99" s="25">
        <f t="shared" si="48"/>
        <v>155.22648780487805</v>
      </c>
      <c r="N99" s="32">
        <v>50</v>
      </c>
      <c r="O99" s="32">
        <v>50.52</v>
      </c>
      <c r="P99" s="25">
        <f t="shared" si="49"/>
        <v>101.03999999999999</v>
      </c>
      <c r="Q99" s="32">
        <v>6512.5</v>
      </c>
      <c r="R99" s="32">
        <v>6709.847</v>
      </c>
      <c r="S99" s="25">
        <f t="shared" si="50"/>
        <v>103.0302802303263</v>
      </c>
      <c r="T99" s="32">
        <v>2000</v>
      </c>
      <c r="U99" s="32">
        <v>3131.623</v>
      </c>
      <c r="V99" s="25">
        <f t="shared" si="51"/>
        <v>156.58115</v>
      </c>
      <c r="W99" s="32">
        <v>222</v>
      </c>
      <c r="X99" s="32">
        <v>259.8</v>
      </c>
      <c r="Y99" s="25">
        <f t="shared" si="52"/>
        <v>117.02702702702703</v>
      </c>
      <c r="Z99" s="32">
        <v>0</v>
      </c>
      <c r="AA99" s="32">
        <v>0</v>
      </c>
      <c r="AB99" s="25"/>
      <c r="AC99" s="26">
        <v>0</v>
      </c>
      <c r="AD99" s="25">
        <v>0</v>
      </c>
      <c r="AE99" s="25"/>
      <c r="AF99" s="25"/>
      <c r="AG99" s="32">
        <v>36851.5</v>
      </c>
      <c r="AH99" s="32">
        <v>36851.5</v>
      </c>
      <c r="AI99" s="25"/>
      <c r="AJ99" s="25"/>
      <c r="AK99" s="32">
        <v>0</v>
      </c>
      <c r="AL99" s="32">
        <v>0</v>
      </c>
      <c r="AM99" s="25"/>
      <c r="AN99" s="23">
        <v>0</v>
      </c>
      <c r="AO99" s="25"/>
      <c r="AP99" s="25"/>
      <c r="AQ99" s="24">
        <f t="shared" si="53"/>
        <v>2120.8</v>
      </c>
      <c r="AR99" s="24">
        <f t="shared" si="54"/>
        <v>3361.9370000000004</v>
      </c>
      <c r="AS99" s="25">
        <f t="shared" si="55"/>
        <v>158.5221142964919</v>
      </c>
      <c r="AT99" s="32">
        <v>2080</v>
      </c>
      <c r="AU99" s="32">
        <v>3321.137</v>
      </c>
      <c r="AV99" s="32">
        <v>0</v>
      </c>
      <c r="AW99" s="32">
        <v>0</v>
      </c>
      <c r="AX99" s="23">
        <v>0</v>
      </c>
      <c r="AY99" s="23">
        <v>0</v>
      </c>
      <c r="AZ99" s="32">
        <v>40.8</v>
      </c>
      <c r="BA99" s="32">
        <v>40.8</v>
      </c>
      <c r="BB99" s="23">
        <v>0</v>
      </c>
      <c r="BC99" s="23">
        <v>0</v>
      </c>
      <c r="BD99" s="23">
        <v>0</v>
      </c>
      <c r="BE99" s="32">
        <v>0</v>
      </c>
      <c r="BF99" s="32">
        <v>0</v>
      </c>
      <c r="BG99" s="32">
        <v>600</v>
      </c>
      <c r="BH99" s="32">
        <v>434.4</v>
      </c>
      <c r="BI99" s="32">
        <v>1929.6</v>
      </c>
      <c r="BJ99" s="32">
        <v>1092.65</v>
      </c>
      <c r="BK99" s="32">
        <v>1773.6</v>
      </c>
      <c r="BL99" s="32">
        <v>938.65</v>
      </c>
      <c r="BM99" s="32">
        <v>0</v>
      </c>
      <c r="BN99" s="32">
        <v>71.384</v>
      </c>
      <c r="BO99" s="32">
        <v>0</v>
      </c>
      <c r="BP99" s="32">
        <v>0</v>
      </c>
      <c r="BQ99" s="32">
        <v>0</v>
      </c>
      <c r="BR99" s="32">
        <v>0</v>
      </c>
      <c r="BS99" s="32">
        <v>0</v>
      </c>
      <c r="BT99" s="32">
        <v>372.236</v>
      </c>
      <c r="BU99" s="32">
        <v>0</v>
      </c>
      <c r="BV99" s="24">
        <f t="shared" si="56"/>
        <v>50286.4</v>
      </c>
      <c r="BW99" s="24">
        <f t="shared" si="57"/>
        <v>52335.897000000004</v>
      </c>
      <c r="BX99" s="25"/>
      <c r="BY99" s="25"/>
      <c r="BZ99" s="32">
        <v>6648.8</v>
      </c>
      <c r="CA99" s="32">
        <v>6648.8</v>
      </c>
      <c r="CB99" s="25"/>
      <c r="CC99" s="25"/>
      <c r="CD99" s="25"/>
      <c r="CE99" s="32">
        <v>0</v>
      </c>
      <c r="CF99" s="32">
        <v>0</v>
      </c>
      <c r="CG99" s="25"/>
      <c r="CH99" s="25"/>
      <c r="CI99" s="25"/>
      <c r="CJ99" s="32">
        <v>5000</v>
      </c>
      <c r="CK99" s="32">
        <v>5000</v>
      </c>
      <c r="CL99" s="25"/>
      <c r="CM99" s="24">
        <f t="shared" si="58"/>
        <v>11648.8</v>
      </c>
      <c r="CN99" s="24">
        <f t="shared" si="59"/>
        <v>11648.8</v>
      </c>
      <c r="CQ99" s="20"/>
      <c r="CS99" s="20"/>
      <c r="CT99" s="20"/>
      <c r="CV99" s="20"/>
    </row>
    <row r="100" spans="1:100" s="19" customFormat="1" ht="20.25" customHeight="1">
      <c r="A100" s="17">
        <v>91</v>
      </c>
      <c r="B100" s="18" t="s">
        <v>137</v>
      </c>
      <c r="C100" s="23">
        <v>4.0496</v>
      </c>
      <c r="D100" s="23">
        <v>798.7109</v>
      </c>
      <c r="E100" s="24">
        <f t="shared" si="40"/>
        <v>104095.4</v>
      </c>
      <c r="F100" s="24">
        <f t="shared" si="41"/>
        <v>105126.94630000001</v>
      </c>
      <c r="G100" s="24">
        <f t="shared" si="42"/>
        <v>100.9909624248526</v>
      </c>
      <c r="H100" s="24">
        <f t="shared" si="43"/>
        <v>37810</v>
      </c>
      <c r="I100" s="24">
        <f t="shared" si="44"/>
        <v>39111.546299999995</v>
      </c>
      <c r="J100" s="24">
        <f t="shared" si="45"/>
        <v>103.44233350965351</v>
      </c>
      <c r="K100" s="24">
        <f t="shared" si="46"/>
        <v>12479</v>
      </c>
      <c r="L100" s="24">
        <f t="shared" si="47"/>
        <v>14695.59</v>
      </c>
      <c r="M100" s="25">
        <f t="shared" si="48"/>
        <v>117.76256110265247</v>
      </c>
      <c r="N100" s="32">
        <v>344</v>
      </c>
      <c r="O100" s="32">
        <v>625.512</v>
      </c>
      <c r="P100" s="25">
        <f t="shared" si="49"/>
        <v>181.8348837209302</v>
      </c>
      <c r="Q100" s="32">
        <v>13685</v>
      </c>
      <c r="R100" s="32">
        <v>11797.9863</v>
      </c>
      <c r="S100" s="25">
        <f t="shared" si="50"/>
        <v>86.21108001461455</v>
      </c>
      <c r="T100" s="32">
        <v>12135</v>
      </c>
      <c r="U100" s="32">
        <v>14070.078</v>
      </c>
      <c r="V100" s="25">
        <f t="shared" si="51"/>
        <v>115.94625463535229</v>
      </c>
      <c r="W100" s="32">
        <v>827</v>
      </c>
      <c r="X100" s="32">
        <v>775.5</v>
      </c>
      <c r="Y100" s="25">
        <f t="shared" si="52"/>
        <v>93.77267230955259</v>
      </c>
      <c r="Z100" s="32">
        <v>0</v>
      </c>
      <c r="AA100" s="32">
        <v>0</v>
      </c>
      <c r="AB100" s="25"/>
      <c r="AC100" s="26">
        <v>0</v>
      </c>
      <c r="AD100" s="25">
        <v>0</v>
      </c>
      <c r="AE100" s="25"/>
      <c r="AF100" s="25"/>
      <c r="AG100" s="32">
        <v>60885.4</v>
      </c>
      <c r="AH100" s="32">
        <v>60885.4</v>
      </c>
      <c r="AI100" s="25"/>
      <c r="AJ100" s="25"/>
      <c r="AK100" s="32">
        <v>0</v>
      </c>
      <c r="AL100" s="32">
        <v>0</v>
      </c>
      <c r="AM100" s="25"/>
      <c r="AN100" s="23">
        <v>0</v>
      </c>
      <c r="AO100" s="25"/>
      <c r="AP100" s="25"/>
      <c r="AQ100" s="24">
        <f t="shared" si="53"/>
        <v>1822</v>
      </c>
      <c r="AR100" s="24">
        <f t="shared" si="54"/>
        <v>2200.548</v>
      </c>
      <c r="AS100" s="25">
        <f t="shared" si="55"/>
        <v>120.77650933040613</v>
      </c>
      <c r="AT100" s="32">
        <v>622</v>
      </c>
      <c r="AU100" s="32">
        <v>1000.548</v>
      </c>
      <c r="AV100" s="32">
        <v>0</v>
      </c>
      <c r="AW100" s="32">
        <v>0</v>
      </c>
      <c r="AX100" s="23">
        <v>0</v>
      </c>
      <c r="AY100" s="23">
        <v>0</v>
      </c>
      <c r="AZ100" s="32">
        <v>1200</v>
      </c>
      <c r="BA100" s="32">
        <v>1200</v>
      </c>
      <c r="BB100" s="23">
        <v>0</v>
      </c>
      <c r="BC100" s="23">
        <v>0</v>
      </c>
      <c r="BD100" s="23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8997</v>
      </c>
      <c r="BJ100" s="32">
        <v>9507.462</v>
      </c>
      <c r="BK100" s="32">
        <v>3477</v>
      </c>
      <c r="BL100" s="32">
        <v>3523.322</v>
      </c>
      <c r="BM100" s="32">
        <v>0</v>
      </c>
      <c r="BN100" s="32">
        <v>0</v>
      </c>
      <c r="BO100" s="32">
        <v>0</v>
      </c>
      <c r="BP100" s="32">
        <v>0</v>
      </c>
      <c r="BQ100" s="32">
        <v>0</v>
      </c>
      <c r="BR100" s="32">
        <v>0</v>
      </c>
      <c r="BS100" s="32">
        <v>0</v>
      </c>
      <c r="BT100" s="32">
        <v>134.46</v>
      </c>
      <c r="BU100" s="32">
        <v>0</v>
      </c>
      <c r="BV100" s="24">
        <f t="shared" si="56"/>
        <v>98695.4</v>
      </c>
      <c r="BW100" s="24">
        <f t="shared" si="57"/>
        <v>99996.94630000001</v>
      </c>
      <c r="BX100" s="25"/>
      <c r="BY100" s="25"/>
      <c r="BZ100" s="32">
        <v>5400</v>
      </c>
      <c r="CA100" s="32">
        <v>5130</v>
      </c>
      <c r="CB100" s="25"/>
      <c r="CC100" s="25"/>
      <c r="CD100" s="25"/>
      <c r="CE100" s="32">
        <v>0</v>
      </c>
      <c r="CF100" s="32">
        <v>0</v>
      </c>
      <c r="CG100" s="25"/>
      <c r="CH100" s="25"/>
      <c r="CI100" s="25"/>
      <c r="CJ100" s="32">
        <v>0</v>
      </c>
      <c r="CK100" s="32">
        <v>0</v>
      </c>
      <c r="CL100" s="25"/>
      <c r="CM100" s="24">
        <f t="shared" si="58"/>
        <v>5400</v>
      </c>
      <c r="CN100" s="24">
        <f t="shared" si="59"/>
        <v>5130</v>
      </c>
      <c r="CQ100" s="20"/>
      <c r="CS100" s="20"/>
      <c r="CT100" s="20"/>
      <c r="CV100" s="20"/>
    </row>
    <row r="101" spans="1:100" s="19" customFormat="1" ht="20.25" customHeight="1">
      <c r="A101" s="17">
        <v>92</v>
      </c>
      <c r="B101" s="18" t="s">
        <v>138</v>
      </c>
      <c r="C101" s="23">
        <v>49.268</v>
      </c>
      <c r="D101" s="23">
        <v>264.781</v>
      </c>
      <c r="E101" s="24">
        <f t="shared" si="40"/>
        <v>4376.3</v>
      </c>
      <c r="F101" s="24">
        <f t="shared" si="41"/>
        <v>4380.621</v>
      </c>
      <c r="G101" s="24">
        <f t="shared" si="42"/>
        <v>100.09873637547699</v>
      </c>
      <c r="H101" s="24">
        <f t="shared" si="43"/>
        <v>490</v>
      </c>
      <c r="I101" s="24">
        <f t="shared" si="44"/>
        <v>494.321</v>
      </c>
      <c r="J101" s="24">
        <f t="shared" si="45"/>
        <v>100.88183673469389</v>
      </c>
      <c r="K101" s="24">
        <f t="shared" si="46"/>
        <v>180</v>
      </c>
      <c r="L101" s="24">
        <f t="shared" si="47"/>
        <v>182.806</v>
      </c>
      <c r="M101" s="25">
        <f t="shared" si="48"/>
        <v>101.55888888888889</v>
      </c>
      <c r="N101" s="32">
        <v>0</v>
      </c>
      <c r="O101" s="32">
        <v>0.092</v>
      </c>
      <c r="P101" s="25" t="e">
        <f t="shared" si="49"/>
        <v>#DIV/0!</v>
      </c>
      <c r="Q101" s="32">
        <v>160</v>
      </c>
      <c r="R101" s="32">
        <v>160.8</v>
      </c>
      <c r="S101" s="25">
        <f t="shared" si="50"/>
        <v>100.50000000000001</v>
      </c>
      <c r="T101" s="32">
        <v>180</v>
      </c>
      <c r="U101" s="32">
        <v>182.714</v>
      </c>
      <c r="V101" s="25">
        <f t="shared" si="51"/>
        <v>101.50777777777778</v>
      </c>
      <c r="W101" s="32">
        <v>0</v>
      </c>
      <c r="X101" s="32">
        <v>0</v>
      </c>
      <c r="Y101" s="25" t="e">
        <f t="shared" si="52"/>
        <v>#DIV/0!</v>
      </c>
      <c r="Z101" s="32">
        <v>0</v>
      </c>
      <c r="AA101" s="32">
        <v>0</v>
      </c>
      <c r="AB101" s="25"/>
      <c r="AC101" s="26">
        <v>0</v>
      </c>
      <c r="AD101" s="25">
        <v>0</v>
      </c>
      <c r="AE101" s="25"/>
      <c r="AF101" s="25"/>
      <c r="AG101" s="32">
        <v>3886.3</v>
      </c>
      <c r="AH101" s="32">
        <v>3886.3</v>
      </c>
      <c r="AI101" s="25"/>
      <c r="AJ101" s="25"/>
      <c r="AK101" s="32">
        <v>0</v>
      </c>
      <c r="AL101" s="32">
        <v>0</v>
      </c>
      <c r="AM101" s="25"/>
      <c r="AN101" s="23">
        <v>0</v>
      </c>
      <c r="AO101" s="25"/>
      <c r="AP101" s="25"/>
      <c r="AQ101" s="24">
        <f t="shared" si="53"/>
        <v>150</v>
      </c>
      <c r="AR101" s="24">
        <f t="shared" si="54"/>
        <v>150.715</v>
      </c>
      <c r="AS101" s="25">
        <f t="shared" si="55"/>
        <v>100.47666666666666</v>
      </c>
      <c r="AT101" s="32">
        <v>150</v>
      </c>
      <c r="AU101" s="32">
        <v>150.715</v>
      </c>
      <c r="AV101" s="32">
        <v>0</v>
      </c>
      <c r="AW101" s="32">
        <v>0</v>
      </c>
      <c r="AX101" s="23">
        <v>0</v>
      </c>
      <c r="AY101" s="23">
        <v>0</v>
      </c>
      <c r="AZ101" s="32">
        <v>0</v>
      </c>
      <c r="BA101" s="32">
        <v>0</v>
      </c>
      <c r="BB101" s="23">
        <v>0</v>
      </c>
      <c r="BC101" s="23">
        <v>0</v>
      </c>
      <c r="BD101" s="23">
        <v>0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0</v>
      </c>
      <c r="BM101" s="32">
        <v>0</v>
      </c>
      <c r="BN101" s="32">
        <v>0</v>
      </c>
      <c r="BO101" s="32">
        <v>0</v>
      </c>
      <c r="BP101" s="32">
        <v>0</v>
      </c>
      <c r="BQ101" s="32">
        <v>0</v>
      </c>
      <c r="BR101" s="32">
        <v>0</v>
      </c>
      <c r="BS101" s="32">
        <v>0</v>
      </c>
      <c r="BT101" s="32">
        <v>0</v>
      </c>
      <c r="BU101" s="32">
        <v>0</v>
      </c>
      <c r="BV101" s="24">
        <f t="shared" si="56"/>
        <v>4376.3</v>
      </c>
      <c r="BW101" s="24">
        <f t="shared" si="57"/>
        <v>4380.621</v>
      </c>
      <c r="BX101" s="25"/>
      <c r="BY101" s="25"/>
      <c r="BZ101" s="32">
        <v>0</v>
      </c>
      <c r="CA101" s="32">
        <v>0</v>
      </c>
      <c r="CB101" s="25"/>
      <c r="CC101" s="25"/>
      <c r="CD101" s="25"/>
      <c r="CE101" s="32">
        <v>0</v>
      </c>
      <c r="CF101" s="32">
        <v>0</v>
      </c>
      <c r="CG101" s="25"/>
      <c r="CH101" s="25"/>
      <c r="CI101" s="25"/>
      <c r="CJ101" s="32">
        <v>0</v>
      </c>
      <c r="CK101" s="32">
        <v>0</v>
      </c>
      <c r="CL101" s="25"/>
      <c r="CM101" s="24">
        <f t="shared" si="58"/>
        <v>0</v>
      </c>
      <c r="CN101" s="24">
        <f t="shared" si="59"/>
        <v>0</v>
      </c>
      <c r="CQ101" s="20"/>
      <c r="CS101" s="20"/>
      <c r="CT101" s="20"/>
      <c r="CV101" s="20"/>
    </row>
    <row r="102" spans="1:100" s="19" customFormat="1" ht="20.25" customHeight="1">
      <c r="A102" s="17">
        <v>93</v>
      </c>
      <c r="B102" s="18" t="s">
        <v>139</v>
      </c>
      <c r="C102" s="23">
        <v>5866.66</v>
      </c>
      <c r="D102" s="23">
        <v>10140.9697</v>
      </c>
      <c r="E102" s="24">
        <f t="shared" si="40"/>
        <v>126994.5</v>
      </c>
      <c r="F102" s="24">
        <f t="shared" si="41"/>
        <v>129063.65430000001</v>
      </c>
      <c r="G102" s="24">
        <f t="shared" si="42"/>
        <v>101.62932591568928</v>
      </c>
      <c r="H102" s="24">
        <f t="shared" si="43"/>
        <v>34780</v>
      </c>
      <c r="I102" s="24">
        <f t="shared" si="44"/>
        <v>36849.1543</v>
      </c>
      <c r="J102" s="24">
        <f t="shared" si="45"/>
        <v>105.94926480736055</v>
      </c>
      <c r="K102" s="24">
        <f t="shared" si="46"/>
        <v>10650</v>
      </c>
      <c r="L102" s="24">
        <f t="shared" si="47"/>
        <v>10737.464800000002</v>
      </c>
      <c r="M102" s="25">
        <f t="shared" si="48"/>
        <v>100.82126572769954</v>
      </c>
      <c r="N102" s="32">
        <v>150</v>
      </c>
      <c r="O102" s="32">
        <v>156.03</v>
      </c>
      <c r="P102" s="25">
        <f t="shared" si="49"/>
        <v>104.02</v>
      </c>
      <c r="Q102" s="32">
        <v>6600</v>
      </c>
      <c r="R102" s="32">
        <v>6757.9385</v>
      </c>
      <c r="S102" s="25">
        <f t="shared" si="50"/>
        <v>102.39300757575758</v>
      </c>
      <c r="T102" s="32">
        <v>10500</v>
      </c>
      <c r="U102" s="32">
        <v>10581.4348</v>
      </c>
      <c r="V102" s="25">
        <f t="shared" si="51"/>
        <v>100.77556952380952</v>
      </c>
      <c r="W102" s="32">
        <v>430</v>
      </c>
      <c r="X102" s="32">
        <v>723.5</v>
      </c>
      <c r="Y102" s="25">
        <f t="shared" si="52"/>
        <v>168.25581395348837</v>
      </c>
      <c r="Z102" s="32">
        <v>0</v>
      </c>
      <c r="AA102" s="32">
        <v>0</v>
      </c>
      <c r="AB102" s="25"/>
      <c r="AC102" s="26">
        <v>0</v>
      </c>
      <c r="AD102" s="25">
        <v>0</v>
      </c>
      <c r="AE102" s="25"/>
      <c r="AF102" s="25"/>
      <c r="AG102" s="32">
        <v>92214.5</v>
      </c>
      <c r="AH102" s="32">
        <v>92214.5</v>
      </c>
      <c r="AI102" s="25"/>
      <c r="AJ102" s="25"/>
      <c r="AK102" s="32">
        <v>0</v>
      </c>
      <c r="AL102" s="32">
        <v>0</v>
      </c>
      <c r="AM102" s="25"/>
      <c r="AN102" s="23">
        <v>0</v>
      </c>
      <c r="AO102" s="25"/>
      <c r="AP102" s="25"/>
      <c r="AQ102" s="24">
        <f t="shared" si="53"/>
        <v>9000</v>
      </c>
      <c r="AR102" s="24">
        <f t="shared" si="54"/>
        <v>9075.5157</v>
      </c>
      <c r="AS102" s="25">
        <f t="shared" si="55"/>
        <v>100.83906333333333</v>
      </c>
      <c r="AT102" s="32">
        <v>9000</v>
      </c>
      <c r="AU102" s="32">
        <v>9075.5157</v>
      </c>
      <c r="AV102" s="32">
        <v>0</v>
      </c>
      <c r="AW102" s="32">
        <v>0</v>
      </c>
      <c r="AX102" s="23">
        <v>0</v>
      </c>
      <c r="AY102" s="23">
        <v>0</v>
      </c>
      <c r="AZ102" s="32">
        <v>0</v>
      </c>
      <c r="BA102" s="32">
        <v>0</v>
      </c>
      <c r="BB102" s="23">
        <v>0</v>
      </c>
      <c r="BC102" s="23">
        <v>0</v>
      </c>
      <c r="BD102" s="23">
        <v>0</v>
      </c>
      <c r="BE102" s="32">
        <v>0</v>
      </c>
      <c r="BF102" s="32">
        <v>0</v>
      </c>
      <c r="BG102" s="32">
        <v>0</v>
      </c>
      <c r="BH102" s="32">
        <v>0</v>
      </c>
      <c r="BI102" s="32">
        <v>1100</v>
      </c>
      <c r="BJ102" s="32">
        <v>1192.03</v>
      </c>
      <c r="BK102" s="32">
        <v>1100</v>
      </c>
      <c r="BL102" s="32">
        <v>1192.03</v>
      </c>
      <c r="BM102" s="32">
        <v>0</v>
      </c>
      <c r="BN102" s="32">
        <v>0</v>
      </c>
      <c r="BO102" s="32">
        <v>0</v>
      </c>
      <c r="BP102" s="32">
        <v>0</v>
      </c>
      <c r="BQ102" s="32">
        <v>0</v>
      </c>
      <c r="BR102" s="32">
        <v>0</v>
      </c>
      <c r="BS102" s="32">
        <v>7000</v>
      </c>
      <c r="BT102" s="32">
        <v>8362.7053</v>
      </c>
      <c r="BU102" s="32">
        <v>0</v>
      </c>
      <c r="BV102" s="24">
        <f t="shared" si="56"/>
        <v>126994.5</v>
      </c>
      <c r="BW102" s="24">
        <f t="shared" si="57"/>
        <v>129063.65430000001</v>
      </c>
      <c r="BX102" s="25"/>
      <c r="BY102" s="25"/>
      <c r="BZ102" s="32">
        <v>0</v>
      </c>
      <c r="CA102" s="32">
        <v>0</v>
      </c>
      <c r="CB102" s="25"/>
      <c r="CC102" s="25"/>
      <c r="CD102" s="25"/>
      <c r="CE102" s="32">
        <v>0</v>
      </c>
      <c r="CF102" s="32">
        <v>0</v>
      </c>
      <c r="CG102" s="25"/>
      <c r="CH102" s="25"/>
      <c r="CI102" s="25"/>
      <c r="CJ102" s="32">
        <v>0</v>
      </c>
      <c r="CK102" s="32">
        <v>0</v>
      </c>
      <c r="CL102" s="25"/>
      <c r="CM102" s="24">
        <f t="shared" si="58"/>
        <v>0</v>
      </c>
      <c r="CN102" s="24">
        <f t="shared" si="59"/>
        <v>0</v>
      </c>
      <c r="CQ102" s="20"/>
      <c r="CS102" s="20"/>
      <c r="CT102" s="20"/>
      <c r="CV102" s="20"/>
    </row>
    <row r="103" spans="1:100" s="19" customFormat="1" ht="20.25" customHeight="1">
      <c r="A103" s="17">
        <v>94</v>
      </c>
      <c r="B103" s="18" t="s">
        <v>140</v>
      </c>
      <c r="C103" s="23">
        <v>5779.1261</v>
      </c>
      <c r="D103" s="23">
        <v>585.1937</v>
      </c>
      <c r="E103" s="24">
        <f t="shared" si="40"/>
        <v>90220</v>
      </c>
      <c r="F103" s="24">
        <f t="shared" si="41"/>
        <v>83679.32400000001</v>
      </c>
      <c r="G103" s="24">
        <f t="shared" si="42"/>
        <v>92.75030370206163</v>
      </c>
      <c r="H103" s="24">
        <f t="shared" si="43"/>
        <v>40300.8</v>
      </c>
      <c r="I103" s="24">
        <f t="shared" si="44"/>
        <v>33760.124</v>
      </c>
      <c r="J103" s="24">
        <f t="shared" si="45"/>
        <v>83.77035691599174</v>
      </c>
      <c r="K103" s="24">
        <f t="shared" si="46"/>
        <v>7321.4</v>
      </c>
      <c r="L103" s="24">
        <f t="shared" si="47"/>
        <v>10825.158</v>
      </c>
      <c r="M103" s="25">
        <f t="shared" si="48"/>
        <v>147.85639358592618</v>
      </c>
      <c r="N103" s="32">
        <v>321.4</v>
      </c>
      <c r="O103" s="32">
        <v>1075.82</v>
      </c>
      <c r="P103" s="25">
        <f t="shared" si="49"/>
        <v>334.7293092719353</v>
      </c>
      <c r="Q103" s="32">
        <v>17276.9</v>
      </c>
      <c r="R103" s="32">
        <v>8270.597</v>
      </c>
      <c r="S103" s="25">
        <f t="shared" si="50"/>
        <v>47.87083909729176</v>
      </c>
      <c r="T103" s="32">
        <v>7000</v>
      </c>
      <c r="U103" s="32">
        <v>9749.338</v>
      </c>
      <c r="V103" s="25">
        <f t="shared" si="51"/>
        <v>139.27625714285713</v>
      </c>
      <c r="W103" s="32">
        <v>644.5</v>
      </c>
      <c r="X103" s="32">
        <v>653.4</v>
      </c>
      <c r="Y103" s="25">
        <f t="shared" si="52"/>
        <v>101.38091543832428</v>
      </c>
      <c r="Z103" s="32">
        <v>0</v>
      </c>
      <c r="AA103" s="32">
        <v>0</v>
      </c>
      <c r="AB103" s="25"/>
      <c r="AC103" s="26">
        <v>0</v>
      </c>
      <c r="AD103" s="25">
        <v>0</v>
      </c>
      <c r="AE103" s="25"/>
      <c r="AF103" s="25"/>
      <c r="AG103" s="32">
        <v>49919.2</v>
      </c>
      <c r="AH103" s="32">
        <v>49919.2</v>
      </c>
      <c r="AI103" s="25"/>
      <c r="AJ103" s="25"/>
      <c r="AK103" s="32">
        <v>0</v>
      </c>
      <c r="AL103" s="32">
        <v>0</v>
      </c>
      <c r="AM103" s="25"/>
      <c r="AN103" s="23">
        <v>0</v>
      </c>
      <c r="AO103" s="25"/>
      <c r="AP103" s="25"/>
      <c r="AQ103" s="24">
        <f t="shared" si="53"/>
        <v>4058</v>
      </c>
      <c r="AR103" s="24">
        <f t="shared" si="54"/>
        <v>2549.933</v>
      </c>
      <c r="AS103" s="25">
        <f t="shared" si="55"/>
        <v>62.83718580581568</v>
      </c>
      <c r="AT103" s="32">
        <v>4058</v>
      </c>
      <c r="AU103" s="32">
        <v>2549.933</v>
      </c>
      <c r="AV103" s="32">
        <v>0</v>
      </c>
      <c r="AW103" s="32">
        <v>0</v>
      </c>
      <c r="AX103" s="23">
        <v>0</v>
      </c>
      <c r="AY103" s="23">
        <v>0</v>
      </c>
      <c r="AZ103" s="32">
        <v>0</v>
      </c>
      <c r="BA103" s="32">
        <v>0</v>
      </c>
      <c r="BB103" s="23">
        <v>0</v>
      </c>
      <c r="BC103" s="23">
        <v>0</v>
      </c>
      <c r="BD103" s="23">
        <v>0</v>
      </c>
      <c r="BE103" s="32">
        <v>0</v>
      </c>
      <c r="BF103" s="32">
        <v>0</v>
      </c>
      <c r="BG103" s="32">
        <v>0</v>
      </c>
      <c r="BH103" s="32">
        <v>0</v>
      </c>
      <c r="BI103" s="32">
        <v>11000</v>
      </c>
      <c r="BJ103" s="32">
        <v>9033.466</v>
      </c>
      <c r="BK103" s="32">
        <v>5000</v>
      </c>
      <c r="BL103" s="32">
        <v>3179.566</v>
      </c>
      <c r="BM103" s="32">
        <v>0</v>
      </c>
      <c r="BN103" s="32">
        <v>0</v>
      </c>
      <c r="BO103" s="32">
        <v>0</v>
      </c>
      <c r="BP103" s="32">
        <v>0</v>
      </c>
      <c r="BQ103" s="32">
        <v>0</v>
      </c>
      <c r="BR103" s="32">
        <v>0</v>
      </c>
      <c r="BS103" s="32">
        <v>0</v>
      </c>
      <c r="BT103" s="32">
        <v>2427.57</v>
      </c>
      <c r="BU103" s="32">
        <v>0</v>
      </c>
      <c r="BV103" s="24">
        <f t="shared" si="56"/>
        <v>90220</v>
      </c>
      <c r="BW103" s="24">
        <f t="shared" si="57"/>
        <v>83679.32400000001</v>
      </c>
      <c r="BX103" s="25"/>
      <c r="BY103" s="25"/>
      <c r="BZ103" s="32">
        <v>0</v>
      </c>
      <c r="CA103" s="32">
        <v>0</v>
      </c>
      <c r="CB103" s="25"/>
      <c r="CC103" s="25"/>
      <c r="CD103" s="25"/>
      <c r="CE103" s="32">
        <v>0</v>
      </c>
      <c r="CF103" s="32">
        <v>0</v>
      </c>
      <c r="CG103" s="25"/>
      <c r="CH103" s="25"/>
      <c r="CI103" s="25"/>
      <c r="CJ103" s="32">
        <v>0</v>
      </c>
      <c r="CK103" s="32">
        <v>0</v>
      </c>
      <c r="CL103" s="25"/>
      <c r="CM103" s="24">
        <f t="shared" si="58"/>
        <v>0</v>
      </c>
      <c r="CN103" s="24">
        <f t="shared" si="59"/>
        <v>0</v>
      </c>
      <c r="CQ103" s="20"/>
      <c r="CS103" s="20"/>
      <c r="CT103" s="20"/>
      <c r="CV103" s="20"/>
    </row>
    <row r="104" spans="1:100" s="19" customFormat="1" ht="20.25" customHeight="1">
      <c r="A104" s="17">
        <v>95</v>
      </c>
      <c r="B104" s="18" t="s">
        <v>141</v>
      </c>
      <c r="C104" s="23">
        <v>8671.4014</v>
      </c>
      <c r="D104" s="23">
        <v>13667.8845</v>
      </c>
      <c r="E104" s="24">
        <f t="shared" si="40"/>
        <v>76798.00000000001</v>
      </c>
      <c r="F104" s="24">
        <f t="shared" si="41"/>
        <v>80919.08029999999</v>
      </c>
      <c r="G104" s="24">
        <f t="shared" si="42"/>
        <v>105.36612971691967</v>
      </c>
      <c r="H104" s="24">
        <f t="shared" si="43"/>
        <v>32439.8</v>
      </c>
      <c r="I104" s="24">
        <f t="shared" si="44"/>
        <v>36560.8803</v>
      </c>
      <c r="J104" s="24">
        <f t="shared" si="45"/>
        <v>112.70377838334392</v>
      </c>
      <c r="K104" s="24">
        <f t="shared" si="46"/>
        <v>7800</v>
      </c>
      <c r="L104" s="24">
        <f t="shared" si="47"/>
        <v>11202.758</v>
      </c>
      <c r="M104" s="25">
        <f t="shared" si="48"/>
        <v>143.62510256410258</v>
      </c>
      <c r="N104" s="32">
        <v>600</v>
      </c>
      <c r="O104" s="32">
        <v>1299.617</v>
      </c>
      <c r="P104" s="25">
        <f t="shared" si="49"/>
        <v>216.6028333333333</v>
      </c>
      <c r="Q104" s="32">
        <v>15200</v>
      </c>
      <c r="R104" s="32">
        <v>15776.3053</v>
      </c>
      <c r="S104" s="25">
        <f t="shared" si="50"/>
        <v>103.79148223684211</v>
      </c>
      <c r="T104" s="32">
        <v>7200</v>
      </c>
      <c r="U104" s="32">
        <v>9903.141</v>
      </c>
      <c r="V104" s="25">
        <f t="shared" si="51"/>
        <v>137.543625</v>
      </c>
      <c r="W104" s="32">
        <v>306</v>
      </c>
      <c r="X104" s="32">
        <v>509.1</v>
      </c>
      <c r="Y104" s="25">
        <f t="shared" si="52"/>
        <v>166.37254901960785</v>
      </c>
      <c r="Z104" s="32">
        <v>0</v>
      </c>
      <c r="AA104" s="32">
        <v>0</v>
      </c>
      <c r="AB104" s="25"/>
      <c r="AC104" s="26">
        <v>0</v>
      </c>
      <c r="AD104" s="25">
        <v>0</v>
      </c>
      <c r="AE104" s="25"/>
      <c r="AF104" s="25"/>
      <c r="AG104" s="32">
        <v>42724.6</v>
      </c>
      <c r="AH104" s="32">
        <v>42724.6</v>
      </c>
      <c r="AI104" s="25"/>
      <c r="AJ104" s="25"/>
      <c r="AK104" s="32">
        <v>1633.6</v>
      </c>
      <c r="AL104" s="32">
        <v>1633.6</v>
      </c>
      <c r="AM104" s="25"/>
      <c r="AN104" s="23">
        <v>0</v>
      </c>
      <c r="AO104" s="25"/>
      <c r="AP104" s="25"/>
      <c r="AQ104" s="24">
        <f t="shared" si="53"/>
        <v>3225</v>
      </c>
      <c r="AR104" s="24">
        <f t="shared" si="54"/>
        <v>4856.517</v>
      </c>
      <c r="AS104" s="25">
        <f t="shared" si="55"/>
        <v>150.58967441860466</v>
      </c>
      <c r="AT104" s="32">
        <v>3200</v>
      </c>
      <c r="AU104" s="32">
        <v>4806.617</v>
      </c>
      <c r="AV104" s="32">
        <v>0</v>
      </c>
      <c r="AW104" s="32">
        <v>0</v>
      </c>
      <c r="AX104" s="23">
        <v>0</v>
      </c>
      <c r="AY104" s="23">
        <v>0</v>
      </c>
      <c r="AZ104" s="32">
        <v>25</v>
      </c>
      <c r="BA104" s="32">
        <v>49.9</v>
      </c>
      <c r="BB104" s="23">
        <v>0</v>
      </c>
      <c r="BC104" s="23">
        <v>0</v>
      </c>
      <c r="BD104" s="23">
        <v>0</v>
      </c>
      <c r="BE104" s="32">
        <v>0</v>
      </c>
      <c r="BF104" s="32">
        <v>0</v>
      </c>
      <c r="BG104" s="32">
        <v>2837</v>
      </c>
      <c r="BH104" s="32">
        <v>3302.4</v>
      </c>
      <c r="BI104" s="32">
        <v>2571.8</v>
      </c>
      <c r="BJ104" s="32">
        <v>432.1</v>
      </c>
      <c r="BK104" s="32">
        <v>2571.8</v>
      </c>
      <c r="BL104" s="32">
        <v>432.1</v>
      </c>
      <c r="BM104" s="32">
        <v>0</v>
      </c>
      <c r="BN104" s="32">
        <v>0</v>
      </c>
      <c r="BO104" s="32">
        <v>0</v>
      </c>
      <c r="BP104" s="32">
        <v>0</v>
      </c>
      <c r="BQ104" s="32">
        <v>0</v>
      </c>
      <c r="BR104" s="32">
        <v>0</v>
      </c>
      <c r="BS104" s="32">
        <v>500</v>
      </c>
      <c r="BT104" s="32">
        <v>481.7</v>
      </c>
      <c r="BU104" s="32">
        <v>0</v>
      </c>
      <c r="BV104" s="24">
        <f t="shared" si="56"/>
        <v>76798.00000000001</v>
      </c>
      <c r="BW104" s="24">
        <f t="shared" si="57"/>
        <v>80919.08029999999</v>
      </c>
      <c r="BX104" s="25"/>
      <c r="BY104" s="25"/>
      <c r="BZ104" s="32">
        <v>0</v>
      </c>
      <c r="CA104" s="32">
        <v>0</v>
      </c>
      <c r="CB104" s="25"/>
      <c r="CC104" s="25"/>
      <c r="CD104" s="25"/>
      <c r="CE104" s="32">
        <v>0</v>
      </c>
      <c r="CF104" s="32">
        <v>0</v>
      </c>
      <c r="CG104" s="25"/>
      <c r="CH104" s="25"/>
      <c r="CI104" s="25"/>
      <c r="CJ104" s="32">
        <v>0</v>
      </c>
      <c r="CK104" s="32">
        <v>0</v>
      </c>
      <c r="CL104" s="25"/>
      <c r="CM104" s="24">
        <f t="shared" si="58"/>
        <v>0</v>
      </c>
      <c r="CN104" s="24">
        <f t="shared" si="59"/>
        <v>0</v>
      </c>
      <c r="CQ104" s="20"/>
      <c r="CS104" s="20"/>
      <c r="CT104" s="20"/>
      <c r="CV104" s="20"/>
    </row>
    <row r="105" spans="1:92" s="30" customFormat="1" ht="36.75" customHeight="1">
      <c r="A105" s="17"/>
      <c r="B105" s="28" t="s">
        <v>44</v>
      </c>
      <c r="C105" s="34">
        <f>SUM(C10:C104)</f>
        <v>640659.6542000001</v>
      </c>
      <c r="D105" s="34">
        <f>SUM(D10:D104)</f>
        <v>804522.5507999997</v>
      </c>
      <c r="E105" s="34">
        <f>SUM(E10:E104)</f>
        <v>8061442.793000001</v>
      </c>
      <c r="F105" s="34">
        <f>SUM(F10:F104)</f>
        <v>8225853.2289999975</v>
      </c>
      <c r="G105" s="33">
        <f t="shared" si="42"/>
        <v>102.03946663422035</v>
      </c>
      <c r="H105" s="34">
        <f>SUM(H10:H104)</f>
        <v>2936961.963999999</v>
      </c>
      <c r="I105" s="34">
        <f>SUM(I10:I104)</f>
        <v>3184861.6399999997</v>
      </c>
      <c r="J105" s="33">
        <f t="shared" si="45"/>
        <v>108.44068391210533</v>
      </c>
      <c r="K105" s="34">
        <f>SUM(K10:K104)</f>
        <v>1037776.702</v>
      </c>
      <c r="L105" s="34">
        <f>SUM(L10:L104)</f>
        <v>1240070.6380000003</v>
      </c>
      <c r="M105" s="25">
        <f t="shared" si="48"/>
        <v>119.49301189843055</v>
      </c>
      <c r="N105" s="29">
        <f>SUM(N10:N104)</f>
        <v>177318.12900000002</v>
      </c>
      <c r="O105" s="29">
        <f>SUM(O10:O104)</f>
        <v>182459.1791</v>
      </c>
      <c r="P105" s="25">
        <f t="shared" si="49"/>
        <v>102.89933698770304</v>
      </c>
      <c r="Q105" s="29">
        <f>SUM(Q10:Q104)</f>
        <v>640647.29</v>
      </c>
      <c r="R105" s="29">
        <f>SUM(R10:R104)</f>
        <v>645970.2363000001</v>
      </c>
      <c r="S105" s="25">
        <f t="shared" si="50"/>
        <v>100.8308700252209</v>
      </c>
      <c r="T105" s="29">
        <f>SUM(T10:T104)</f>
        <v>860458.5730000001</v>
      </c>
      <c r="U105" s="29">
        <f>SUM(U10:U104)</f>
        <v>1057611.4589000002</v>
      </c>
      <c r="V105" s="25">
        <f t="shared" si="51"/>
        <v>122.91253665038447</v>
      </c>
      <c r="W105" s="29">
        <f>SUM(W10:W104)</f>
        <v>93980.23500000002</v>
      </c>
      <c r="X105" s="29">
        <f>SUM(X10:X104)</f>
        <v>103327.0707</v>
      </c>
      <c r="Y105" s="25">
        <f t="shared" si="52"/>
        <v>109.94553344115386</v>
      </c>
      <c r="Z105" s="29">
        <f>SUM(Z10:Z104)</f>
        <v>45700</v>
      </c>
      <c r="AA105" s="29">
        <f>SUM(AA10:AA104)</f>
        <v>58409.149999999994</v>
      </c>
      <c r="AB105" s="25">
        <f>AA105/Z105*100</f>
        <v>127.80995623632383</v>
      </c>
      <c r="AC105" s="29">
        <f aca="true" t="shared" si="60" ref="AC105:AR105">SUM(AC10:AC104)</f>
        <v>0</v>
      </c>
      <c r="AD105" s="29">
        <f t="shared" si="60"/>
        <v>0</v>
      </c>
      <c r="AE105" s="29">
        <f t="shared" si="60"/>
        <v>0</v>
      </c>
      <c r="AF105" s="29">
        <f t="shared" si="60"/>
        <v>0</v>
      </c>
      <c r="AG105" s="29">
        <f t="shared" si="60"/>
        <v>4576480.300000001</v>
      </c>
      <c r="AH105" s="29">
        <f t="shared" si="60"/>
        <v>4623800.600000001</v>
      </c>
      <c r="AI105" s="29">
        <f t="shared" si="60"/>
        <v>0</v>
      </c>
      <c r="AJ105" s="29">
        <f t="shared" si="60"/>
        <v>0</v>
      </c>
      <c r="AK105" s="29">
        <f t="shared" si="60"/>
        <v>24737.699999999997</v>
      </c>
      <c r="AL105" s="29">
        <f t="shared" si="60"/>
        <v>27166.199999999997</v>
      </c>
      <c r="AM105" s="29">
        <f t="shared" si="60"/>
        <v>0</v>
      </c>
      <c r="AN105" s="29">
        <f t="shared" si="60"/>
        <v>0</v>
      </c>
      <c r="AO105" s="29">
        <f t="shared" si="60"/>
        <v>0</v>
      </c>
      <c r="AP105" s="29">
        <f t="shared" si="60"/>
        <v>0</v>
      </c>
      <c r="AQ105" s="29">
        <f t="shared" si="60"/>
        <v>214910.32999999993</v>
      </c>
      <c r="AR105" s="29">
        <f t="shared" si="60"/>
        <v>234231.57779999997</v>
      </c>
      <c r="AS105" s="25">
        <f t="shared" si="55"/>
        <v>108.99037649795618</v>
      </c>
      <c r="AT105" s="29">
        <f aca="true" t="shared" si="61" ref="AT105:BO105">SUM(AT10:AT104)</f>
        <v>181659.62999999998</v>
      </c>
      <c r="AU105" s="29">
        <f t="shared" si="61"/>
        <v>196946.7368</v>
      </c>
      <c r="AV105" s="29">
        <f t="shared" si="61"/>
        <v>3350</v>
      </c>
      <c r="AW105" s="29">
        <f t="shared" si="61"/>
        <v>3133.722</v>
      </c>
      <c r="AX105" s="29">
        <f t="shared" si="61"/>
        <v>0</v>
      </c>
      <c r="AY105" s="29">
        <f t="shared" si="61"/>
        <v>0</v>
      </c>
      <c r="AZ105" s="29">
        <f t="shared" si="61"/>
        <v>29900.699999999997</v>
      </c>
      <c r="BA105" s="29">
        <f t="shared" si="61"/>
        <v>34151.119</v>
      </c>
      <c r="BB105" s="29">
        <f t="shared" si="61"/>
        <v>0</v>
      </c>
      <c r="BC105" s="29">
        <f t="shared" si="61"/>
        <v>0</v>
      </c>
      <c r="BD105" s="29">
        <f t="shared" si="61"/>
        <v>0</v>
      </c>
      <c r="BE105" s="29">
        <f t="shared" si="61"/>
        <v>35384</v>
      </c>
      <c r="BF105" s="29">
        <f t="shared" si="61"/>
        <v>33488.241</v>
      </c>
      <c r="BG105" s="29">
        <f t="shared" si="61"/>
        <v>132964.8</v>
      </c>
      <c r="BH105" s="29">
        <f t="shared" si="61"/>
        <v>147393.44999999998</v>
      </c>
      <c r="BI105" s="29">
        <f t="shared" si="61"/>
        <v>721912.868</v>
      </c>
      <c r="BJ105" s="29">
        <f t="shared" si="61"/>
        <v>634936.4219999999</v>
      </c>
      <c r="BK105" s="29">
        <f t="shared" si="61"/>
        <v>336692.868</v>
      </c>
      <c r="BL105" s="29">
        <f t="shared" si="61"/>
        <v>282054.63979999983</v>
      </c>
      <c r="BM105" s="29">
        <f t="shared" si="61"/>
        <v>5626.824</v>
      </c>
      <c r="BN105" s="29">
        <f t="shared" si="61"/>
        <v>37962.862</v>
      </c>
      <c r="BO105" s="29">
        <f t="shared" si="61"/>
        <v>3614.2</v>
      </c>
      <c r="BP105" s="29">
        <f aca="true" t="shared" si="62" ref="BP105:CM105">SUM(BP10:BP104)</f>
        <v>14077.3573</v>
      </c>
      <c r="BQ105" s="29">
        <f t="shared" si="62"/>
        <v>4000</v>
      </c>
      <c r="BR105" s="29">
        <f t="shared" si="62"/>
        <v>5050</v>
      </c>
      <c r="BS105" s="29">
        <f t="shared" si="62"/>
        <v>39828.715</v>
      </c>
      <c r="BT105" s="29">
        <f t="shared" si="62"/>
        <v>68487.6759</v>
      </c>
      <c r="BU105" s="29">
        <f t="shared" si="62"/>
        <v>-4.8</v>
      </c>
      <c r="BV105" s="29">
        <f t="shared" si="62"/>
        <v>7577563.9640000025</v>
      </c>
      <c r="BW105" s="29">
        <f t="shared" si="62"/>
        <v>7874366.680999999</v>
      </c>
      <c r="BX105" s="29">
        <f t="shared" si="62"/>
        <v>0</v>
      </c>
      <c r="BY105" s="29">
        <f t="shared" si="62"/>
        <v>0</v>
      </c>
      <c r="BZ105" s="29">
        <f t="shared" si="62"/>
        <v>483878.82899999997</v>
      </c>
      <c r="CA105" s="29">
        <f t="shared" si="62"/>
        <v>351406.54799999995</v>
      </c>
      <c r="CB105" s="29">
        <f t="shared" si="62"/>
        <v>0</v>
      </c>
      <c r="CC105" s="29">
        <f t="shared" si="62"/>
        <v>0</v>
      </c>
      <c r="CD105" s="29">
        <f t="shared" si="62"/>
        <v>0</v>
      </c>
      <c r="CE105" s="29">
        <f t="shared" si="62"/>
        <v>0</v>
      </c>
      <c r="CF105" s="29">
        <f t="shared" si="62"/>
        <v>80</v>
      </c>
      <c r="CG105" s="29">
        <f t="shared" si="62"/>
        <v>0</v>
      </c>
      <c r="CH105" s="29">
        <f t="shared" si="62"/>
        <v>0</v>
      </c>
      <c r="CI105" s="29">
        <f t="shared" si="62"/>
        <v>0</v>
      </c>
      <c r="CJ105" s="29">
        <f t="shared" si="62"/>
        <v>250493.3005</v>
      </c>
      <c r="CK105" s="29">
        <f t="shared" si="62"/>
        <v>133668.2305</v>
      </c>
      <c r="CL105" s="29">
        <f t="shared" si="62"/>
        <v>0</v>
      </c>
      <c r="CM105" s="29">
        <f t="shared" si="62"/>
        <v>734372.1294999999</v>
      </c>
      <c r="CN105" s="29">
        <f>SUM(CN10:CN104)</f>
        <v>485154.7784999999</v>
      </c>
    </row>
  </sheetData>
  <sheetProtection/>
  <protectedRanges>
    <protectedRange sqref="U53:U104" name="Range4_2_1_1_2_1_1_2_1_1_1_2_1_1_1"/>
    <protectedRange sqref="X53:X104" name="Range4_3_1_1_2_1_1_2_1_1_1_2_1_1_1"/>
    <protectedRange sqref="AA53:AA104" name="Range4_4_1_1_2_1_1_2_1_1_1_2_1_1_1"/>
    <protectedRange sqref="AU53:AU104" name="Range5_1_1_1_2_1_1_2_1_1_1_2_1_1_1"/>
    <protectedRange sqref="AW53:AW104" name="Range5_2_1_1_2_1_1_2_1_1_1_2_1_1_1"/>
    <protectedRange sqref="O45:O48 O12:O23 O25:O26 O28:O36 O38:O40 O42:O43 O51:O52" name="Range4_5_1_2_1_1_2_1_1_1_1_1_1"/>
    <protectedRange sqref="U45:U48 U12:U23 U25:U26 U28:U36 U38:U40 U42:U43 U51:U52" name="Range4_2_1_1_2_1_1_2_1_1_1_1_1_1"/>
    <protectedRange sqref="X45:X48 X12:X23 X25:X26 X28:X36 X38:X40 X42:X43 X51:X52" name="Range4_3_1_1_2_1_1_2_1_1_1_1_1_1"/>
    <protectedRange sqref="AA45:AA48 AA14:AA23 AA25:AA26 AA28:AA36 AA38:AA40 AA42:AA43 AA51:AA52" name="Range4_4_1_1_2_1_1_2_1_1_1_1_1_1"/>
    <protectedRange sqref="AU18:AU21 AU23 AU28:AU32 AU34:AU36 AU45:AU48 AU12:AU15 AU25:AU26 AU38:AU40 AU42 AU51:AU52" name="Range5_1_1_1_2_1_1_2_1_1_1_1_1_1"/>
    <protectedRange sqref="AU43 AU16:AU17 AU22 AU33 AW45:AW48 AW12:AW23 AW25:AW26 AW28:AW36 AW38:AW40 AW42:AW43 AW51:AW52" name="Range5_2_1_1_2_1_1_2_1_1_1_1_1_1"/>
    <protectedRange sqref="O41" name="Range4_5_1_1_1_1_1_1_1_1_1_1_1_1"/>
    <protectedRange sqref="U41" name="Range4_2_1_1_1_1_1_1_1_1_1_1_1_1_1"/>
    <protectedRange sqref="X41" name="Range4_3_1_1_1_1_1_1_1_1_1_1_1_1_1"/>
    <protectedRange sqref="AA41" name="Range4_4_1_1_1_1_1_1_1_1_1_1_1_1_1"/>
    <protectedRange sqref="AU41" name="Range5_1_1_1_1_1_1_1_1_1_1_1_1_1_1"/>
    <protectedRange sqref="AW41" name="Range5_2_1_1_1_1_1_1_1_1_1_1_1_1_1"/>
    <protectedRange sqref="O10" name="Range4_5_1_2_1_1_1_1_1_1_1_1_1"/>
    <protectedRange sqref="U10" name="Range4_2_1_1_2_1_1_1_1_1_1_1_1_1"/>
    <protectedRange sqref="X10" name="Range4_3_1_1_2_1_1_1_1_1_1_1_1_1"/>
    <protectedRange sqref="AU10" name="Range5_1_1_1_2_1_1_1_1_1_1_1_1_1"/>
    <protectedRange sqref="AW10" name="Range5_2_1_1_2_1_1_1_1_1_1_1_1_1"/>
    <protectedRange sqref="N10:N54" name="Range4_2"/>
    <protectedRange sqref="N55:N76 N78:N82" name="Range4_4"/>
    <protectedRange sqref="N83:N104" name="Range4_6"/>
    <protectedRange sqref="T10:T54" name="Range4_8"/>
    <protectedRange sqref="T55:T76 T78:T82" name="Range4_9"/>
    <protectedRange sqref="T83:T104" name="Range4_12"/>
    <protectedRange sqref="R10:R54" name="Range4_14"/>
    <protectedRange sqref="R55:R82" name="Range4_16"/>
    <protectedRange sqref="R83:R104" name="Range4_18"/>
    <protectedRange sqref="W10:W54" name="Range4_19"/>
    <protectedRange sqref="W55:W82" name="Range4_23"/>
    <protectedRange sqref="W83:W104" name="Range4_25"/>
    <protectedRange sqref="AA10:AA13" name="Range4_26"/>
    <protectedRange sqref="BI78:BI104 BI10:BI76" name="Range5_8"/>
    <protectedRange sqref="BH10:BH104" name="Range5_10"/>
    <protectedRange sqref="BK78:BK104 BK10:BK76" name="Range5_13"/>
    <protectedRange sqref="BS10:BS104" name="Range5_18"/>
    <protectedRange sqref="N77" name="Range4_4_1"/>
    <protectedRange sqref="T77" name="Range4_9_1"/>
    <protectedRange sqref="BI77" name="Range5_10_2"/>
  </protectedRanges>
  <mergeCells count="107">
    <mergeCell ref="CM7:CM8"/>
    <mergeCell ref="CG7:CG8"/>
    <mergeCell ref="CC7:CD7"/>
    <mergeCell ref="CJ7:CJ8"/>
    <mergeCell ref="CE7:CE8"/>
    <mergeCell ref="BZ7:BZ8"/>
    <mergeCell ref="CL7:CL8"/>
    <mergeCell ref="CB7:CB8"/>
    <mergeCell ref="CH7:CI7"/>
    <mergeCell ref="BV7:BV8"/>
    <mergeCell ref="BQ7:BQ8"/>
    <mergeCell ref="AV7:AV8"/>
    <mergeCell ref="BC7:BD7"/>
    <mergeCell ref="BI7:BI8"/>
    <mergeCell ref="AZ7:AZ8"/>
    <mergeCell ref="BB7:BB8"/>
    <mergeCell ref="BX7:BX8"/>
    <mergeCell ref="L7:M7"/>
    <mergeCell ref="O7:P7"/>
    <mergeCell ref="R7:S7"/>
    <mergeCell ref="U7:V7"/>
    <mergeCell ref="N7:N8"/>
    <mergeCell ref="Q7:Q8"/>
    <mergeCell ref="T7:T8"/>
    <mergeCell ref="Z7:Z8"/>
    <mergeCell ref="BU7:BU8"/>
    <mergeCell ref="H7:H8"/>
    <mergeCell ref="A4:A8"/>
    <mergeCell ref="B4:B8"/>
    <mergeCell ref="C4:C8"/>
    <mergeCell ref="D4:D8"/>
    <mergeCell ref="E7:E8"/>
    <mergeCell ref="E4:G6"/>
    <mergeCell ref="F7:G7"/>
    <mergeCell ref="H4:J6"/>
    <mergeCell ref="I7:J7"/>
    <mergeCell ref="K6:M6"/>
    <mergeCell ref="N6:P6"/>
    <mergeCell ref="C1:J1"/>
    <mergeCell ref="N2:O2"/>
    <mergeCell ref="I3:K3"/>
    <mergeCell ref="C2:K2"/>
    <mergeCell ref="CM4:CN6"/>
    <mergeCell ref="K5:AD5"/>
    <mergeCell ref="AE5:AN5"/>
    <mergeCell ref="AO5:AP6"/>
    <mergeCell ref="AQ5:BA5"/>
    <mergeCell ref="K4:BT4"/>
    <mergeCell ref="BB5:BH5"/>
    <mergeCell ref="BI5:BN5"/>
    <mergeCell ref="BO5:BP6"/>
    <mergeCell ref="CL4:CL6"/>
    <mergeCell ref="AC6:AD6"/>
    <mergeCell ref="AK6:AL6"/>
    <mergeCell ref="BI6:BJ6"/>
    <mergeCell ref="BB6:BD6"/>
    <mergeCell ref="BE6:BF6"/>
    <mergeCell ref="BG6:BH6"/>
    <mergeCell ref="AM6:AN6"/>
    <mergeCell ref="AT6:AU6"/>
    <mergeCell ref="AZ6:BA6"/>
    <mergeCell ref="AX6:AY6"/>
    <mergeCell ref="K7:K8"/>
    <mergeCell ref="AV6:AW6"/>
    <mergeCell ref="AG6:AH6"/>
    <mergeCell ref="AI6:AJ6"/>
    <mergeCell ref="AE6:AF6"/>
    <mergeCell ref="AQ6:AS6"/>
    <mergeCell ref="T6:V6"/>
    <mergeCell ref="W6:Y6"/>
    <mergeCell ref="Z6:AB6"/>
    <mergeCell ref="Q6:S6"/>
    <mergeCell ref="AT7:AT8"/>
    <mergeCell ref="AI7:AI8"/>
    <mergeCell ref="AC7:AC8"/>
    <mergeCell ref="X7:Y7"/>
    <mergeCell ref="AG7:AG8"/>
    <mergeCell ref="AO7:AO8"/>
    <mergeCell ref="AR7:AS7"/>
    <mergeCell ref="AA7:AB7"/>
    <mergeCell ref="BX4:CK4"/>
    <mergeCell ref="W7:W8"/>
    <mergeCell ref="BM6:BN6"/>
    <mergeCell ref="BX6:BY6"/>
    <mergeCell ref="AQ7:AQ8"/>
    <mergeCell ref="AE7:AE8"/>
    <mergeCell ref="AM7:AM8"/>
    <mergeCell ref="AK7:AK8"/>
    <mergeCell ref="BE7:BE8"/>
    <mergeCell ref="BU4:BU6"/>
    <mergeCell ref="BV4:BW6"/>
    <mergeCell ref="AX7:AX8"/>
    <mergeCell ref="BS7:BS8"/>
    <mergeCell ref="BK6:BL6"/>
    <mergeCell ref="BG7:BG8"/>
    <mergeCell ref="BK7:BK8"/>
    <mergeCell ref="BS5:BT6"/>
    <mergeCell ref="BQ5:BR6"/>
    <mergeCell ref="BO7:BO8"/>
    <mergeCell ref="BM7:BM8"/>
    <mergeCell ref="BZ6:CA6"/>
    <mergeCell ref="CJ6:CK6"/>
    <mergeCell ref="CB5:CD6"/>
    <mergeCell ref="CE5:CK5"/>
    <mergeCell ref="CG6:CI6"/>
    <mergeCell ref="CE6:CF6"/>
    <mergeCell ref="BX5:CA5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My PC</cp:lastModifiedBy>
  <cp:lastPrinted>2019-05-16T13:56:20Z</cp:lastPrinted>
  <dcterms:created xsi:type="dcterms:W3CDTF">2002-03-15T09:46:46Z</dcterms:created>
  <dcterms:modified xsi:type="dcterms:W3CDTF">2020-01-18T19:26:47Z</dcterms:modified>
  <cp:category/>
  <cp:version/>
  <cp:contentType/>
  <cp:contentStatus/>
</cp:coreProperties>
</file>