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<sst xmlns="http://schemas.openxmlformats.org/spreadsheetml/2006/main" count="316" uniqueCount="155">
  <si>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</si>
  <si>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</si>
  <si>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</si>
  <si>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</si>
  <si>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</si>
  <si>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</si>
  <si>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</si>
  <si>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</si>
  <si>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</si>
  <si>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</si>
  <si>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</si>
  <si>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</si>
  <si>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</si>
  <si>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</si>
  <si>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</si>
  <si>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</si>
  <si>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</si>
  <si>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</si>
  <si>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</si>
  <si>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</si>
  <si>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</si>
  <si>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</si>
  <si>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</si>
  <si>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</si>
  <si>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</si>
  <si>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</si>
  <si>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</si>
  <si>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</si>
  <si>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</si>
  <si>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</si>
  <si>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</si>
  <si>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</si>
  <si>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</si>
  <si>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</si>
  <si>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</si>
  <si>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</si>
  <si>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</si>
  <si>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</si>
  <si>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</si>
  <si>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</si>
  <si>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</si>
  <si>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</si>
  <si>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</si>
  <si>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</si>
  <si>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</si>
  <si>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</si>
  <si>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</si>
  <si>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</si>
  <si>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</si>
  <si>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</si>
  <si>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</si>
  <si>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</si>
  <si>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</si>
  <si>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</si>
  <si>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</si>
  <si>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</si>
  <si>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</si>
  <si>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</si>
  <si>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</si>
  <si>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</si>
  <si>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</si>
  <si>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</si>
  <si>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</si>
  <si>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</si>
  <si>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</si>
  <si>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</si>
  <si>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</si>
  <si>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</si>
  <si>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</si>
  <si>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</si>
  <si>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</si>
  <si>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</si>
  <si>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</si>
  <si>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</si>
  <si>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</si>
  <si>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</si>
  <si>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</si>
  <si>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</si>
  <si>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</si>
  <si>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</si>
  <si>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</si>
  <si>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</si>
  <si>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</si>
  <si>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</si>
  <si>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</si>
  <si>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</si>
  <si>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</si>
  <si>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</si>
  <si>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</si>
  <si>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</si>
  <si>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</si>
  <si>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</si>
  <si>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</si>
  <si>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</si>
  <si>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</si>
  <si>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</si>
  <si>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</si>
  <si>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</si>
  <si>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</si>
  <si>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</si>
  <si>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</si>
  <si>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</si>
  <si>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</si>
  <si>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</si>
  <si>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</si>
  <si>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</si>
  <si>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</si>
  <si>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</si>
  <si>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</si>
  <si>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</si>
  <si>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</si>
  <si>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</si>
  <si>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</si>
  <si>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</si>
  <si>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</si>
  <si>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</si>
  <si>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</si>
  <si>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</si>
  <si>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</si>
  <si>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</si>
  <si>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</si>
  <si>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</si>
  <si>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</si>
  <si>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</si>
  <si>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</si>
  <si>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</si>
  <si>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</si>
  <si>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</si>
  <si>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</si>
  <si>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</si>
  <si>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</si>
  <si>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</si>
  <si>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</si>
  <si>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</si>
  <si>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</si>
  <si>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</si>
  <si>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</si>
  <si>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</si>
  <si>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</si>
  <si>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</si>
  <si>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</si>
  <si>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</si>
  <si>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</si>
  <si>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</si>
  <si>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</si>
  <si>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</si>
  <si>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>տող 1392Վարչական բյուջեի պահուստային ֆոնդից ֆոնդային բյուջե կատարվող հատկացումներից մուտքեր</t>
  </si>
  <si>
    <t>կատ. %-ը11-ամսվա նկատմամբ</t>
  </si>
  <si>
    <t>c</t>
  </si>
  <si>
    <t>ծրագիր (1-ին եռամսյակ, 1-ին կիսամյակ, 9 ամիս)</t>
  </si>
  <si>
    <t xml:space="preserve"> տող 1260   2.6 Կապիտալ ներքին պաշտոնական դրամաշնորհներ` ստացված կառավարման այլ մակարդակներից</t>
  </si>
  <si>
    <r>
      <t xml:space="preserve"> տող 1381+տող 1382 տող 1381.Նվիր</t>
    </r>
    <r>
      <rPr>
        <sz val="11"/>
        <rFont val="GHEA Grapalat"/>
        <family val="3"/>
      </rPr>
      <t>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</si>
  <si>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</si>
  <si>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r>
      <t xml:space="preserve"> ՀՀ   ԱՐԱՐԱՏԻ   ՄԱՐԶԻ  ՀԱՄԱՅՆՔՆԵՐԻ   ԲՅՈՒՋԵՏԱՅԻՆ   ԵԿԱՄՈՒՏՆԵՐԻ 01.05.(աճողական)  2020թ. </t>
    </r>
    <r>
      <rPr>
        <b/>
        <sz val="12"/>
        <rFont val="GHEA Grapalat"/>
        <family val="3"/>
      </rPr>
      <t xml:space="preserve">                                        </t>
    </r>
  </si>
  <si>
    <t xml:space="preserve">փաստ                   ( 01.05.2020 ամիս)                                                                          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</si>
</sst>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  <numFmt numFmtId="215" formatCode="#,##0.0000000000"/>
    <numFmt numFmtId="216" formatCode="#,##0.000000000"/>
    <numFmt numFmtId="217" formatCode="#,##0.00000000000"/>
    <numFmt numFmtId="218" formatCode="#,##0.000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32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/>
      <protection locked="0"/>
    </xf>
    <xf numFmtId="14" fontId="3" fillId="32" borderId="0" xfId="0" applyNumberFormat="1" applyFont="1" applyFill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 applyProtection="1">
      <alignment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8" fillId="32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left"/>
    </xf>
    <xf numFmtId="196" fontId="3" fillId="0" borderId="0" xfId="0" applyNumberFormat="1" applyFont="1" applyFill="1" applyAlignment="1" applyProtection="1">
      <alignment horizontal="center" vertical="center" wrapText="1"/>
      <protection locked="0"/>
    </xf>
    <xf numFmtId="196" fontId="4" fillId="0" borderId="0" xfId="0" applyNumberFormat="1" applyFont="1" applyFill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196" fontId="3" fillId="0" borderId="0" xfId="0" applyNumberFormat="1" applyFont="1" applyFill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207" fontId="8" fillId="32" borderId="12" xfId="0" applyNumberFormat="1" applyFont="1" applyFill="1" applyBorder="1" applyAlignment="1" applyProtection="1">
      <alignment horizontal="right" vertical="center" wrapText="1"/>
      <protection/>
    </xf>
    <xf numFmtId="207" fontId="6" fillId="0" borderId="12" xfId="0" applyNumberFormat="1" applyFont="1" applyBorder="1" applyAlignment="1" applyProtection="1">
      <alignment horizontal="right" vertical="center"/>
      <protection locked="0"/>
    </xf>
    <xf numFmtId="207" fontId="6" fillId="0" borderId="12" xfId="0" applyNumberFormat="1" applyFont="1" applyFill="1" applyBorder="1" applyAlignment="1" applyProtection="1">
      <alignment horizontal="right" vertical="center" wrapText="1"/>
      <protection/>
    </xf>
    <xf numFmtId="207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207" fontId="9" fillId="0" borderId="1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32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textRotation="90" wrapText="1"/>
      <protection/>
    </xf>
    <xf numFmtId="0" fontId="3" fillId="32" borderId="20" xfId="0" applyFont="1" applyFill="1" applyBorder="1" applyAlignment="1" applyProtection="1">
      <alignment horizontal="center" vertical="center" textRotation="90" wrapText="1"/>
      <protection/>
    </xf>
    <xf numFmtId="0" fontId="3" fillId="32" borderId="14" xfId="0" applyFont="1" applyFill="1" applyBorder="1" applyAlignment="1" applyProtection="1">
      <alignment horizontal="center" vertical="center" textRotation="90" wrapText="1"/>
      <protection/>
    </xf>
    <xf numFmtId="4" fontId="4" fillId="4" borderId="15" xfId="0" applyNumberFormat="1" applyFont="1" applyFill="1" applyBorder="1" applyAlignment="1" applyProtection="1">
      <alignment horizontal="center" vertical="center" wrapText="1"/>
      <protection/>
    </xf>
    <xf numFmtId="4" fontId="4" fillId="4" borderId="21" xfId="0" applyNumberFormat="1" applyFont="1" applyFill="1" applyBorder="1" applyAlignment="1" applyProtection="1">
      <alignment horizontal="center" vertical="center" wrapText="1"/>
      <protection/>
    </xf>
    <xf numFmtId="4" fontId="4" fillId="4" borderId="16" xfId="0" applyNumberFormat="1" applyFont="1" applyFill="1" applyBorder="1" applyAlignment="1" applyProtection="1">
      <alignment horizontal="center" vertical="center" wrapText="1"/>
      <protection/>
    </xf>
    <xf numFmtId="4" fontId="4" fillId="4" borderId="22" xfId="0" applyNumberFormat="1" applyFont="1" applyFill="1" applyBorder="1" applyAlignment="1" applyProtection="1">
      <alignment horizontal="center" vertical="center" wrapText="1"/>
      <protection/>
    </xf>
    <xf numFmtId="4" fontId="4" fillId="4" borderId="0" xfId="0" applyNumberFormat="1" applyFont="1" applyFill="1" applyBorder="1" applyAlignment="1" applyProtection="1">
      <alignment horizontal="center" vertical="center" wrapText="1"/>
      <protection/>
    </xf>
    <xf numFmtId="4" fontId="4" fillId="4" borderId="23" xfId="0" applyNumberFormat="1" applyFont="1" applyFill="1" applyBorder="1" applyAlignment="1" applyProtection="1">
      <alignment horizontal="center" vertical="center" wrapText="1"/>
      <protection/>
    </xf>
    <xf numFmtId="4" fontId="4" fillId="4" borderId="24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25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 applyProtection="1">
      <alignment horizontal="center" vertical="center" wrapText="1"/>
      <protection/>
    </xf>
    <xf numFmtId="0" fontId="4" fillId="4" borderId="24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25" xfId="0" applyNumberFormat="1" applyFont="1" applyFill="1" applyBorder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4" fillId="4" borderId="18" xfId="0" applyNumberFormat="1" applyFont="1" applyFill="1" applyBorder="1" applyAlignment="1" applyProtection="1">
      <alignment horizontal="center" vertical="center" wrapText="1"/>
      <protection/>
    </xf>
    <xf numFmtId="0" fontId="4" fillId="4" borderId="19" xfId="0" applyNumberFormat="1" applyFont="1" applyFill="1" applyBorder="1" applyAlignment="1" applyProtection="1">
      <alignment horizontal="center" vertical="center" wrapText="1"/>
      <protection/>
    </xf>
    <xf numFmtId="0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4" fillId="32" borderId="18" xfId="0" applyNumberFormat="1" applyFont="1" applyFill="1" applyBorder="1" applyAlignment="1" applyProtection="1">
      <alignment horizontal="center" vertical="center" wrapText="1"/>
      <protection/>
    </xf>
    <xf numFmtId="0" fontId="4" fillId="32" borderId="19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25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34" borderId="15" xfId="0" applyNumberFormat="1" applyFont="1" applyFill="1" applyBorder="1" applyAlignment="1" applyProtection="1">
      <alignment horizontal="center" vertical="center" wrapText="1"/>
      <protection/>
    </xf>
    <xf numFmtId="4" fontId="3" fillId="34" borderId="21" xfId="0" applyNumberFormat="1" applyFont="1" applyFill="1" applyBorder="1" applyAlignment="1" applyProtection="1">
      <alignment horizontal="center" vertical="center" wrapText="1"/>
      <protection/>
    </xf>
    <xf numFmtId="4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4" fillId="32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2" borderId="17" xfId="0" applyNumberFormat="1" applyFont="1" applyFill="1" applyBorder="1" applyAlignment="1" applyProtection="1">
      <alignment horizontal="center" vertical="center" wrapText="1"/>
      <protection/>
    </xf>
    <xf numFmtId="0" fontId="3" fillId="32" borderId="18" xfId="0" applyNumberFormat="1" applyFont="1" applyFill="1" applyBorder="1" applyAlignment="1" applyProtection="1">
      <alignment horizontal="center" vertical="center" wrapText="1"/>
      <protection/>
    </xf>
    <xf numFmtId="0" fontId="3" fillId="32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4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" fontId="3" fillId="4" borderId="15" xfId="0" applyNumberFormat="1" applyFont="1" applyFill="1" applyBorder="1" applyAlignment="1" applyProtection="1">
      <alignment horizontal="center" vertical="center" wrapText="1"/>
      <protection/>
    </xf>
    <xf numFmtId="4" fontId="3" fillId="4" borderId="21" xfId="0" applyNumberFormat="1" applyFont="1" applyFill="1" applyBorder="1" applyAlignment="1" applyProtection="1">
      <alignment horizontal="center" vertical="center" wrapText="1"/>
      <protection/>
    </xf>
    <xf numFmtId="4" fontId="3" fillId="4" borderId="16" xfId="0" applyNumberFormat="1" applyFont="1" applyFill="1" applyBorder="1" applyAlignment="1" applyProtection="1">
      <alignment horizontal="center" vertical="center" wrapText="1"/>
      <protection/>
    </xf>
    <xf numFmtId="4" fontId="3" fillId="4" borderId="22" xfId="0" applyNumberFormat="1" applyFont="1" applyFill="1" applyBorder="1" applyAlignment="1" applyProtection="1">
      <alignment horizontal="center" vertical="center" wrapText="1"/>
      <protection/>
    </xf>
    <xf numFmtId="4" fontId="3" fillId="4" borderId="0" xfId="0" applyNumberFormat="1" applyFont="1" applyFill="1" applyBorder="1" applyAlignment="1" applyProtection="1">
      <alignment horizontal="center" vertical="center" wrapText="1"/>
      <protection/>
    </xf>
    <xf numFmtId="4" fontId="3" fillId="4" borderId="23" xfId="0" applyNumberFormat="1" applyFont="1" applyFill="1" applyBorder="1" applyAlignment="1" applyProtection="1">
      <alignment horizontal="center" vertical="center" wrapText="1"/>
      <protection/>
    </xf>
    <xf numFmtId="4" fontId="3" fillId="4" borderId="24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" fontId="3" fillId="32" borderId="24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05"/>
  <sheetViews>
    <sheetView tabSelected="1" zoomScale="90" zoomScaleNormal="90" zoomScalePageLayoutView="0" workbookViewId="0" topLeftCell="A87">
      <selection activeCell="F105" sqref="F105"/>
    </sheetView>
  </sheetViews>
  <sheetFormatPr defaultColWidth="7.296875" defaultRowHeight="15"/>
  <cols>
    <col min="1" max="1" width="4.3984375" style="1" customWidth="1"/>
    <col min="2" max="2" width="25.09765625" style="1" customWidth="1"/>
    <col min="3" max="3" width="11.8984375" style="1" customWidth="1"/>
    <col min="4" max="4" width="11" style="1" customWidth="1"/>
    <col min="5" max="5" width="14" style="1" customWidth="1"/>
    <col min="6" max="6" width="12.19921875" style="17" customWidth="1"/>
    <col min="7" max="7" width="12.19921875" style="1" customWidth="1"/>
    <col min="8" max="8" width="9.8984375" style="1" customWidth="1"/>
    <col min="9" max="9" width="8.19921875" style="1" customWidth="1"/>
    <col min="10" max="10" width="13.19921875" style="1" customWidth="1"/>
    <col min="11" max="11" width="12" style="1" customWidth="1"/>
    <col min="12" max="12" width="10.3984375" style="1" customWidth="1"/>
    <col min="13" max="13" width="9.09765625" style="1" customWidth="1"/>
    <col min="14" max="14" width="7.3984375" style="1" customWidth="1"/>
    <col min="15" max="15" width="12.8984375" style="1" customWidth="1"/>
    <col min="16" max="16" width="8.8984375" style="1" customWidth="1"/>
    <col min="17" max="17" width="10.69921875" style="1" customWidth="1"/>
    <col min="18" max="18" width="10" style="1" customWidth="1"/>
    <col min="19" max="19" width="7.5" style="1" customWidth="1"/>
    <col min="20" max="21" width="12.5" style="1" customWidth="1"/>
    <col min="22" max="22" width="11.69921875" style="1" customWidth="1"/>
    <col min="23" max="23" width="9" style="1" customWidth="1"/>
    <col min="24" max="24" width="9.59765625" style="1" customWidth="1"/>
    <col min="25" max="26" width="12.09765625" style="1" customWidth="1"/>
    <col min="27" max="27" width="10.19921875" style="1" customWidth="1"/>
    <col min="28" max="28" width="8.8984375" style="1" customWidth="1"/>
    <col min="29" max="29" width="8.59765625" style="1" customWidth="1"/>
    <col min="30" max="31" width="11.59765625" style="1" customWidth="1"/>
    <col min="32" max="32" width="10.8984375" style="1" customWidth="1"/>
    <col min="33" max="33" width="8.8984375" style="1" customWidth="1"/>
    <col min="34" max="34" width="7.5" style="1" customWidth="1"/>
    <col min="35" max="36" width="11.59765625" style="1" customWidth="1"/>
    <col min="37" max="37" width="9.69921875" style="1" customWidth="1"/>
    <col min="38" max="38" width="10.59765625" style="1" customWidth="1"/>
    <col min="39" max="39" width="7.19921875" style="1" customWidth="1"/>
    <col min="40" max="41" width="10.3984375" style="1" customWidth="1"/>
    <col min="42" max="42" width="11.3984375" style="1" customWidth="1"/>
    <col min="43" max="43" width="9" style="1" customWidth="1"/>
    <col min="44" max="44" width="8.69921875" style="1" customWidth="1"/>
    <col min="45" max="46" width="8.19921875" style="1" customWidth="1"/>
    <col min="47" max="47" width="7.19921875" style="1" customWidth="1"/>
    <col min="48" max="48" width="9" style="1" customWidth="1"/>
    <col min="49" max="49" width="10.69921875" style="1" customWidth="1"/>
    <col min="50" max="50" width="7.8984375" style="1" customWidth="1"/>
    <col min="51" max="51" width="14.09765625" style="1" customWidth="1"/>
    <col min="52" max="52" width="14.19921875" style="1" customWidth="1"/>
    <col min="53" max="53" width="12.09765625" style="1" customWidth="1"/>
    <col min="54" max="54" width="10.5" style="1" customWidth="1"/>
    <col min="55" max="56" width="8.19921875" style="1" customWidth="1"/>
    <col min="57" max="58" width="9.8984375" style="1" customWidth="1"/>
    <col min="59" max="59" width="8.59765625" style="1" customWidth="1"/>
    <col min="60" max="61" width="8" style="1" customWidth="1"/>
    <col min="62" max="62" width="7.19921875" style="1" customWidth="1"/>
    <col min="63" max="64" width="8.09765625" style="1" customWidth="1"/>
    <col min="65" max="65" width="6.5" style="1" customWidth="1"/>
    <col min="66" max="72" width="10.69921875" style="1" customWidth="1"/>
    <col min="73" max="73" width="11.69921875" style="1" customWidth="1"/>
    <col min="74" max="75" width="8.3984375" style="1" customWidth="1"/>
    <col min="76" max="76" width="8" style="1" customWidth="1"/>
    <col min="77" max="78" width="8.19921875" style="1" customWidth="1"/>
    <col min="79" max="79" width="8.8984375" style="1" customWidth="1"/>
    <col min="80" max="81" width="11.3984375" style="1" customWidth="1"/>
    <col min="82" max="82" width="10.8984375" style="1" customWidth="1"/>
    <col min="83" max="84" width="8.09765625" style="1" customWidth="1"/>
    <col min="85" max="85" width="7.8984375" style="1" customWidth="1"/>
    <col min="86" max="87" width="9.8984375" style="1" customWidth="1"/>
    <col min="88" max="88" width="10" style="1" customWidth="1"/>
    <col min="89" max="89" width="10.5" style="1" customWidth="1"/>
    <col min="90" max="90" width="9.3984375" style="1" customWidth="1"/>
    <col min="91" max="91" width="9.5" style="1" customWidth="1"/>
    <col min="92" max="93" width="11.69921875" style="1" customWidth="1"/>
    <col min="94" max="94" width="12.69921875" style="1" customWidth="1"/>
    <col min="95" max="95" width="13.5" style="1" customWidth="1"/>
    <col min="96" max="96" width="11" style="1" customWidth="1"/>
    <col min="97" max="97" width="10" style="1" customWidth="1"/>
    <col min="98" max="99" width="9.8984375" style="1" customWidth="1"/>
    <col min="100" max="100" width="10.19921875" style="1" customWidth="1"/>
    <col min="101" max="102" width="8" style="1" customWidth="1"/>
    <col min="103" max="103" width="11.5" style="1" customWidth="1"/>
    <col min="104" max="105" width="8" style="1" customWidth="1"/>
    <col min="106" max="106" width="8.69921875" style="1" customWidth="1"/>
    <col min="107" max="108" width="9.8984375" style="1" customWidth="1"/>
    <col min="109" max="109" width="9.19921875" style="1" customWidth="1"/>
    <col min="110" max="110" width="9.8984375" style="1" customWidth="1"/>
    <col min="111" max="112" width="13.09765625" style="1" customWidth="1"/>
    <col min="113" max="113" width="13.59765625" style="1" customWidth="1"/>
    <col min="114" max="115" width="8.3984375" style="1" customWidth="1"/>
    <col min="116" max="116" width="7.5" style="1" customWidth="1"/>
    <col min="117" max="117" width="10.09765625" style="1" customWidth="1"/>
    <col min="118" max="118" width="10.5" style="1" customWidth="1"/>
    <col min="119" max="119" width="7.6992187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7.19921875" style="1" customWidth="1"/>
    <col min="126" max="127" width="8.09765625" style="1" customWidth="1"/>
    <col min="128" max="128" width="7.5" style="1" customWidth="1"/>
    <col min="129" max="130" width="11.8984375" style="1" customWidth="1"/>
    <col min="131" max="131" width="9.1992187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74" t="s">
        <v>11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75" t="s">
        <v>153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Q2" s="5"/>
      <c r="R2" s="5"/>
      <c r="T2" s="76"/>
      <c r="U2" s="76"/>
      <c r="V2" s="76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16"/>
      <c r="G3" s="8"/>
      <c r="H3" s="8"/>
      <c r="I3" s="8"/>
      <c r="J3" s="8"/>
      <c r="K3" s="8"/>
      <c r="L3" s="75" t="s">
        <v>12</v>
      </c>
      <c r="M3" s="75"/>
      <c r="N3" s="75"/>
      <c r="O3" s="75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44" t="s">
        <v>6</v>
      </c>
      <c r="B4" s="44" t="s">
        <v>10</v>
      </c>
      <c r="C4" s="47" t="s">
        <v>4</v>
      </c>
      <c r="D4" s="47" t="s">
        <v>5</v>
      </c>
      <c r="E4" s="50" t="s">
        <v>13</v>
      </c>
      <c r="F4" s="51"/>
      <c r="G4" s="51"/>
      <c r="H4" s="51"/>
      <c r="I4" s="52"/>
      <c r="J4" s="59" t="s">
        <v>45</v>
      </c>
      <c r="K4" s="60"/>
      <c r="L4" s="60"/>
      <c r="M4" s="60"/>
      <c r="N4" s="61"/>
      <c r="O4" s="97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9"/>
      <c r="DF4" s="39" t="s">
        <v>14</v>
      </c>
      <c r="DG4" s="120" t="s">
        <v>15</v>
      </c>
      <c r="DH4" s="121"/>
      <c r="DI4" s="122"/>
      <c r="DJ4" s="118" t="s">
        <v>3</v>
      </c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39" t="s">
        <v>16</v>
      </c>
      <c r="EC4" s="77" t="s">
        <v>17</v>
      </c>
      <c r="ED4" s="78"/>
      <c r="EE4" s="79"/>
    </row>
    <row r="5" spans="1:135" s="9" customFormat="1" ht="15" customHeight="1">
      <c r="A5" s="45"/>
      <c r="B5" s="45"/>
      <c r="C5" s="48"/>
      <c r="D5" s="48"/>
      <c r="E5" s="53"/>
      <c r="F5" s="54"/>
      <c r="G5" s="54"/>
      <c r="H5" s="54"/>
      <c r="I5" s="55"/>
      <c r="J5" s="62"/>
      <c r="K5" s="63"/>
      <c r="L5" s="63"/>
      <c r="M5" s="63"/>
      <c r="N5" s="64"/>
      <c r="O5" s="86" t="s">
        <v>7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  <c r="AV5" s="89" t="s">
        <v>2</v>
      </c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90" t="s">
        <v>8</v>
      </c>
      <c r="BL5" s="91"/>
      <c r="BM5" s="91"/>
      <c r="BN5" s="94" t="s">
        <v>18</v>
      </c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6"/>
      <c r="CE5" s="100" t="s">
        <v>0</v>
      </c>
      <c r="CF5" s="101"/>
      <c r="CG5" s="101"/>
      <c r="CH5" s="101"/>
      <c r="CI5" s="101"/>
      <c r="CJ5" s="101"/>
      <c r="CK5" s="101"/>
      <c r="CL5" s="101"/>
      <c r="CM5" s="102"/>
      <c r="CN5" s="94" t="s">
        <v>1</v>
      </c>
      <c r="CO5" s="95"/>
      <c r="CP5" s="95"/>
      <c r="CQ5" s="95"/>
      <c r="CR5" s="95"/>
      <c r="CS5" s="95"/>
      <c r="CT5" s="95"/>
      <c r="CU5" s="95"/>
      <c r="CV5" s="95"/>
      <c r="CW5" s="89" t="s">
        <v>19</v>
      </c>
      <c r="CX5" s="89"/>
      <c r="CY5" s="89"/>
      <c r="CZ5" s="90" t="s">
        <v>20</v>
      </c>
      <c r="DA5" s="91"/>
      <c r="DB5" s="119"/>
      <c r="DC5" s="90" t="s">
        <v>21</v>
      </c>
      <c r="DD5" s="91"/>
      <c r="DE5" s="119"/>
      <c r="DF5" s="39"/>
      <c r="DG5" s="123"/>
      <c r="DH5" s="124"/>
      <c r="DI5" s="125"/>
      <c r="DJ5" s="134"/>
      <c r="DK5" s="134"/>
      <c r="DL5" s="135"/>
      <c r="DM5" s="135"/>
      <c r="DN5" s="135"/>
      <c r="DO5" s="135"/>
      <c r="DP5" s="90" t="s">
        <v>22</v>
      </c>
      <c r="DQ5" s="91"/>
      <c r="DR5" s="119"/>
      <c r="DS5" s="132"/>
      <c r="DT5" s="133"/>
      <c r="DU5" s="133"/>
      <c r="DV5" s="133"/>
      <c r="DW5" s="133"/>
      <c r="DX5" s="133"/>
      <c r="DY5" s="133"/>
      <c r="DZ5" s="133"/>
      <c r="EA5" s="133"/>
      <c r="EB5" s="39"/>
      <c r="EC5" s="80"/>
      <c r="ED5" s="81"/>
      <c r="EE5" s="82"/>
    </row>
    <row r="6" spans="1:135" s="9" customFormat="1" ht="138.75" customHeight="1">
      <c r="A6" s="45"/>
      <c r="B6" s="45"/>
      <c r="C6" s="48"/>
      <c r="D6" s="48"/>
      <c r="E6" s="56"/>
      <c r="F6" s="57"/>
      <c r="G6" s="57"/>
      <c r="H6" s="57"/>
      <c r="I6" s="58"/>
      <c r="J6" s="65"/>
      <c r="K6" s="66"/>
      <c r="L6" s="66"/>
      <c r="M6" s="66"/>
      <c r="N6" s="67"/>
      <c r="O6" s="68" t="s">
        <v>23</v>
      </c>
      <c r="P6" s="69"/>
      <c r="Q6" s="69"/>
      <c r="R6" s="69"/>
      <c r="S6" s="70"/>
      <c r="T6" s="71" t="s">
        <v>24</v>
      </c>
      <c r="U6" s="72"/>
      <c r="V6" s="72"/>
      <c r="W6" s="72"/>
      <c r="X6" s="73"/>
      <c r="Y6" s="71" t="s">
        <v>25</v>
      </c>
      <c r="Z6" s="72"/>
      <c r="AA6" s="72"/>
      <c r="AB6" s="72"/>
      <c r="AC6" s="73"/>
      <c r="AD6" s="71" t="s">
        <v>26</v>
      </c>
      <c r="AE6" s="72"/>
      <c r="AF6" s="72"/>
      <c r="AG6" s="72"/>
      <c r="AH6" s="73"/>
      <c r="AI6" s="71" t="s">
        <v>27</v>
      </c>
      <c r="AJ6" s="72"/>
      <c r="AK6" s="72"/>
      <c r="AL6" s="72"/>
      <c r="AM6" s="73"/>
      <c r="AN6" s="71" t="s">
        <v>28</v>
      </c>
      <c r="AO6" s="72"/>
      <c r="AP6" s="72"/>
      <c r="AQ6" s="72"/>
      <c r="AR6" s="73"/>
      <c r="AS6" s="103" t="s">
        <v>29</v>
      </c>
      <c r="AT6" s="103"/>
      <c r="AU6" s="103"/>
      <c r="AV6" s="111" t="s">
        <v>30</v>
      </c>
      <c r="AW6" s="112"/>
      <c r="AX6" s="112"/>
      <c r="AY6" s="111" t="s">
        <v>31</v>
      </c>
      <c r="AZ6" s="112"/>
      <c r="BA6" s="113"/>
      <c r="BB6" s="104" t="s">
        <v>32</v>
      </c>
      <c r="BC6" s="105"/>
      <c r="BD6" s="114"/>
      <c r="BE6" s="104" t="s">
        <v>33</v>
      </c>
      <c r="BF6" s="105"/>
      <c r="BG6" s="105"/>
      <c r="BH6" s="109" t="s">
        <v>34</v>
      </c>
      <c r="BI6" s="110"/>
      <c r="BJ6" s="110"/>
      <c r="BK6" s="92"/>
      <c r="BL6" s="93"/>
      <c r="BM6" s="93"/>
      <c r="BN6" s="115" t="s">
        <v>35</v>
      </c>
      <c r="BO6" s="116"/>
      <c r="BP6" s="116"/>
      <c r="BQ6" s="116"/>
      <c r="BR6" s="117"/>
      <c r="BS6" s="108" t="s">
        <v>36</v>
      </c>
      <c r="BT6" s="108"/>
      <c r="BU6" s="108"/>
      <c r="BV6" s="108" t="s">
        <v>37</v>
      </c>
      <c r="BW6" s="108"/>
      <c r="BX6" s="108"/>
      <c r="BY6" s="108" t="s">
        <v>38</v>
      </c>
      <c r="BZ6" s="108"/>
      <c r="CA6" s="108"/>
      <c r="CB6" s="108" t="s">
        <v>39</v>
      </c>
      <c r="CC6" s="108"/>
      <c r="CD6" s="108"/>
      <c r="CE6" s="108" t="s">
        <v>143</v>
      </c>
      <c r="CF6" s="108"/>
      <c r="CG6" s="108"/>
      <c r="CH6" s="100" t="s">
        <v>144</v>
      </c>
      <c r="CI6" s="101"/>
      <c r="CJ6" s="101"/>
      <c r="CK6" s="108" t="s">
        <v>40</v>
      </c>
      <c r="CL6" s="108"/>
      <c r="CM6" s="108"/>
      <c r="CN6" s="106" t="s">
        <v>41</v>
      </c>
      <c r="CO6" s="107"/>
      <c r="CP6" s="101"/>
      <c r="CQ6" s="108" t="s">
        <v>42</v>
      </c>
      <c r="CR6" s="108"/>
      <c r="CS6" s="108"/>
      <c r="CT6" s="100" t="s">
        <v>145</v>
      </c>
      <c r="CU6" s="101"/>
      <c r="CV6" s="101"/>
      <c r="CW6" s="89"/>
      <c r="CX6" s="89"/>
      <c r="CY6" s="89"/>
      <c r="CZ6" s="92"/>
      <c r="DA6" s="93"/>
      <c r="DB6" s="129"/>
      <c r="DC6" s="92"/>
      <c r="DD6" s="93"/>
      <c r="DE6" s="129"/>
      <c r="DF6" s="39"/>
      <c r="DG6" s="126"/>
      <c r="DH6" s="127"/>
      <c r="DI6" s="128"/>
      <c r="DJ6" s="90" t="s">
        <v>46</v>
      </c>
      <c r="DK6" s="91"/>
      <c r="DL6" s="119"/>
      <c r="DM6" s="90" t="s">
        <v>150</v>
      </c>
      <c r="DN6" s="91"/>
      <c r="DO6" s="119"/>
      <c r="DP6" s="92"/>
      <c r="DQ6" s="93"/>
      <c r="DR6" s="129"/>
      <c r="DS6" s="90" t="s">
        <v>151</v>
      </c>
      <c r="DT6" s="91"/>
      <c r="DU6" s="119"/>
      <c r="DV6" s="90" t="s">
        <v>152</v>
      </c>
      <c r="DW6" s="91"/>
      <c r="DX6" s="119"/>
      <c r="DY6" s="130" t="s">
        <v>146</v>
      </c>
      <c r="DZ6" s="131"/>
      <c r="EA6" s="131"/>
      <c r="EB6" s="39"/>
      <c r="EC6" s="83"/>
      <c r="ED6" s="84"/>
      <c r="EE6" s="85"/>
    </row>
    <row r="7" spans="1:135" s="10" customFormat="1" ht="36" customHeight="1">
      <c r="A7" s="45"/>
      <c r="B7" s="45"/>
      <c r="C7" s="48"/>
      <c r="D7" s="48"/>
      <c r="E7" s="35" t="s">
        <v>43</v>
      </c>
      <c r="F7" s="41" t="s">
        <v>49</v>
      </c>
      <c r="G7" s="42"/>
      <c r="H7" s="42"/>
      <c r="I7" s="43"/>
      <c r="J7" s="35" t="s">
        <v>43</v>
      </c>
      <c r="K7" s="41" t="s">
        <v>49</v>
      </c>
      <c r="L7" s="42"/>
      <c r="M7" s="42"/>
      <c r="N7" s="43"/>
      <c r="O7" s="35" t="s">
        <v>43</v>
      </c>
      <c r="P7" s="41" t="s">
        <v>49</v>
      </c>
      <c r="Q7" s="42"/>
      <c r="R7" s="42"/>
      <c r="S7" s="43"/>
      <c r="T7" s="35" t="s">
        <v>43</v>
      </c>
      <c r="U7" s="41" t="s">
        <v>49</v>
      </c>
      <c r="V7" s="42"/>
      <c r="W7" s="42"/>
      <c r="X7" s="43"/>
      <c r="Y7" s="35" t="s">
        <v>43</v>
      </c>
      <c r="Z7" s="41" t="s">
        <v>49</v>
      </c>
      <c r="AA7" s="42"/>
      <c r="AB7" s="42"/>
      <c r="AC7" s="43"/>
      <c r="AD7" s="35" t="s">
        <v>43</v>
      </c>
      <c r="AE7" s="41" t="s">
        <v>49</v>
      </c>
      <c r="AF7" s="42"/>
      <c r="AG7" s="42"/>
      <c r="AH7" s="43"/>
      <c r="AI7" s="35" t="s">
        <v>43</v>
      </c>
      <c r="AJ7" s="41" t="s">
        <v>49</v>
      </c>
      <c r="AK7" s="42"/>
      <c r="AL7" s="42"/>
      <c r="AM7" s="43"/>
      <c r="AN7" s="35" t="s">
        <v>43</v>
      </c>
      <c r="AO7" s="41" t="s">
        <v>49</v>
      </c>
      <c r="AP7" s="42"/>
      <c r="AQ7" s="42"/>
      <c r="AR7" s="43"/>
      <c r="AS7" s="35" t="s">
        <v>43</v>
      </c>
      <c r="AT7" s="37" t="s">
        <v>49</v>
      </c>
      <c r="AU7" s="38"/>
      <c r="AV7" s="35" t="s">
        <v>43</v>
      </c>
      <c r="AW7" s="37" t="s">
        <v>49</v>
      </c>
      <c r="AX7" s="38"/>
      <c r="AY7" s="35" t="s">
        <v>43</v>
      </c>
      <c r="AZ7" s="37" t="s">
        <v>49</v>
      </c>
      <c r="BA7" s="38"/>
      <c r="BB7" s="35" t="s">
        <v>43</v>
      </c>
      <c r="BC7" s="37" t="s">
        <v>49</v>
      </c>
      <c r="BD7" s="38"/>
      <c r="BE7" s="35" t="s">
        <v>43</v>
      </c>
      <c r="BF7" s="37" t="s">
        <v>49</v>
      </c>
      <c r="BG7" s="38"/>
      <c r="BH7" s="35" t="s">
        <v>43</v>
      </c>
      <c r="BI7" s="37" t="s">
        <v>49</v>
      </c>
      <c r="BJ7" s="38"/>
      <c r="BK7" s="35" t="s">
        <v>43</v>
      </c>
      <c r="BL7" s="37" t="s">
        <v>49</v>
      </c>
      <c r="BM7" s="38"/>
      <c r="BN7" s="35" t="s">
        <v>43</v>
      </c>
      <c r="BO7" s="37" t="s">
        <v>49</v>
      </c>
      <c r="BP7" s="136"/>
      <c r="BQ7" s="136"/>
      <c r="BR7" s="38"/>
      <c r="BS7" s="35" t="s">
        <v>43</v>
      </c>
      <c r="BT7" s="37" t="s">
        <v>49</v>
      </c>
      <c r="BU7" s="38"/>
      <c r="BV7" s="35" t="s">
        <v>43</v>
      </c>
      <c r="BW7" s="37" t="s">
        <v>49</v>
      </c>
      <c r="BX7" s="38"/>
      <c r="BY7" s="35" t="s">
        <v>43</v>
      </c>
      <c r="BZ7" s="37" t="s">
        <v>49</v>
      </c>
      <c r="CA7" s="38"/>
      <c r="CB7" s="35" t="s">
        <v>43</v>
      </c>
      <c r="CC7" s="37" t="s">
        <v>49</v>
      </c>
      <c r="CD7" s="38"/>
      <c r="CE7" s="35" t="s">
        <v>43</v>
      </c>
      <c r="CF7" s="37" t="s">
        <v>49</v>
      </c>
      <c r="CG7" s="38"/>
      <c r="CH7" s="35" t="s">
        <v>43</v>
      </c>
      <c r="CI7" s="37" t="s">
        <v>49</v>
      </c>
      <c r="CJ7" s="38"/>
      <c r="CK7" s="35" t="s">
        <v>43</v>
      </c>
      <c r="CL7" s="37" t="s">
        <v>49</v>
      </c>
      <c r="CM7" s="38"/>
      <c r="CN7" s="35" t="s">
        <v>43</v>
      </c>
      <c r="CO7" s="37" t="s">
        <v>148</v>
      </c>
      <c r="CP7" s="38"/>
      <c r="CQ7" s="35" t="s">
        <v>43</v>
      </c>
      <c r="CR7" s="37" t="s">
        <v>49</v>
      </c>
      <c r="CS7" s="38"/>
      <c r="CT7" s="35" t="s">
        <v>43</v>
      </c>
      <c r="CU7" s="37" t="s">
        <v>49</v>
      </c>
      <c r="CV7" s="38"/>
      <c r="CW7" s="35" t="s">
        <v>43</v>
      </c>
      <c r="CX7" s="37" t="s">
        <v>49</v>
      </c>
      <c r="CY7" s="38"/>
      <c r="CZ7" s="35" t="s">
        <v>43</v>
      </c>
      <c r="DA7" s="37" t="s">
        <v>49</v>
      </c>
      <c r="DB7" s="38"/>
      <c r="DC7" s="35" t="s">
        <v>43</v>
      </c>
      <c r="DD7" s="37" t="s">
        <v>49</v>
      </c>
      <c r="DE7" s="38"/>
      <c r="DF7" s="40" t="s">
        <v>9</v>
      </c>
      <c r="DG7" s="35" t="s">
        <v>43</v>
      </c>
      <c r="DH7" s="37" t="s">
        <v>49</v>
      </c>
      <c r="DI7" s="38"/>
      <c r="DJ7" s="35" t="s">
        <v>43</v>
      </c>
      <c r="DK7" s="37" t="s">
        <v>49</v>
      </c>
      <c r="DL7" s="38"/>
      <c r="DM7" s="35" t="s">
        <v>43</v>
      </c>
      <c r="DN7" s="37" t="s">
        <v>49</v>
      </c>
      <c r="DO7" s="38"/>
      <c r="DP7" s="35" t="s">
        <v>43</v>
      </c>
      <c r="DQ7" s="37" t="s">
        <v>49</v>
      </c>
      <c r="DR7" s="38"/>
      <c r="DS7" s="35" t="s">
        <v>43</v>
      </c>
      <c r="DT7" s="37" t="s">
        <v>49</v>
      </c>
      <c r="DU7" s="38"/>
      <c r="DV7" s="35" t="s">
        <v>43</v>
      </c>
      <c r="DW7" s="37" t="s">
        <v>49</v>
      </c>
      <c r="DX7" s="38"/>
      <c r="DY7" s="35" t="s">
        <v>43</v>
      </c>
      <c r="DZ7" s="37" t="s">
        <v>49</v>
      </c>
      <c r="EA7" s="38"/>
      <c r="EB7" s="39" t="s">
        <v>9</v>
      </c>
      <c r="EC7" s="35" t="s">
        <v>43</v>
      </c>
      <c r="ED7" s="37" t="s">
        <v>49</v>
      </c>
      <c r="EE7" s="38"/>
    </row>
    <row r="8" spans="1:135" s="12" customFormat="1" ht="101.25" customHeight="1">
      <c r="A8" s="46"/>
      <c r="B8" s="46"/>
      <c r="C8" s="49"/>
      <c r="D8" s="49"/>
      <c r="E8" s="36"/>
      <c r="F8" s="28" t="s">
        <v>149</v>
      </c>
      <c r="G8" s="11" t="s">
        <v>154</v>
      </c>
      <c r="H8" s="18" t="s">
        <v>147</v>
      </c>
      <c r="I8" s="11" t="s">
        <v>47</v>
      </c>
      <c r="J8" s="36"/>
      <c r="K8" s="28" t="s">
        <v>149</v>
      </c>
      <c r="L8" s="11" t="s">
        <v>154</v>
      </c>
      <c r="M8" s="18" t="s">
        <v>147</v>
      </c>
      <c r="N8" s="11" t="s">
        <v>47</v>
      </c>
      <c r="O8" s="36"/>
      <c r="P8" s="28" t="s">
        <v>149</v>
      </c>
      <c r="Q8" s="11" t="s">
        <v>154</v>
      </c>
      <c r="R8" s="18" t="s">
        <v>147</v>
      </c>
      <c r="S8" s="11" t="s">
        <v>47</v>
      </c>
      <c r="T8" s="36"/>
      <c r="U8" s="28" t="s">
        <v>149</v>
      </c>
      <c r="V8" s="11" t="s">
        <v>154</v>
      </c>
      <c r="W8" s="18" t="s">
        <v>147</v>
      </c>
      <c r="X8" s="11" t="s">
        <v>47</v>
      </c>
      <c r="Y8" s="36"/>
      <c r="Z8" s="28" t="s">
        <v>149</v>
      </c>
      <c r="AA8" s="11" t="s">
        <v>154</v>
      </c>
      <c r="AB8" s="18" t="s">
        <v>147</v>
      </c>
      <c r="AC8" s="11" t="s">
        <v>47</v>
      </c>
      <c r="AD8" s="36"/>
      <c r="AE8" s="28" t="s">
        <v>149</v>
      </c>
      <c r="AF8" s="11" t="s">
        <v>154</v>
      </c>
      <c r="AG8" s="18" t="s">
        <v>48</v>
      </c>
      <c r="AH8" s="11" t="s">
        <v>47</v>
      </c>
      <c r="AI8" s="36"/>
      <c r="AJ8" s="28" t="s">
        <v>149</v>
      </c>
      <c r="AK8" s="11" t="s">
        <v>154</v>
      </c>
      <c r="AL8" s="18" t="s">
        <v>147</v>
      </c>
      <c r="AM8" s="11" t="s">
        <v>47</v>
      </c>
      <c r="AN8" s="36"/>
      <c r="AO8" s="28" t="s">
        <v>149</v>
      </c>
      <c r="AP8" s="11" t="s">
        <v>154</v>
      </c>
      <c r="AQ8" s="18" t="s">
        <v>147</v>
      </c>
      <c r="AR8" s="11" t="s">
        <v>47</v>
      </c>
      <c r="AS8" s="36"/>
      <c r="AT8" s="28" t="s">
        <v>149</v>
      </c>
      <c r="AU8" s="11" t="s">
        <v>154</v>
      </c>
      <c r="AV8" s="36"/>
      <c r="AW8" s="28" t="s">
        <v>149</v>
      </c>
      <c r="AX8" s="11" t="s">
        <v>154</v>
      </c>
      <c r="AY8" s="36"/>
      <c r="AZ8" s="28" t="s">
        <v>149</v>
      </c>
      <c r="BA8" s="11" t="s">
        <v>154</v>
      </c>
      <c r="BB8" s="36"/>
      <c r="BC8" s="28" t="s">
        <v>149</v>
      </c>
      <c r="BD8" s="11" t="s">
        <v>154</v>
      </c>
      <c r="BE8" s="36"/>
      <c r="BF8" s="28" t="s">
        <v>149</v>
      </c>
      <c r="BG8" s="11" t="s">
        <v>154</v>
      </c>
      <c r="BH8" s="36"/>
      <c r="BI8" s="28" t="s">
        <v>149</v>
      </c>
      <c r="BJ8" s="11" t="s">
        <v>154</v>
      </c>
      <c r="BK8" s="36"/>
      <c r="BL8" s="28" t="s">
        <v>149</v>
      </c>
      <c r="BM8" s="11" t="s">
        <v>154</v>
      </c>
      <c r="BN8" s="36"/>
      <c r="BO8" s="28" t="s">
        <v>149</v>
      </c>
      <c r="BP8" s="11" t="s">
        <v>154</v>
      </c>
      <c r="BQ8" s="18" t="s">
        <v>147</v>
      </c>
      <c r="BR8" s="11" t="s">
        <v>47</v>
      </c>
      <c r="BS8" s="36"/>
      <c r="BT8" s="28" t="s">
        <v>149</v>
      </c>
      <c r="BU8" s="11" t="s">
        <v>154</v>
      </c>
      <c r="BV8" s="36"/>
      <c r="BW8" s="28" t="s">
        <v>149</v>
      </c>
      <c r="BX8" s="11" t="s">
        <v>154</v>
      </c>
      <c r="BY8" s="36"/>
      <c r="BZ8" s="28" t="s">
        <v>149</v>
      </c>
      <c r="CA8" s="11" t="s">
        <v>154</v>
      </c>
      <c r="CB8" s="36"/>
      <c r="CC8" s="28" t="s">
        <v>149</v>
      </c>
      <c r="CD8" s="11" t="s">
        <v>154</v>
      </c>
      <c r="CE8" s="36"/>
      <c r="CF8" s="28" t="s">
        <v>149</v>
      </c>
      <c r="CG8" s="11" t="s">
        <v>154</v>
      </c>
      <c r="CH8" s="36"/>
      <c r="CI8" s="28" t="s">
        <v>149</v>
      </c>
      <c r="CJ8" s="11" t="s">
        <v>154</v>
      </c>
      <c r="CK8" s="36"/>
      <c r="CL8" s="28" t="s">
        <v>149</v>
      </c>
      <c r="CM8" s="11" t="s">
        <v>154</v>
      </c>
      <c r="CN8" s="36"/>
      <c r="CO8" s="28" t="s">
        <v>149</v>
      </c>
      <c r="CP8" s="11" t="s">
        <v>154</v>
      </c>
      <c r="CQ8" s="36"/>
      <c r="CR8" s="28" t="s">
        <v>149</v>
      </c>
      <c r="CS8" s="11" t="s">
        <v>154</v>
      </c>
      <c r="CT8" s="36"/>
      <c r="CU8" s="28" t="s">
        <v>149</v>
      </c>
      <c r="CV8" s="11" t="s">
        <v>154</v>
      </c>
      <c r="CW8" s="36"/>
      <c r="CX8" s="28" t="s">
        <v>149</v>
      </c>
      <c r="CY8" s="11" t="s">
        <v>154</v>
      </c>
      <c r="CZ8" s="36"/>
      <c r="DA8" s="28" t="s">
        <v>149</v>
      </c>
      <c r="DB8" s="11" t="s">
        <v>154</v>
      </c>
      <c r="DC8" s="36"/>
      <c r="DD8" s="28" t="s">
        <v>149</v>
      </c>
      <c r="DE8" s="11" t="s">
        <v>154</v>
      </c>
      <c r="DF8" s="40"/>
      <c r="DG8" s="36"/>
      <c r="DH8" s="28" t="s">
        <v>149</v>
      </c>
      <c r="DI8" s="11" t="s">
        <v>154</v>
      </c>
      <c r="DJ8" s="36"/>
      <c r="DK8" s="28" t="s">
        <v>149</v>
      </c>
      <c r="DL8" s="11" t="s">
        <v>154</v>
      </c>
      <c r="DM8" s="36"/>
      <c r="DN8" s="28" t="s">
        <v>149</v>
      </c>
      <c r="DO8" s="11" t="s">
        <v>154</v>
      </c>
      <c r="DP8" s="36"/>
      <c r="DQ8" s="28" t="s">
        <v>149</v>
      </c>
      <c r="DR8" s="11" t="s">
        <v>154</v>
      </c>
      <c r="DS8" s="36"/>
      <c r="DT8" s="28" t="s">
        <v>149</v>
      </c>
      <c r="DU8" s="11" t="s">
        <v>154</v>
      </c>
      <c r="DV8" s="36"/>
      <c r="DW8" s="28" t="s">
        <v>149</v>
      </c>
      <c r="DX8" s="11" t="s">
        <v>154</v>
      </c>
      <c r="DY8" s="36"/>
      <c r="DZ8" s="28" t="s">
        <v>149</v>
      </c>
      <c r="EA8" s="11" t="s">
        <v>154</v>
      </c>
      <c r="EB8" s="39"/>
      <c r="EC8" s="36"/>
      <c r="ED8" s="28" t="s">
        <v>149</v>
      </c>
      <c r="EE8" s="11" t="s">
        <v>154</v>
      </c>
    </row>
    <row r="9" spans="1:135" s="15" customFormat="1" ht="15" customHeight="1">
      <c r="A9" s="13"/>
      <c r="B9" s="13">
        <v>1</v>
      </c>
      <c r="C9" s="14">
        <v>2</v>
      </c>
      <c r="D9" s="23">
        <v>3</v>
      </c>
      <c r="E9" s="14">
        <v>4</v>
      </c>
      <c r="F9" s="23">
        <v>5</v>
      </c>
      <c r="G9" s="14">
        <v>6</v>
      </c>
      <c r="H9" s="23">
        <v>7</v>
      </c>
      <c r="I9" s="14">
        <v>8</v>
      </c>
      <c r="J9" s="23">
        <v>9</v>
      </c>
      <c r="K9" s="14">
        <v>10</v>
      </c>
      <c r="L9" s="23">
        <v>11</v>
      </c>
      <c r="M9" s="14">
        <v>12</v>
      </c>
      <c r="N9" s="23">
        <v>13</v>
      </c>
      <c r="O9" s="14">
        <v>14</v>
      </c>
      <c r="P9" s="23">
        <v>15</v>
      </c>
      <c r="Q9" s="14">
        <v>16</v>
      </c>
      <c r="R9" s="23">
        <v>17</v>
      </c>
      <c r="S9" s="14">
        <v>18</v>
      </c>
      <c r="T9" s="23">
        <v>19</v>
      </c>
      <c r="U9" s="14">
        <v>20</v>
      </c>
      <c r="V9" s="23">
        <v>21</v>
      </c>
      <c r="W9" s="14">
        <v>22</v>
      </c>
      <c r="X9" s="23">
        <v>23</v>
      </c>
      <c r="Y9" s="14">
        <v>24</v>
      </c>
      <c r="Z9" s="23">
        <v>25</v>
      </c>
      <c r="AA9" s="14">
        <v>26</v>
      </c>
      <c r="AB9" s="23">
        <v>27</v>
      </c>
      <c r="AC9" s="14">
        <v>28</v>
      </c>
      <c r="AD9" s="23">
        <v>29</v>
      </c>
      <c r="AE9" s="14">
        <v>30</v>
      </c>
      <c r="AF9" s="23">
        <v>31</v>
      </c>
      <c r="AG9" s="14">
        <v>32</v>
      </c>
      <c r="AH9" s="23">
        <v>33</v>
      </c>
      <c r="AI9" s="14">
        <v>34</v>
      </c>
      <c r="AJ9" s="23">
        <v>35</v>
      </c>
      <c r="AK9" s="14">
        <v>36</v>
      </c>
      <c r="AL9" s="23">
        <v>37</v>
      </c>
      <c r="AM9" s="14">
        <v>38</v>
      </c>
      <c r="AN9" s="23">
        <v>39</v>
      </c>
      <c r="AO9" s="14">
        <v>40</v>
      </c>
      <c r="AP9" s="23">
        <v>41</v>
      </c>
      <c r="AQ9" s="14">
        <v>42</v>
      </c>
      <c r="AR9" s="23">
        <v>43</v>
      </c>
      <c r="AS9" s="14">
        <v>44</v>
      </c>
      <c r="AT9" s="23">
        <v>45</v>
      </c>
      <c r="AU9" s="14">
        <v>46</v>
      </c>
      <c r="AV9" s="23">
        <v>47</v>
      </c>
      <c r="AW9" s="14">
        <v>48</v>
      </c>
      <c r="AX9" s="23">
        <v>49</v>
      </c>
      <c r="AY9" s="14">
        <v>50</v>
      </c>
      <c r="AZ9" s="23">
        <v>51</v>
      </c>
      <c r="BA9" s="14">
        <v>52</v>
      </c>
      <c r="BB9" s="23">
        <v>53</v>
      </c>
      <c r="BC9" s="14">
        <v>54</v>
      </c>
      <c r="BD9" s="23">
        <v>55</v>
      </c>
      <c r="BE9" s="14">
        <v>56</v>
      </c>
      <c r="BF9" s="23">
        <v>57</v>
      </c>
      <c r="BG9" s="14">
        <v>58</v>
      </c>
      <c r="BH9" s="23">
        <v>59</v>
      </c>
      <c r="BI9" s="14">
        <v>60</v>
      </c>
      <c r="BJ9" s="23">
        <v>61</v>
      </c>
      <c r="BK9" s="14">
        <v>62</v>
      </c>
      <c r="BL9" s="23">
        <v>63</v>
      </c>
      <c r="BM9" s="14">
        <v>64</v>
      </c>
      <c r="BN9" s="23">
        <v>65</v>
      </c>
      <c r="BO9" s="14">
        <v>66</v>
      </c>
      <c r="BP9" s="23">
        <v>67</v>
      </c>
      <c r="BQ9" s="14">
        <v>68</v>
      </c>
      <c r="BR9" s="23">
        <v>69</v>
      </c>
      <c r="BS9" s="14">
        <v>70</v>
      </c>
      <c r="BT9" s="23">
        <v>71</v>
      </c>
      <c r="BU9" s="14">
        <v>72</v>
      </c>
      <c r="BV9" s="23">
        <v>73</v>
      </c>
      <c r="BW9" s="14">
        <v>74</v>
      </c>
      <c r="BX9" s="23">
        <v>75</v>
      </c>
      <c r="BY9" s="14">
        <v>76</v>
      </c>
      <c r="BZ9" s="23">
        <v>77</v>
      </c>
      <c r="CA9" s="14">
        <v>78</v>
      </c>
      <c r="CB9" s="23">
        <v>79</v>
      </c>
      <c r="CC9" s="14">
        <v>80</v>
      </c>
      <c r="CD9" s="23">
        <v>81</v>
      </c>
      <c r="CE9" s="14">
        <v>82</v>
      </c>
      <c r="CF9" s="23">
        <v>83</v>
      </c>
      <c r="CG9" s="14">
        <v>84</v>
      </c>
      <c r="CH9" s="23">
        <v>85</v>
      </c>
      <c r="CI9" s="14">
        <v>86</v>
      </c>
      <c r="CJ9" s="23">
        <v>87</v>
      </c>
      <c r="CK9" s="14">
        <v>88</v>
      </c>
      <c r="CL9" s="23">
        <v>89</v>
      </c>
      <c r="CM9" s="14">
        <v>90</v>
      </c>
      <c r="CN9" s="23">
        <v>91</v>
      </c>
      <c r="CO9" s="14">
        <v>92</v>
      </c>
      <c r="CP9" s="23">
        <v>93</v>
      </c>
      <c r="CQ9" s="14">
        <v>94</v>
      </c>
      <c r="CR9" s="23">
        <v>95</v>
      </c>
      <c r="CS9" s="14">
        <v>96</v>
      </c>
      <c r="CT9" s="23">
        <v>97</v>
      </c>
      <c r="CU9" s="14">
        <v>98</v>
      </c>
      <c r="CV9" s="23">
        <v>99</v>
      </c>
      <c r="CW9" s="14">
        <v>100</v>
      </c>
      <c r="CX9" s="23">
        <v>101</v>
      </c>
      <c r="CY9" s="14">
        <v>102</v>
      </c>
      <c r="CZ9" s="23">
        <v>103</v>
      </c>
      <c r="DA9" s="14">
        <v>104</v>
      </c>
      <c r="DB9" s="23">
        <v>105</v>
      </c>
      <c r="DC9" s="14">
        <v>106</v>
      </c>
      <c r="DD9" s="23">
        <v>107</v>
      </c>
      <c r="DE9" s="14">
        <v>108</v>
      </c>
      <c r="DF9" s="23">
        <v>109</v>
      </c>
      <c r="DG9" s="14">
        <v>110</v>
      </c>
      <c r="DH9" s="23">
        <v>111</v>
      </c>
      <c r="DI9" s="14">
        <v>112</v>
      </c>
      <c r="DJ9" s="23">
        <v>113</v>
      </c>
      <c r="DK9" s="14">
        <v>114</v>
      </c>
      <c r="DL9" s="23">
        <v>115</v>
      </c>
      <c r="DM9" s="14">
        <v>116</v>
      </c>
      <c r="DN9" s="23">
        <v>117</v>
      </c>
      <c r="DO9" s="14">
        <v>118</v>
      </c>
      <c r="DP9" s="23">
        <v>119</v>
      </c>
      <c r="DQ9" s="14">
        <v>120</v>
      </c>
      <c r="DR9" s="23">
        <v>121</v>
      </c>
      <c r="DS9" s="14">
        <v>122</v>
      </c>
      <c r="DT9" s="23">
        <v>123</v>
      </c>
      <c r="DU9" s="14">
        <v>124</v>
      </c>
      <c r="DV9" s="23">
        <v>125</v>
      </c>
      <c r="DW9" s="14">
        <v>126</v>
      </c>
      <c r="DX9" s="23">
        <v>127</v>
      </c>
      <c r="DY9" s="14">
        <v>128</v>
      </c>
      <c r="DZ9" s="23">
        <v>129</v>
      </c>
      <c r="EA9" s="14">
        <v>130</v>
      </c>
      <c r="EB9" s="23">
        <v>131</v>
      </c>
      <c r="EC9" s="14">
        <v>132</v>
      </c>
      <c r="ED9" s="23">
        <v>133</v>
      </c>
      <c r="EE9" s="14">
        <v>134</v>
      </c>
    </row>
    <row r="10" spans="1:135" s="22" customFormat="1" ht="20.25" customHeight="1">
      <c r="A10" s="19">
        <v>1</v>
      </c>
      <c r="B10" s="24" t="s">
        <v>50</v>
      </c>
      <c r="C10" s="34">
        <v>2400.8173</v>
      </c>
      <c r="D10" s="34">
        <v>33054.054</v>
      </c>
      <c r="E10" s="31">
        <f>DG10+EC10-DY10</f>
        <v>849298.5000000001</v>
      </c>
      <c r="F10" s="31">
        <f>DH10+ED10-DZ10</f>
        <v>387246.96503066673</v>
      </c>
      <c r="G10" s="31">
        <f aca="true" t="shared" si="0" ref="G10:G41">DI10+EE10-EA10</f>
        <v>218006.8671</v>
      </c>
      <c r="H10" s="31">
        <f>G10/F10*100</f>
        <v>56.29659798179068</v>
      </c>
      <c r="I10" s="31">
        <f>G10/E10*100</f>
        <v>25.66905123463658</v>
      </c>
      <c r="J10" s="31">
        <f aca="true" t="shared" si="1" ref="J10:J41">T10+Y10+AD10+AI10+AN10+AS10+BK10+BS10+BV10+BY10+CB10+CE10+CK10+CN10+CT10+CW10+DC10</f>
        <v>426166</v>
      </c>
      <c r="K10" s="31">
        <f aca="true" t="shared" si="2" ref="K10:K41">U10+Z10+AE10+AJ10+AO10+AT10+BL10+BT10+BW10+BZ10+CC10+CF10+CL10+CO10+CU10+CX10+DD10</f>
        <v>176593.09836399998</v>
      </c>
      <c r="L10" s="31">
        <f aca="true" t="shared" si="3" ref="L10:L41">V10+AA10+AF10+AK10+AP10+AU10+BM10+BU10+BX10+CA10+CD10+CG10+CM10+CP10+CV10+CY10+DE10+DF10+EB10</f>
        <v>90665.90209999999</v>
      </c>
      <c r="M10" s="31">
        <f>L10/K10*100</f>
        <v>51.34170187847105</v>
      </c>
      <c r="N10" s="31">
        <f>L10/J10*100</f>
        <v>21.27478543572223</v>
      </c>
      <c r="O10" s="31">
        <f aca="true" t="shared" si="4" ref="O10:O73">T10+AD10</f>
        <v>165700</v>
      </c>
      <c r="P10" s="31">
        <f>U10+AE10</f>
        <v>68450.3386</v>
      </c>
      <c r="Q10" s="31">
        <f aca="true" t="shared" si="5" ref="Q10:Q41">V10+AF10</f>
        <v>39399.912899999996</v>
      </c>
      <c r="R10" s="31">
        <f>Q10/P10*100</f>
        <v>57.55985098954645</v>
      </c>
      <c r="S10" s="32">
        <f>Q10/O10*100</f>
        <v>23.77785932407966</v>
      </c>
      <c r="T10" s="34">
        <v>45100</v>
      </c>
      <c r="U10" s="34">
        <v>18630.719800000003</v>
      </c>
      <c r="V10" s="34">
        <v>11247.0599</v>
      </c>
      <c r="W10" s="31">
        <f>V10/U9:U10*100</f>
        <v>60.368359466175846</v>
      </c>
      <c r="X10" s="32">
        <f>V10/T10*100</f>
        <v>24.938048558758314</v>
      </c>
      <c r="Y10" s="34">
        <v>23830</v>
      </c>
      <c r="Z10" s="34">
        <v>6572.0757</v>
      </c>
      <c r="AA10" s="34">
        <v>4295.3847</v>
      </c>
      <c r="AB10" s="31">
        <f>AA10/Z10*100</f>
        <v>65.35811357133332</v>
      </c>
      <c r="AC10" s="32">
        <f>AA10/Y10*100</f>
        <v>18.025114141838017</v>
      </c>
      <c r="AD10" s="34">
        <v>120600</v>
      </c>
      <c r="AE10" s="34">
        <v>49819.618800000004</v>
      </c>
      <c r="AF10" s="34">
        <v>28152.853</v>
      </c>
      <c r="AG10" s="31">
        <f>AF10/AE10*100</f>
        <v>56.509571285599634</v>
      </c>
      <c r="AH10" s="32">
        <f>AF10/AD10*100</f>
        <v>23.34399087893864</v>
      </c>
      <c r="AI10" s="34">
        <v>19096</v>
      </c>
      <c r="AJ10" s="34">
        <v>12798.311064</v>
      </c>
      <c r="AK10" s="34">
        <v>7637.741</v>
      </c>
      <c r="AL10" s="29">
        <v>7140.947</v>
      </c>
      <c r="AM10" s="32">
        <f>AK10/AI10*100</f>
        <v>39.99654901550063</v>
      </c>
      <c r="AN10" s="34">
        <v>16200</v>
      </c>
      <c r="AO10" s="34">
        <v>9121.086</v>
      </c>
      <c r="AP10" s="34">
        <v>4227.6</v>
      </c>
      <c r="AQ10" s="31">
        <f>AP10/AO10*100</f>
        <v>46.34974387918282</v>
      </c>
      <c r="AR10" s="32">
        <f>AP10/AN10*100</f>
        <v>26.096296296296302</v>
      </c>
      <c r="AS10" s="33"/>
      <c r="AT10" s="33"/>
      <c r="AU10" s="32">
        <v>0</v>
      </c>
      <c r="AV10" s="32"/>
      <c r="AW10" s="32"/>
      <c r="AX10" s="32"/>
      <c r="AY10" s="34">
        <v>396145.9</v>
      </c>
      <c r="AZ10" s="34">
        <f>AY10/12*6</f>
        <v>198072.95</v>
      </c>
      <c r="BA10" s="34">
        <v>125841.9</v>
      </c>
      <c r="BB10" s="30"/>
      <c r="BC10" s="30">
        <v>0</v>
      </c>
      <c r="BD10" s="30">
        <v>0</v>
      </c>
      <c r="BE10" s="34">
        <v>0</v>
      </c>
      <c r="BF10" s="34">
        <f>BE10/12*6</f>
        <v>0</v>
      </c>
      <c r="BG10" s="34">
        <v>0</v>
      </c>
      <c r="BH10" s="30">
        <v>0</v>
      </c>
      <c r="BI10" s="30">
        <v>0</v>
      </c>
      <c r="BJ10" s="30">
        <v>0</v>
      </c>
      <c r="BK10" s="32"/>
      <c r="BL10" s="32"/>
      <c r="BM10" s="32"/>
      <c r="BN10" s="31">
        <f aca="true" t="shared" si="6" ref="BN10:BN41">BS10+BV10+BY10+CB10</f>
        <v>15100</v>
      </c>
      <c r="BO10" s="31">
        <f>BT10+BW10+BZ10+CC10+CF10</f>
        <v>5267.031</v>
      </c>
      <c r="BP10" s="31">
        <f aca="true" t="shared" si="7" ref="BP10:BP41">BU10+BX10+CA10+CD10</f>
        <v>3566.6499999999996</v>
      </c>
      <c r="BQ10" s="31">
        <f>BP10/BO10*100</f>
        <v>67.71651809150164</v>
      </c>
      <c r="BR10" s="32">
        <f>BP10/BN10*100</f>
        <v>23.620198675496688</v>
      </c>
      <c r="BS10" s="34">
        <v>1350</v>
      </c>
      <c r="BT10" s="34">
        <v>470.8935</v>
      </c>
      <c r="BU10" s="34">
        <v>23.05</v>
      </c>
      <c r="BV10" s="34">
        <v>3350</v>
      </c>
      <c r="BW10" s="34">
        <v>1168.5135</v>
      </c>
      <c r="BX10" s="34">
        <v>567.5</v>
      </c>
      <c r="BY10" s="34">
        <v>0</v>
      </c>
      <c r="BZ10" s="34">
        <v>0</v>
      </c>
      <c r="CA10" s="34">
        <v>0</v>
      </c>
      <c r="CB10" s="34">
        <v>10400</v>
      </c>
      <c r="CC10" s="34">
        <v>3627.624</v>
      </c>
      <c r="CD10" s="34">
        <v>2976.1</v>
      </c>
      <c r="CE10" s="34">
        <v>0</v>
      </c>
      <c r="CF10" s="34">
        <v>0</v>
      </c>
      <c r="CG10" s="34">
        <v>0</v>
      </c>
      <c r="CH10" s="34">
        <v>5474.3</v>
      </c>
      <c r="CI10" s="34">
        <v>1824.7666666666667</v>
      </c>
      <c r="CJ10" s="34">
        <v>1499.065</v>
      </c>
      <c r="CK10" s="34">
        <v>32000</v>
      </c>
      <c r="CL10" s="34">
        <v>12780.8</v>
      </c>
      <c r="CM10" s="34">
        <v>5275.9</v>
      </c>
      <c r="CN10" s="34">
        <v>150990</v>
      </c>
      <c r="CO10" s="34">
        <v>60305.406</v>
      </c>
      <c r="CP10" s="34">
        <v>22705.8805</v>
      </c>
      <c r="CQ10" s="34">
        <v>40000</v>
      </c>
      <c r="CR10" s="34">
        <v>13024</v>
      </c>
      <c r="CS10" s="34">
        <v>8086.4595</v>
      </c>
      <c r="CT10" s="34">
        <v>500</v>
      </c>
      <c r="CU10" s="34">
        <v>199.7</v>
      </c>
      <c r="CV10" s="34">
        <v>344.333</v>
      </c>
      <c r="CW10" s="34">
        <v>2000</v>
      </c>
      <c r="CX10" s="34">
        <v>798.8</v>
      </c>
      <c r="CY10" s="34">
        <v>3025</v>
      </c>
      <c r="CZ10" s="34">
        <v>0</v>
      </c>
      <c r="DA10" s="34">
        <v>0</v>
      </c>
      <c r="DB10" s="34">
        <v>0</v>
      </c>
      <c r="DC10" s="34">
        <v>750</v>
      </c>
      <c r="DD10" s="34">
        <v>299.54999999999995</v>
      </c>
      <c r="DE10" s="34">
        <v>187.5</v>
      </c>
      <c r="DF10" s="34">
        <v>0</v>
      </c>
      <c r="DG10" s="31">
        <f aca="true" t="shared" si="8" ref="DG10:DG41">T10+Y10+AD10+AI10+AN10+AS10+AV10+AY10+BB10+BE10+BH10+BK10+BS10+BV10+BY10+CB10+CE10+CH10+CK10+CN10+CT10+CW10+CZ10+DC10</f>
        <v>827786.2000000001</v>
      </c>
      <c r="DH10" s="31">
        <f aca="true" t="shared" si="9" ref="DH10:DH41">U10+Z10+AE10+AJ10+AO10+AT10+AW10+AZ10+BC10+BF10+BI10+BL10+BT10+BW10+BZ10+CC10+CF10+CI10+CL10+CO10+CU10+CX10+DA10+DD10</f>
        <v>376490.8150306667</v>
      </c>
      <c r="DI10" s="31">
        <f aca="true" t="shared" si="10" ref="DI10:DI41">V10+AA10+AF10+AK10+AP10+AU10+AX10+BA10+BD10+BG10+BJ10+BM10+BU10+BX10+CA10+CD10+CG10+CJ10+CM10+CP10+CV10+CY10+DB10+DE10+DF10</f>
        <v>218006.8671</v>
      </c>
      <c r="DJ10" s="34">
        <v>0</v>
      </c>
      <c r="DK10" s="34">
        <v>0</v>
      </c>
      <c r="DL10" s="34">
        <v>0</v>
      </c>
      <c r="DM10" s="34">
        <v>21512.3</v>
      </c>
      <c r="DN10" s="34">
        <f>DM10/12*6</f>
        <v>10756.15</v>
      </c>
      <c r="DO10" s="34">
        <v>0</v>
      </c>
      <c r="DP10" s="34">
        <v>0</v>
      </c>
      <c r="DQ10" s="34">
        <v>0</v>
      </c>
      <c r="DR10" s="34">
        <v>0</v>
      </c>
      <c r="DS10" s="34">
        <v>0</v>
      </c>
      <c r="DT10" s="34">
        <v>0</v>
      </c>
      <c r="DU10" s="34">
        <v>0</v>
      </c>
      <c r="DV10" s="34">
        <v>0</v>
      </c>
      <c r="DW10" s="34">
        <v>0</v>
      </c>
      <c r="DX10" s="34">
        <v>0</v>
      </c>
      <c r="DY10" s="34">
        <v>0</v>
      </c>
      <c r="DZ10" s="34">
        <f>DY10/12*6</f>
        <v>0</v>
      </c>
      <c r="EA10" s="34">
        <v>0</v>
      </c>
      <c r="EB10" s="34">
        <v>0</v>
      </c>
      <c r="EC10" s="31">
        <f aca="true" t="shared" si="11" ref="EC10:EC41">DJ10+DM10+DP10+DS10+DV10+DY10</f>
        <v>21512.3</v>
      </c>
      <c r="ED10" s="31">
        <f>DK10+DN10+DQ10+DT10+DW10+DZ10+EB10</f>
        <v>10756.15</v>
      </c>
      <c r="EE10" s="31">
        <f aca="true" t="shared" si="12" ref="EE10:EE73">DL10+DO10+DR10+DU10+DX10+EA10+EB10</f>
        <v>0</v>
      </c>
    </row>
    <row r="11" spans="1:135" s="22" customFormat="1" ht="20.25" customHeight="1">
      <c r="A11" s="19">
        <v>2</v>
      </c>
      <c r="B11" s="20" t="s">
        <v>51</v>
      </c>
      <c r="C11" s="34">
        <v>55671.2711</v>
      </c>
      <c r="D11" s="34">
        <v>68376.7299</v>
      </c>
      <c r="E11" s="31">
        <f aca="true" t="shared" si="13" ref="E11:E74">DG11+EC11-DY11</f>
        <v>694822</v>
      </c>
      <c r="F11" s="31">
        <f aca="true" t="shared" si="14" ref="F11:F74">DH11+ED11-DZ11</f>
        <v>327674.17608599993</v>
      </c>
      <c r="G11" s="31">
        <f t="shared" si="0"/>
        <v>204131.06379999997</v>
      </c>
      <c r="H11" s="31">
        <f aca="true" t="shared" si="15" ref="H11:H74">G11/F11*100</f>
        <v>62.29696408740634</v>
      </c>
      <c r="I11" s="31">
        <f aca="true" t="shared" si="16" ref="I11:I74">G11/E11*100</f>
        <v>29.37890046659432</v>
      </c>
      <c r="J11" s="31">
        <f t="shared" si="1"/>
        <v>201804</v>
      </c>
      <c r="K11" s="31">
        <f t="shared" si="2"/>
        <v>84048.07608599999</v>
      </c>
      <c r="L11" s="31">
        <f t="shared" si="3"/>
        <v>45673.9138</v>
      </c>
      <c r="M11" s="31">
        <f aca="true" t="shared" si="17" ref="M11:M74">L11/K11*100</f>
        <v>54.34260476499827</v>
      </c>
      <c r="N11" s="31">
        <f aca="true" t="shared" si="18" ref="N11:N74">L11/J11*100</f>
        <v>22.632808963152367</v>
      </c>
      <c r="O11" s="31">
        <f t="shared" si="4"/>
        <v>70000</v>
      </c>
      <c r="P11" s="31">
        <f aca="true" t="shared" si="19" ref="P11:P74">U11+AE11</f>
        <v>28916.86</v>
      </c>
      <c r="Q11" s="31">
        <f t="shared" si="5"/>
        <v>19034.5395</v>
      </c>
      <c r="R11" s="31">
        <f aca="true" t="shared" si="20" ref="R11:R74">Q11/P11*100</f>
        <v>65.82505673160917</v>
      </c>
      <c r="S11" s="32">
        <f aca="true" t="shared" si="21" ref="S11:S74">Q11/O11*100</f>
        <v>27.192199285714285</v>
      </c>
      <c r="T11" s="34">
        <v>12000</v>
      </c>
      <c r="U11" s="34">
        <v>4957.176</v>
      </c>
      <c r="V11" s="34">
        <v>4319.1854</v>
      </c>
      <c r="W11" s="31">
        <f>V11/U10:U11*100</f>
        <v>87.12995867001696</v>
      </c>
      <c r="X11" s="32">
        <f>V11/T11*100</f>
        <v>35.99321166666667</v>
      </c>
      <c r="Y11" s="34">
        <v>6050</v>
      </c>
      <c r="Z11" s="34">
        <v>1668.5295</v>
      </c>
      <c r="AA11" s="34">
        <v>945.2248</v>
      </c>
      <c r="AB11" s="31">
        <f aca="true" t="shared" si="22" ref="AB11:AB74">AA11/Z11*100</f>
        <v>56.65017010487377</v>
      </c>
      <c r="AC11" s="32">
        <f aca="true" t="shared" si="23" ref="AC11:AC74">AA11/Y11*100</f>
        <v>15.623550413223139</v>
      </c>
      <c r="AD11" s="34">
        <v>58000</v>
      </c>
      <c r="AE11" s="34">
        <v>23959.684</v>
      </c>
      <c r="AF11" s="34">
        <v>14715.3541</v>
      </c>
      <c r="AG11" s="31">
        <f aca="true" t="shared" si="24" ref="AG11:AG74">AF11/AE11*100</f>
        <v>61.4171459857317</v>
      </c>
      <c r="AH11" s="32">
        <f aca="true" t="shared" si="25" ref="AH11:AH74">AF11/AD11*100</f>
        <v>25.371300172413797</v>
      </c>
      <c r="AI11" s="34">
        <v>8054</v>
      </c>
      <c r="AJ11" s="34">
        <v>5397.863286</v>
      </c>
      <c r="AK11" s="34">
        <v>1760.47</v>
      </c>
      <c r="AL11" s="29">
        <v>1623.105</v>
      </c>
      <c r="AM11" s="32">
        <f aca="true" t="shared" si="26" ref="AM11:AM74">AK11/AI11*100</f>
        <v>21.858331263968214</v>
      </c>
      <c r="AN11" s="34">
        <v>8500</v>
      </c>
      <c r="AO11" s="34">
        <v>4785.755</v>
      </c>
      <c r="AP11" s="34">
        <v>2115.2</v>
      </c>
      <c r="AQ11" s="31">
        <f>AP11/AO11*100</f>
        <v>44.19783294380928</v>
      </c>
      <c r="AR11" s="32">
        <f>AP11/AN11*100</f>
        <v>24.88470588235294</v>
      </c>
      <c r="AS11" s="33"/>
      <c r="AT11" s="33"/>
      <c r="AU11" s="32">
        <v>0</v>
      </c>
      <c r="AV11" s="32"/>
      <c r="AW11" s="32"/>
      <c r="AX11" s="32"/>
      <c r="AY11" s="34">
        <v>444858.6</v>
      </c>
      <c r="AZ11" s="34">
        <f aca="true" t="shared" si="27" ref="AZ11:AZ74">AY11/12*6</f>
        <v>222429.3</v>
      </c>
      <c r="BA11" s="34">
        <v>148286.3</v>
      </c>
      <c r="BB11" s="30"/>
      <c r="BC11" s="30">
        <v>0</v>
      </c>
      <c r="BD11" s="30">
        <v>0</v>
      </c>
      <c r="BE11" s="34">
        <v>30862</v>
      </c>
      <c r="BF11" s="34">
        <f aca="true" t="shared" si="28" ref="BF11:BF74">BE11/12*6</f>
        <v>15431</v>
      </c>
      <c r="BG11" s="34">
        <v>5267.7</v>
      </c>
      <c r="BH11" s="30">
        <v>0</v>
      </c>
      <c r="BI11" s="30">
        <v>0</v>
      </c>
      <c r="BJ11" s="30">
        <v>0</v>
      </c>
      <c r="BK11" s="32"/>
      <c r="BL11" s="32"/>
      <c r="BM11" s="32"/>
      <c r="BN11" s="31">
        <f t="shared" si="6"/>
        <v>6630</v>
      </c>
      <c r="BO11" s="31">
        <f aca="true" t="shared" si="29" ref="BO11:BO74">BT11+BW11+BZ11+CC11+CF11</f>
        <v>2312.6103000000003</v>
      </c>
      <c r="BP11" s="31">
        <f t="shared" si="7"/>
        <v>966.4005</v>
      </c>
      <c r="BQ11" s="31">
        <f aca="true" t="shared" si="30" ref="BQ11:BQ74">BP11/BO11*100</f>
        <v>41.7882987029851</v>
      </c>
      <c r="BR11" s="32">
        <f aca="true" t="shared" si="31" ref="BR11:BR74">BP11/BN11*100</f>
        <v>14.576176470588234</v>
      </c>
      <c r="BS11" s="34">
        <v>6000</v>
      </c>
      <c r="BT11" s="34">
        <v>2092.86</v>
      </c>
      <c r="BU11" s="34">
        <v>736.0005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630</v>
      </c>
      <c r="CC11" s="34">
        <v>219.75029999999998</v>
      </c>
      <c r="CD11" s="34">
        <v>230.4</v>
      </c>
      <c r="CE11" s="34">
        <v>0</v>
      </c>
      <c r="CF11" s="34">
        <v>0</v>
      </c>
      <c r="CG11" s="34">
        <v>0</v>
      </c>
      <c r="CH11" s="34">
        <v>17297.4</v>
      </c>
      <c r="CI11" s="34">
        <v>5765.8</v>
      </c>
      <c r="CJ11" s="34">
        <v>4903.15</v>
      </c>
      <c r="CK11" s="34">
        <v>0</v>
      </c>
      <c r="CL11" s="34">
        <v>0</v>
      </c>
      <c r="CM11" s="34">
        <v>0</v>
      </c>
      <c r="CN11" s="34">
        <v>102100</v>
      </c>
      <c r="CO11" s="34">
        <v>40778.74</v>
      </c>
      <c r="CP11" s="34">
        <v>20750.945</v>
      </c>
      <c r="CQ11" s="34">
        <v>55000</v>
      </c>
      <c r="CR11" s="34">
        <v>17908</v>
      </c>
      <c r="CS11" s="34">
        <v>14110.945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470</v>
      </c>
      <c r="DD11" s="34">
        <v>187.718</v>
      </c>
      <c r="DE11" s="34">
        <v>101.134</v>
      </c>
      <c r="DF11" s="34">
        <v>0</v>
      </c>
      <c r="DG11" s="31">
        <f t="shared" si="8"/>
        <v>694822</v>
      </c>
      <c r="DH11" s="31">
        <f t="shared" si="9"/>
        <v>327674.17608599993</v>
      </c>
      <c r="DI11" s="31">
        <f t="shared" si="10"/>
        <v>204131.06379999997</v>
      </c>
      <c r="DJ11" s="34">
        <v>0</v>
      </c>
      <c r="DK11" s="34">
        <v>0</v>
      </c>
      <c r="DL11" s="34">
        <v>0</v>
      </c>
      <c r="DM11" s="34">
        <v>0</v>
      </c>
      <c r="DN11" s="34">
        <f aca="true" t="shared" si="32" ref="DN11:DN74">DM11/12*6</f>
        <v>0</v>
      </c>
      <c r="DO11" s="34">
        <v>0</v>
      </c>
      <c r="DP11" s="34">
        <v>0</v>
      </c>
      <c r="DQ11" s="34">
        <v>0</v>
      </c>
      <c r="DR11" s="34">
        <v>0</v>
      </c>
      <c r="DS11" s="34">
        <v>0</v>
      </c>
      <c r="DT11" s="34">
        <v>0</v>
      </c>
      <c r="DU11" s="34">
        <v>0</v>
      </c>
      <c r="DV11" s="34">
        <v>0</v>
      </c>
      <c r="DW11" s="34">
        <v>0</v>
      </c>
      <c r="DX11" s="34">
        <v>0</v>
      </c>
      <c r="DY11" s="34">
        <v>60420</v>
      </c>
      <c r="DZ11" s="34">
        <f aca="true" t="shared" si="33" ref="DZ11:DZ74">DY11/12*6</f>
        <v>30210</v>
      </c>
      <c r="EA11" s="34">
        <v>0</v>
      </c>
      <c r="EB11" s="34">
        <v>0</v>
      </c>
      <c r="EC11" s="31">
        <f t="shared" si="11"/>
        <v>60420</v>
      </c>
      <c r="ED11" s="31">
        <f aca="true" t="shared" si="34" ref="ED11:ED74">DK11+DN11+DQ11+DT11+DW11+DZ11+EB11</f>
        <v>30210</v>
      </c>
      <c r="EE11" s="31">
        <f t="shared" si="12"/>
        <v>0</v>
      </c>
    </row>
    <row r="12" spans="1:135" s="22" customFormat="1" ht="20.25" customHeight="1">
      <c r="A12" s="19">
        <v>3</v>
      </c>
      <c r="B12" s="20" t="s">
        <v>52</v>
      </c>
      <c r="C12" s="34">
        <v>155130.7343</v>
      </c>
      <c r="D12" s="34">
        <v>84946.7379</v>
      </c>
      <c r="E12" s="31">
        <f t="shared" si="13"/>
        <v>722917.9349999999</v>
      </c>
      <c r="F12" s="31">
        <f t="shared" si="14"/>
        <v>333362.0686141667</v>
      </c>
      <c r="G12" s="31">
        <f t="shared" si="0"/>
        <v>202035.4111</v>
      </c>
      <c r="H12" s="31">
        <f t="shared" si="15"/>
        <v>60.605398790537215</v>
      </c>
      <c r="I12" s="31">
        <f t="shared" si="16"/>
        <v>27.94721244535177</v>
      </c>
      <c r="J12" s="31">
        <f t="shared" si="1"/>
        <v>294691.4</v>
      </c>
      <c r="K12" s="31">
        <f t="shared" si="2"/>
        <v>120161.1844475</v>
      </c>
      <c r="L12" s="31">
        <f t="shared" si="3"/>
        <v>76276.3511</v>
      </c>
      <c r="M12" s="31">
        <f t="shared" si="17"/>
        <v>63.47836154471841</v>
      </c>
      <c r="N12" s="31">
        <f t="shared" si="18"/>
        <v>25.883466942028164</v>
      </c>
      <c r="O12" s="31">
        <f t="shared" si="4"/>
        <v>108000</v>
      </c>
      <c r="P12" s="31">
        <f t="shared" si="19"/>
        <v>44614.584</v>
      </c>
      <c r="Q12" s="31">
        <f t="shared" si="5"/>
        <v>29171.7803</v>
      </c>
      <c r="R12" s="31">
        <f t="shared" si="20"/>
        <v>65.38619815439722</v>
      </c>
      <c r="S12" s="32">
        <f t="shared" si="21"/>
        <v>27.01090768518518</v>
      </c>
      <c r="T12" s="34">
        <v>34000</v>
      </c>
      <c r="U12" s="34">
        <v>14045.332</v>
      </c>
      <c r="V12" s="34">
        <v>10532.2353</v>
      </c>
      <c r="W12" s="31">
        <f aca="true" t="shared" si="35" ref="W12:W75">V12/U11:U12*100</f>
        <v>74.98744280306083</v>
      </c>
      <c r="X12" s="32">
        <f aca="true" t="shared" si="36" ref="X12:X75">V12/T12*100</f>
        <v>30.977162647058826</v>
      </c>
      <c r="Y12" s="34">
        <v>30500</v>
      </c>
      <c r="Z12" s="34">
        <v>8411.595</v>
      </c>
      <c r="AA12" s="34">
        <v>7820.9088</v>
      </c>
      <c r="AB12" s="31">
        <f t="shared" si="22"/>
        <v>92.97771469025791</v>
      </c>
      <c r="AC12" s="32">
        <f t="shared" si="23"/>
        <v>25.64232393442623</v>
      </c>
      <c r="AD12" s="34">
        <v>74000</v>
      </c>
      <c r="AE12" s="34">
        <v>30569.252</v>
      </c>
      <c r="AF12" s="34">
        <v>18639.545</v>
      </c>
      <c r="AG12" s="31">
        <f t="shared" si="24"/>
        <v>60.974815477984215</v>
      </c>
      <c r="AH12" s="32">
        <f t="shared" si="25"/>
        <v>25.18857432432432</v>
      </c>
      <c r="AI12" s="34">
        <v>10995.5</v>
      </c>
      <c r="AJ12" s="34">
        <v>7369.2830595</v>
      </c>
      <c r="AK12" s="34">
        <v>4335.978</v>
      </c>
      <c r="AL12" s="29">
        <v>3947.273</v>
      </c>
      <c r="AM12" s="32">
        <f t="shared" si="26"/>
        <v>39.43411395570916</v>
      </c>
      <c r="AN12" s="34">
        <v>15000</v>
      </c>
      <c r="AO12" s="34">
        <v>8445.449999999999</v>
      </c>
      <c r="AP12" s="34">
        <v>3767.1</v>
      </c>
      <c r="AQ12" s="31">
        <f>AP12/AO12*100</f>
        <v>44.60508321048612</v>
      </c>
      <c r="AR12" s="32">
        <f>AP12/AN12*100</f>
        <v>25.113999999999997</v>
      </c>
      <c r="AS12" s="33"/>
      <c r="AT12" s="33"/>
      <c r="AU12" s="32">
        <v>0</v>
      </c>
      <c r="AV12" s="32"/>
      <c r="AW12" s="32"/>
      <c r="AX12" s="32"/>
      <c r="AY12" s="34">
        <v>394279.6</v>
      </c>
      <c r="AZ12" s="34">
        <f t="shared" si="27"/>
        <v>197139.8</v>
      </c>
      <c r="BA12" s="34">
        <v>123964.5</v>
      </c>
      <c r="BB12" s="30"/>
      <c r="BC12" s="30">
        <v>0</v>
      </c>
      <c r="BD12" s="30">
        <v>0</v>
      </c>
      <c r="BE12" s="34">
        <v>3500.6</v>
      </c>
      <c r="BF12" s="34">
        <f t="shared" si="28"/>
        <v>1750.2999999999997</v>
      </c>
      <c r="BG12" s="34">
        <v>699.7</v>
      </c>
      <c r="BH12" s="30">
        <v>0</v>
      </c>
      <c r="BI12" s="30">
        <v>0</v>
      </c>
      <c r="BJ12" s="30">
        <v>0</v>
      </c>
      <c r="BK12" s="32"/>
      <c r="BL12" s="32"/>
      <c r="BM12" s="32"/>
      <c r="BN12" s="31">
        <f t="shared" si="6"/>
        <v>13440.8</v>
      </c>
      <c r="BO12" s="31">
        <f t="shared" si="29"/>
        <v>4688.2854480000005</v>
      </c>
      <c r="BP12" s="31">
        <f t="shared" si="7"/>
        <v>3334.3360000000002</v>
      </c>
      <c r="BQ12" s="31">
        <f t="shared" si="30"/>
        <v>71.12058420893317</v>
      </c>
      <c r="BR12" s="32">
        <f t="shared" si="31"/>
        <v>24.807570977917983</v>
      </c>
      <c r="BS12" s="34">
        <v>6029.1</v>
      </c>
      <c r="BT12" s="34">
        <v>2103.0103710000003</v>
      </c>
      <c r="BU12" s="34">
        <v>1416.684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7411.7</v>
      </c>
      <c r="CC12" s="34">
        <v>2585.2750770000002</v>
      </c>
      <c r="CD12" s="34">
        <v>1917.652</v>
      </c>
      <c r="CE12" s="34">
        <v>0</v>
      </c>
      <c r="CF12" s="34">
        <v>0</v>
      </c>
      <c r="CG12" s="34">
        <v>0</v>
      </c>
      <c r="CH12" s="34">
        <v>5474.3</v>
      </c>
      <c r="CI12" s="34">
        <v>1824.7666666666667</v>
      </c>
      <c r="CJ12" s="34">
        <v>1094.86</v>
      </c>
      <c r="CK12" s="34">
        <v>1980</v>
      </c>
      <c r="CL12" s="34">
        <v>790.812</v>
      </c>
      <c r="CM12" s="34">
        <v>950</v>
      </c>
      <c r="CN12" s="34">
        <v>108275.1</v>
      </c>
      <c r="CO12" s="34">
        <v>43245.07494</v>
      </c>
      <c r="CP12" s="34">
        <v>22220.81</v>
      </c>
      <c r="CQ12" s="34">
        <v>48192</v>
      </c>
      <c r="CR12" s="34">
        <v>15691.315200000001</v>
      </c>
      <c r="CS12" s="34">
        <v>12144.15</v>
      </c>
      <c r="CT12" s="34">
        <v>3500</v>
      </c>
      <c r="CU12" s="34">
        <v>1397.8999999999999</v>
      </c>
      <c r="CV12" s="34">
        <v>1845.438</v>
      </c>
      <c r="CW12" s="34">
        <v>3000</v>
      </c>
      <c r="CX12" s="34">
        <v>1198.1999999999998</v>
      </c>
      <c r="CY12" s="34">
        <v>2830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1">
        <f t="shared" si="8"/>
        <v>697945.8999999999</v>
      </c>
      <c r="DH12" s="31">
        <f t="shared" si="9"/>
        <v>320876.0511141667</v>
      </c>
      <c r="DI12" s="31">
        <f t="shared" si="10"/>
        <v>202035.4111</v>
      </c>
      <c r="DJ12" s="34">
        <v>0</v>
      </c>
      <c r="DK12" s="34">
        <v>0</v>
      </c>
      <c r="DL12" s="34">
        <v>0</v>
      </c>
      <c r="DM12" s="34">
        <v>24972.035</v>
      </c>
      <c r="DN12" s="34">
        <f t="shared" si="32"/>
        <v>12486.017500000002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34">
        <v>0</v>
      </c>
      <c r="DU12" s="34">
        <v>0</v>
      </c>
      <c r="DV12" s="34">
        <v>0</v>
      </c>
      <c r="DW12" s="34">
        <v>0</v>
      </c>
      <c r="DX12" s="34">
        <v>0</v>
      </c>
      <c r="DY12" s="34">
        <v>0</v>
      </c>
      <c r="DZ12" s="34">
        <f t="shared" si="33"/>
        <v>0</v>
      </c>
      <c r="EA12" s="34">
        <v>0</v>
      </c>
      <c r="EB12" s="34">
        <v>0</v>
      </c>
      <c r="EC12" s="31">
        <f t="shared" si="11"/>
        <v>24972.035</v>
      </c>
      <c r="ED12" s="31">
        <f t="shared" si="34"/>
        <v>12486.017500000002</v>
      </c>
      <c r="EE12" s="31">
        <f t="shared" si="12"/>
        <v>0</v>
      </c>
    </row>
    <row r="13" spans="1:135" s="22" customFormat="1" ht="20.25" customHeight="1">
      <c r="A13" s="19">
        <v>4</v>
      </c>
      <c r="B13" s="20" t="s">
        <v>53</v>
      </c>
      <c r="C13" s="34">
        <v>162.9255</v>
      </c>
      <c r="D13" s="34">
        <v>27756.034</v>
      </c>
      <c r="E13" s="31">
        <f t="shared" si="13"/>
        <v>407196</v>
      </c>
      <c r="F13" s="31">
        <f t="shared" si="14"/>
        <v>189283.2853073</v>
      </c>
      <c r="G13" s="31">
        <f t="shared" si="0"/>
        <v>115482.0511</v>
      </c>
      <c r="H13" s="31">
        <f t="shared" si="15"/>
        <v>61.01016838994302</v>
      </c>
      <c r="I13" s="31">
        <f t="shared" si="16"/>
        <v>28.360310783995914</v>
      </c>
      <c r="J13" s="31">
        <f t="shared" si="1"/>
        <v>136349.7</v>
      </c>
      <c r="K13" s="31">
        <f t="shared" si="2"/>
        <v>54759.5853073</v>
      </c>
      <c r="L13" s="31">
        <f t="shared" si="3"/>
        <v>31466.4911</v>
      </c>
      <c r="M13" s="31">
        <f t="shared" si="17"/>
        <v>57.462982824680374</v>
      </c>
      <c r="N13" s="31">
        <f t="shared" si="18"/>
        <v>23.07778535633008</v>
      </c>
      <c r="O13" s="31">
        <f t="shared" si="4"/>
        <v>44500</v>
      </c>
      <c r="P13" s="31">
        <f t="shared" si="19"/>
        <v>18382.861</v>
      </c>
      <c r="Q13" s="31">
        <f t="shared" si="5"/>
        <v>16959.9562</v>
      </c>
      <c r="R13" s="31">
        <f t="shared" si="20"/>
        <v>92.25961181994468</v>
      </c>
      <c r="S13" s="32">
        <f t="shared" si="21"/>
        <v>38.11226112359551</v>
      </c>
      <c r="T13" s="34">
        <v>4300</v>
      </c>
      <c r="U13" s="34">
        <v>1776.3214</v>
      </c>
      <c r="V13" s="34">
        <v>2135.053</v>
      </c>
      <c r="W13" s="31">
        <f t="shared" si="35"/>
        <v>120.19519665754181</v>
      </c>
      <c r="X13" s="32">
        <f t="shared" si="36"/>
        <v>49.65239534883721</v>
      </c>
      <c r="Y13" s="34">
        <v>24000</v>
      </c>
      <c r="Z13" s="34">
        <v>6618.96</v>
      </c>
      <c r="AA13" s="34">
        <v>3117.7288</v>
      </c>
      <c r="AB13" s="31">
        <f t="shared" si="22"/>
        <v>47.10300107569769</v>
      </c>
      <c r="AC13" s="32">
        <f t="shared" si="23"/>
        <v>12.990536666666666</v>
      </c>
      <c r="AD13" s="34">
        <v>40200</v>
      </c>
      <c r="AE13" s="34">
        <v>16606.5396</v>
      </c>
      <c r="AF13" s="34">
        <v>14824.9032</v>
      </c>
      <c r="AG13" s="31">
        <f t="shared" si="24"/>
        <v>89.27147712338578</v>
      </c>
      <c r="AH13" s="32">
        <f t="shared" si="25"/>
        <v>36.877868656716416</v>
      </c>
      <c r="AI13" s="34">
        <v>4929.7</v>
      </c>
      <c r="AJ13" s="34">
        <v>3303.9293073</v>
      </c>
      <c r="AK13" s="34">
        <v>1639.99</v>
      </c>
      <c r="AL13" s="29">
        <v>1429.81</v>
      </c>
      <c r="AM13" s="32">
        <f t="shared" si="26"/>
        <v>33.26754163539364</v>
      </c>
      <c r="AN13" s="34">
        <v>8800</v>
      </c>
      <c r="AO13" s="34">
        <v>4954.664</v>
      </c>
      <c r="AP13" s="34">
        <v>2814.3</v>
      </c>
      <c r="AQ13" s="31">
        <f>AP13/AO13*100</f>
        <v>56.801026265353215</v>
      </c>
      <c r="AR13" s="32">
        <f>AP13/AN13*100</f>
        <v>31.98068181818182</v>
      </c>
      <c r="AS13" s="33"/>
      <c r="AT13" s="33"/>
      <c r="AU13" s="32">
        <v>0</v>
      </c>
      <c r="AV13" s="32"/>
      <c r="AW13" s="32"/>
      <c r="AX13" s="32"/>
      <c r="AY13" s="34">
        <v>261949</v>
      </c>
      <c r="AZ13" s="34">
        <f t="shared" si="27"/>
        <v>130974.5</v>
      </c>
      <c r="BA13" s="34">
        <v>82221</v>
      </c>
      <c r="BB13" s="30"/>
      <c r="BC13" s="30">
        <v>0</v>
      </c>
      <c r="BD13" s="30">
        <v>0</v>
      </c>
      <c r="BE13" s="34">
        <v>3500.6</v>
      </c>
      <c r="BF13" s="34">
        <f t="shared" si="28"/>
        <v>1750.2999999999997</v>
      </c>
      <c r="BG13" s="34">
        <v>699.7</v>
      </c>
      <c r="BH13" s="30">
        <v>0</v>
      </c>
      <c r="BI13" s="30">
        <v>0</v>
      </c>
      <c r="BJ13" s="30">
        <v>0</v>
      </c>
      <c r="BK13" s="32"/>
      <c r="BL13" s="32"/>
      <c r="BM13" s="32"/>
      <c r="BN13" s="31">
        <f t="shared" si="6"/>
        <v>2300</v>
      </c>
      <c r="BO13" s="31">
        <f t="shared" si="29"/>
        <v>802.263</v>
      </c>
      <c r="BP13" s="31">
        <f t="shared" si="7"/>
        <v>413.9459</v>
      </c>
      <c r="BQ13" s="31">
        <f t="shared" si="30"/>
        <v>51.597281689421045</v>
      </c>
      <c r="BR13" s="32">
        <f t="shared" si="31"/>
        <v>17.997647826086958</v>
      </c>
      <c r="BS13" s="34">
        <v>800</v>
      </c>
      <c r="BT13" s="34">
        <v>279.048</v>
      </c>
      <c r="BU13" s="34">
        <v>56.4459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1500</v>
      </c>
      <c r="CC13" s="34">
        <v>523.215</v>
      </c>
      <c r="CD13" s="34">
        <v>357.5</v>
      </c>
      <c r="CE13" s="34">
        <v>0</v>
      </c>
      <c r="CF13" s="34">
        <v>0</v>
      </c>
      <c r="CG13" s="34">
        <v>0</v>
      </c>
      <c r="CH13" s="34">
        <v>5396.7</v>
      </c>
      <c r="CI13" s="34">
        <v>1798.8999999999999</v>
      </c>
      <c r="CJ13" s="34">
        <v>1094.86</v>
      </c>
      <c r="CK13" s="34">
        <v>2000</v>
      </c>
      <c r="CL13" s="34">
        <v>798.8</v>
      </c>
      <c r="CM13" s="34">
        <v>288</v>
      </c>
      <c r="CN13" s="34">
        <v>49470</v>
      </c>
      <c r="CO13" s="34">
        <v>19758.318</v>
      </c>
      <c r="CP13" s="34">
        <v>6161.57</v>
      </c>
      <c r="CQ13" s="34">
        <v>18200</v>
      </c>
      <c r="CR13" s="34">
        <v>5925.92</v>
      </c>
      <c r="CS13" s="34">
        <v>2836.12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350</v>
      </c>
      <c r="DD13" s="34">
        <v>139.79</v>
      </c>
      <c r="DE13" s="34">
        <v>71.0002</v>
      </c>
      <c r="DF13" s="34">
        <v>0</v>
      </c>
      <c r="DG13" s="31">
        <f t="shared" si="8"/>
        <v>407196</v>
      </c>
      <c r="DH13" s="31">
        <f t="shared" si="9"/>
        <v>189283.2853073</v>
      </c>
      <c r="DI13" s="31">
        <f t="shared" si="10"/>
        <v>115482.0511</v>
      </c>
      <c r="DJ13" s="34">
        <v>0</v>
      </c>
      <c r="DK13" s="34">
        <v>0</v>
      </c>
      <c r="DL13" s="34">
        <v>0</v>
      </c>
      <c r="DM13" s="34">
        <v>0</v>
      </c>
      <c r="DN13" s="34">
        <f t="shared" si="32"/>
        <v>0</v>
      </c>
      <c r="DO13" s="34">
        <v>0</v>
      </c>
      <c r="DP13" s="34">
        <v>0</v>
      </c>
      <c r="DQ13" s="34">
        <v>0</v>
      </c>
      <c r="DR13" s="34">
        <v>0</v>
      </c>
      <c r="DS13" s="34">
        <v>0</v>
      </c>
      <c r="DT13" s="34">
        <v>0</v>
      </c>
      <c r="DU13" s="34">
        <v>0</v>
      </c>
      <c r="DV13" s="34">
        <v>0</v>
      </c>
      <c r="DW13" s="34">
        <v>0</v>
      </c>
      <c r="DX13" s="34">
        <v>0</v>
      </c>
      <c r="DY13" s="34">
        <v>13000</v>
      </c>
      <c r="DZ13" s="34">
        <f t="shared" si="33"/>
        <v>6500</v>
      </c>
      <c r="EA13" s="34">
        <v>0</v>
      </c>
      <c r="EB13" s="34">
        <v>0</v>
      </c>
      <c r="EC13" s="31">
        <f t="shared" si="11"/>
        <v>13000</v>
      </c>
      <c r="ED13" s="31">
        <f t="shared" si="34"/>
        <v>6500</v>
      </c>
      <c r="EE13" s="31">
        <f t="shared" si="12"/>
        <v>0</v>
      </c>
    </row>
    <row r="14" spans="1:135" s="22" customFormat="1" ht="20.25" customHeight="1">
      <c r="A14" s="19">
        <v>5</v>
      </c>
      <c r="B14" s="20" t="s">
        <v>54</v>
      </c>
      <c r="C14" s="34">
        <v>450.3283</v>
      </c>
      <c r="D14" s="34">
        <v>3523.0054</v>
      </c>
      <c r="E14" s="31">
        <f t="shared" si="13"/>
        <v>53100</v>
      </c>
      <c r="F14" s="31">
        <f t="shared" si="14"/>
        <v>23801.122771599996</v>
      </c>
      <c r="G14" s="31">
        <f t="shared" si="0"/>
        <v>18926.052000000003</v>
      </c>
      <c r="H14" s="31">
        <f t="shared" si="15"/>
        <v>79.51747563179234</v>
      </c>
      <c r="I14" s="31">
        <f t="shared" si="16"/>
        <v>35.64228248587572</v>
      </c>
      <c r="J14" s="31">
        <f t="shared" si="1"/>
        <v>20728.2</v>
      </c>
      <c r="K14" s="31">
        <f t="shared" si="2"/>
        <v>8118.2227716</v>
      </c>
      <c r="L14" s="31">
        <f t="shared" si="3"/>
        <v>4505.852</v>
      </c>
      <c r="M14" s="31">
        <f t="shared" si="17"/>
        <v>55.50293613231253</v>
      </c>
      <c r="N14" s="31">
        <f t="shared" si="18"/>
        <v>21.7377871691705</v>
      </c>
      <c r="O14" s="31">
        <f t="shared" si="4"/>
        <v>7596.2</v>
      </c>
      <c r="P14" s="31">
        <f t="shared" si="19"/>
        <v>3137.9750276</v>
      </c>
      <c r="Q14" s="31">
        <f t="shared" si="5"/>
        <v>2580.343</v>
      </c>
      <c r="R14" s="31">
        <f t="shared" si="20"/>
        <v>82.22955814831673</v>
      </c>
      <c r="S14" s="32">
        <f t="shared" si="21"/>
        <v>33.96886601195334</v>
      </c>
      <c r="T14" s="34">
        <v>123</v>
      </c>
      <c r="U14" s="34">
        <v>50.811054000000006</v>
      </c>
      <c r="V14" s="34">
        <v>40.578</v>
      </c>
      <c r="W14" s="31">
        <f t="shared" si="35"/>
        <v>79.86057522050221</v>
      </c>
      <c r="X14" s="32">
        <f t="shared" si="36"/>
        <v>32.990243902439026</v>
      </c>
      <c r="Y14" s="34">
        <v>2404</v>
      </c>
      <c r="Z14" s="34">
        <v>662.99916</v>
      </c>
      <c r="AA14" s="34">
        <v>177.733</v>
      </c>
      <c r="AB14" s="31">
        <f t="shared" si="22"/>
        <v>26.807424612725</v>
      </c>
      <c r="AC14" s="32">
        <f t="shared" si="23"/>
        <v>7.393219633943428</v>
      </c>
      <c r="AD14" s="34">
        <v>7473.2</v>
      </c>
      <c r="AE14" s="34">
        <v>3087.1639736</v>
      </c>
      <c r="AF14" s="34">
        <v>2539.765</v>
      </c>
      <c r="AG14" s="31">
        <f t="shared" si="24"/>
        <v>82.26854879491005</v>
      </c>
      <c r="AH14" s="32">
        <f t="shared" si="25"/>
        <v>33.98497297007975</v>
      </c>
      <c r="AI14" s="34">
        <v>176</v>
      </c>
      <c r="AJ14" s="34">
        <v>117.956784</v>
      </c>
      <c r="AK14" s="34">
        <v>95.5</v>
      </c>
      <c r="AL14" s="29">
        <v>379.742</v>
      </c>
      <c r="AM14" s="32">
        <f t="shared" si="26"/>
        <v>54.26136363636363</v>
      </c>
      <c r="AN14" s="30">
        <v>0</v>
      </c>
      <c r="AO14" s="30">
        <v>0</v>
      </c>
      <c r="AP14" s="30">
        <v>0</v>
      </c>
      <c r="AQ14" s="31"/>
      <c r="AR14" s="32"/>
      <c r="AS14" s="33"/>
      <c r="AT14" s="33"/>
      <c r="AU14" s="32">
        <v>0</v>
      </c>
      <c r="AV14" s="32"/>
      <c r="AW14" s="32"/>
      <c r="AX14" s="32"/>
      <c r="AY14" s="34">
        <v>27371.8</v>
      </c>
      <c r="AZ14" s="34">
        <f t="shared" si="27"/>
        <v>13685.899999999998</v>
      </c>
      <c r="BA14" s="34">
        <v>9420.2</v>
      </c>
      <c r="BB14" s="30"/>
      <c r="BC14" s="30">
        <v>0</v>
      </c>
      <c r="BD14" s="30">
        <v>0</v>
      </c>
      <c r="BE14" s="34">
        <v>0</v>
      </c>
      <c r="BF14" s="34">
        <f t="shared" si="28"/>
        <v>0</v>
      </c>
      <c r="BG14" s="34">
        <v>0</v>
      </c>
      <c r="BH14" s="30">
        <v>0</v>
      </c>
      <c r="BI14" s="30">
        <v>0</v>
      </c>
      <c r="BJ14" s="30">
        <v>0</v>
      </c>
      <c r="BK14" s="32"/>
      <c r="BL14" s="32"/>
      <c r="BM14" s="32"/>
      <c r="BN14" s="31">
        <f t="shared" si="6"/>
        <v>300</v>
      </c>
      <c r="BO14" s="31">
        <f t="shared" si="29"/>
        <v>104.643</v>
      </c>
      <c r="BP14" s="31">
        <f t="shared" si="7"/>
        <v>0</v>
      </c>
      <c r="BQ14" s="31">
        <f t="shared" si="30"/>
        <v>0</v>
      </c>
      <c r="BR14" s="32">
        <f t="shared" si="31"/>
        <v>0</v>
      </c>
      <c r="BS14" s="34">
        <v>300</v>
      </c>
      <c r="BT14" s="34">
        <v>104.643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10252</v>
      </c>
      <c r="CO14" s="34">
        <v>4094.6487999999995</v>
      </c>
      <c r="CP14" s="34">
        <v>1386.04</v>
      </c>
      <c r="CQ14" s="34">
        <v>1228</v>
      </c>
      <c r="CR14" s="34">
        <v>399.8368</v>
      </c>
      <c r="CS14" s="34">
        <v>2.64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5000</v>
      </c>
      <c r="DA14" s="34">
        <v>1997</v>
      </c>
      <c r="DB14" s="34">
        <v>5000</v>
      </c>
      <c r="DC14" s="34">
        <v>0</v>
      </c>
      <c r="DD14" s="34">
        <v>0</v>
      </c>
      <c r="DE14" s="34">
        <v>266.236</v>
      </c>
      <c r="DF14" s="34">
        <v>0</v>
      </c>
      <c r="DG14" s="31">
        <f t="shared" si="8"/>
        <v>53100</v>
      </c>
      <c r="DH14" s="31">
        <f t="shared" si="9"/>
        <v>23801.122771599996</v>
      </c>
      <c r="DI14" s="31">
        <f t="shared" si="10"/>
        <v>18926.052000000003</v>
      </c>
      <c r="DJ14" s="34">
        <v>0</v>
      </c>
      <c r="DK14" s="34">
        <v>0</v>
      </c>
      <c r="DL14" s="34">
        <v>0</v>
      </c>
      <c r="DM14" s="34">
        <v>0</v>
      </c>
      <c r="DN14" s="34">
        <f t="shared" si="32"/>
        <v>0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4">
        <v>0</v>
      </c>
      <c r="DV14" s="34">
        <v>0</v>
      </c>
      <c r="DW14" s="34">
        <v>0</v>
      </c>
      <c r="DX14" s="34">
        <v>0</v>
      </c>
      <c r="DY14" s="34">
        <v>0</v>
      </c>
      <c r="DZ14" s="34">
        <f t="shared" si="33"/>
        <v>0</v>
      </c>
      <c r="EA14" s="34">
        <v>0</v>
      </c>
      <c r="EB14" s="34">
        <v>0</v>
      </c>
      <c r="EC14" s="31">
        <f t="shared" si="11"/>
        <v>0</v>
      </c>
      <c r="ED14" s="31">
        <f t="shared" si="34"/>
        <v>0</v>
      </c>
      <c r="EE14" s="31">
        <f t="shared" si="12"/>
        <v>0</v>
      </c>
    </row>
    <row r="15" spans="1:135" s="22" customFormat="1" ht="20.25" customHeight="1">
      <c r="A15" s="19">
        <v>6</v>
      </c>
      <c r="B15" s="20" t="s">
        <v>55</v>
      </c>
      <c r="C15" s="34">
        <v>6820.3522</v>
      </c>
      <c r="D15" s="34">
        <v>4493.2946</v>
      </c>
      <c r="E15" s="31">
        <f t="shared" si="13"/>
        <v>19502.7</v>
      </c>
      <c r="F15" s="31">
        <f t="shared" si="14"/>
        <v>4193.834489000002</v>
      </c>
      <c r="G15" s="31">
        <f t="shared" si="0"/>
        <v>670.9689999999991</v>
      </c>
      <c r="H15" s="31">
        <f t="shared" si="15"/>
        <v>15.998938483621187</v>
      </c>
      <c r="I15" s="31">
        <f t="shared" si="16"/>
        <v>3.440390304932133</v>
      </c>
      <c r="J15" s="31">
        <f t="shared" si="1"/>
        <v>8016</v>
      </c>
      <c r="K15" s="31">
        <f t="shared" si="2"/>
        <v>3220.9104890000003</v>
      </c>
      <c r="L15" s="31">
        <f t="shared" si="3"/>
        <v>-3196.5310000000004</v>
      </c>
      <c r="M15" s="31">
        <f t="shared" si="17"/>
        <v>-99.24308703755474</v>
      </c>
      <c r="N15" s="31">
        <f t="shared" si="18"/>
        <v>-39.876883732534935</v>
      </c>
      <c r="O15" s="31">
        <f t="shared" si="4"/>
        <v>4930</v>
      </c>
      <c r="P15" s="31">
        <f t="shared" si="19"/>
        <v>2036.57314</v>
      </c>
      <c r="Q15" s="31">
        <f t="shared" si="5"/>
        <v>1003.2154</v>
      </c>
      <c r="R15" s="31">
        <f t="shared" si="20"/>
        <v>49.259974036581866</v>
      </c>
      <c r="S15" s="32">
        <f t="shared" si="21"/>
        <v>20.349196754563895</v>
      </c>
      <c r="T15" s="34">
        <v>530</v>
      </c>
      <c r="U15" s="34">
        <v>218.94194000000002</v>
      </c>
      <c r="V15" s="34">
        <v>153.2484</v>
      </c>
      <c r="W15" s="31">
        <f t="shared" si="35"/>
        <v>69.99499502014095</v>
      </c>
      <c r="X15" s="32">
        <f t="shared" si="36"/>
        <v>28.91479245283019</v>
      </c>
      <c r="Y15" s="34">
        <v>1400</v>
      </c>
      <c r="Z15" s="34">
        <v>386.106</v>
      </c>
      <c r="AA15" s="34">
        <v>185.0596</v>
      </c>
      <c r="AB15" s="31">
        <f t="shared" si="22"/>
        <v>47.92973950158764</v>
      </c>
      <c r="AC15" s="32">
        <f t="shared" si="23"/>
        <v>13.218542857142857</v>
      </c>
      <c r="AD15" s="34">
        <v>4400</v>
      </c>
      <c r="AE15" s="34">
        <v>1817.6312</v>
      </c>
      <c r="AF15" s="34">
        <v>849.967</v>
      </c>
      <c r="AG15" s="31">
        <f t="shared" si="24"/>
        <v>46.76234650901679</v>
      </c>
      <c r="AH15" s="32">
        <f t="shared" si="25"/>
        <v>19.317431818181817</v>
      </c>
      <c r="AI15" s="34">
        <v>461</v>
      </c>
      <c r="AJ15" s="34">
        <v>308.96634900000004</v>
      </c>
      <c r="AK15" s="34">
        <v>200.5</v>
      </c>
      <c r="AL15" s="29">
        <v>162</v>
      </c>
      <c r="AM15" s="32">
        <f t="shared" si="26"/>
        <v>43.49240780911063</v>
      </c>
      <c r="AN15" s="33">
        <v>0</v>
      </c>
      <c r="AO15" s="30">
        <v>0</v>
      </c>
      <c r="AP15" s="31"/>
      <c r="AQ15" s="31"/>
      <c r="AR15" s="32"/>
      <c r="AS15" s="33"/>
      <c r="AT15" s="33"/>
      <c r="AU15" s="32">
        <v>0</v>
      </c>
      <c r="AV15" s="32"/>
      <c r="AW15" s="32"/>
      <c r="AX15" s="32"/>
      <c r="AY15" s="34">
        <v>11486.7</v>
      </c>
      <c r="AZ15" s="34">
        <f t="shared" si="27"/>
        <v>5743.35</v>
      </c>
      <c r="BA15" s="34">
        <v>3867.5</v>
      </c>
      <c r="BB15" s="30"/>
      <c r="BC15" s="30">
        <v>0</v>
      </c>
      <c r="BD15" s="30">
        <v>0</v>
      </c>
      <c r="BE15" s="34">
        <v>0</v>
      </c>
      <c r="BF15" s="34">
        <f t="shared" si="28"/>
        <v>0</v>
      </c>
      <c r="BG15" s="34">
        <v>0</v>
      </c>
      <c r="BH15" s="30">
        <v>0</v>
      </c>
      <c r="BI15" s="30">
        <v>0</v>
      </c>
      <c r="BJ15" s="30">
        <v>0</v>
      </c>
      <c r="BK15" s="32"/>
      <c r="BL15" s="32"/>
      <c r="BM15" s="32"/>
      <c r="BN15" s="31">
        <f t="shared" si="6"/>
        <v>0</v>
      </c>
      <c r="BO15" s="31">
        <f t="shared" si="29"/>
        <v>0</v>
      </c>
      <c r="BP15" s="31">
        <f t="shared" si="7"/>
        <v>0</v>
      </c>
      <c r="BQ15" s="31" t="e">
        <f t="shared" si="30"/>
        <v>#DIV/0!</v>
      </c>
      <c r="BR15" s="32" t="e">
        <f t="shared" si="31"/>
        <v>#DIV/0!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1200</v>
      </c>
      <c r="CO15" s="34">
        <v>479.28</v>
      </c>
      <c r="CP15" s="34">
        <v>185.12</v>
      </c>
      <c r="CQ15" s="34">
        <v>1200</v>
      </c>
      <c r="CR15" s="34">
        <v>390.72</v>
      </c>
      <c r="CS15" s="34">
        <v>175.12</v>
      </c>
      <c r="CT15" s="34">
        <v>25</v>
      </c>
      <c r="CU15" s="34">
        <v>9.985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1">
        <f t="shared" si="8"/>
        <v>19502.7</v>
      </c>
      <c r="DH15" s="31">
        <f t="shared" si="9"/>
        <v>8964.260489000002</v>
      </c>
      <c r="DI15" s="31">
        <f t="shared" si="10"/>
        <v>5441.3949999999995</v>
      </c>
      <c r="DJ15" s="34">
        <v>0</v>
      </c>
      <c r="DK15" s="34">
        <v>0</v>
      </c>
      <c r="DL15" s="34">
        <v>0</v>
      </c>
      <c r="DM15" s="34">
        <v>0</v>
      </c>
      <c r="DN15" s="34">
        <f t="shared" si="32"/>
        <v>0</v>
      </c>
      <c r="DO15" s="34">
        <v>0</v>
      </c>
      <c r="DP15" s="34">
        <v>0</v>
      </c>
      <c r="DQ15" s="34">
        <v>0</v>
      </c>
      <c r="DR15" s="34">
        <v>0</v>
      </c>
      <c r="DS15" s="34">
        <v>0</v>
      </c>
      <c r="DT15" s="34">
        <v>0</v>
      </c>
      <c r="DU15" s="34">
        <v>0</v>
      </c>
      <c r="DV15" s="34">
        <v>0</v>
      </c>
      <c r="DW15" s="34">
        <v>0</v>
      </c>
      <c r="DX15" s="34">
        <v>0</v>
      </c>
      <c r="DY15" s="34">
        <v>0</v>
      </c>
      <c r="DZ15" s="34">
        <f t="shared" si="33"/>
        <v>0</v>
      </c>
      <c r="EA15" s="34">
        <v>0</v>
      </c>
      <c r="EB15" s="34">
        <v>-4770.426</v>
      </c>
      <c r="EC15" s="31">
        <f t="shared" si="11"/>
        <v>0</v>
      </c>
      <c r="ED15" s="31">
        <f t="shared" si="34"/>
        <v>-4770.426</v>
      </c>
      <c r="EE15" s="31">
        <f t="shared" si="12"/>
        <v>-4770.426</v>
      </c>
    </row>
    <row r="16" spans="1:135" s="22" customFormat="1" ht="20.25" customHeight="1">
      <c r="A16" s="19">
        <v>7</v>
      </c>
      <c r="B16" s="20" t="s">
        <v>56</v>
      </c>
      <c r="C16" s="34">
        <v>13268.9323</v>
      </c>
      <c r="D16" s="34">
        <v>27476.534</v>
      </c>
      <c r="E16" s="31">
        <f t="shared" si="13"/>
        <v>78601.9</v>
      </c>
      <c r="F16" s="31">
        <f t="shared" si="14"/>
        <v>36219.8986322</v>
      </c>
      <c r="G16" s="31">
        <f t="shared" si="0"/>
        <v>23527.065699999996</v>
      </c>
      <c r="H16" s="31">
        <f t="shared" si="15"/>
        <v>64.9561886931514</v>
      </c>
      <c r="I16" s="31">
        <f t="shared" si="16"/>
        <v>29.931930016958873</v>
      </c>
      <c r="J16" s="31">
        <f t="shared" si="1"/>
        <v>24728.8</v>
      </c>
      <c r="K16" s="31">
        <f t="shared" si="2"/>
        <v>9283.3486322</v>
      </c>
      <c r="L16" s="31">
        <f t="shared" si="3"/>
        <v>5378.765700000001</v>
      </c>
      <c r="M16" s="31">
        <f t="shared" si="17"/>
        <v>57.93993000912777</v>
      </c>
      <c r="N16" s="31">
        <f t="shared" si="18"/>
        <v>21.751017841545085</v>
      </c>
      <c r="O16" s="31">
        <f t="shared" si="4"/>
        <v>11000</v>
      </c>
      <c r="P16" s="31">
        <f t="shared" si="19"/>
        <v>4544.078</v>
      </c>
      <c r="Q16" s="31">
        <f t="shared" si="5"/>
        <v>3032.5908999999997</v>
      </c>
      <c r="R16" s="31">
        <f t="shared" si="20"/>
        <v>66.73721049682685</v>
      </c>
      <c r="S16" s="32">
        <f t="shared" si="21"/>
        <v>27.569008181818177</v>
      </c>
      <c r="T16" s="34">
        <v>500</v>
      </c>
      <c r="U16" s="34">
        <v>206.549</v>
      </c>
      <c r="V16" s="34">
        <v>114.8509</v>
      </c>
      <c r="W16" s="31">
        <f t="shared" si="35"/>
        <v>55.604674919752696</v>
      </c>
      <c r="X16" s="32">
        <f t="shared" si="36"/>
        <v>22.97018</v>
      </c>
      <c r="Y16" s="34">
        <v>6200</v>
      </c>
      <c r="Z16" s="34">
        <v>1709.8980000000001</v>
      </c>
      <c r="AA16" s="34">
        <v>1260.2368</v>
      </c>
      <c r="AB16" s="31">
        <f t="shared" si="22"/>
        <v>73.7024547663077</v>
      </c>
      <c r="AC16" s="32">
        <f t="shared" si="23"/>
        <v>20.326399999999996</v>
      </c>
      <c r="AD16" s="34">
        <v>10500</v>
      </c>
      <c r="AE16" s="34">
        <v>4337.529</v>
      </c>
      <c r="AF16" s="34">
        <v>2917.74</v>
      </c>
      <c r="AG16" s="31">
        <f t="shared" si="24"/>
        <v>67.26733123859229</v>
      </c>
      <c r="AH16" s="32">
        <f t="shared" si="25"/>
        <v>27.787999999999997</v>
      </c>
      <c r="AI16" s="34">
        <v>215.8</v>
      </c>
      <c r="AJ16" s="34">
        <v>144.6311022</v>
      </c>
      <c r="AK16" s="34">
        <v>139.6</v>
      </c>
      <c r="AL16" s="29">
        <v>86.8</v>
      </c>
      <c r="AM16" s="32">
        <f t="shared" si="26"/>
        <v>64.68952734012974</v>
      </c>
      <c r="AN16" s="33">
        <v>0</v>
      </c>
      <c r="AO16" s="33"/>
      <c r="AP16" s="31"/>
      <c r="AQ16" s="31"/>
      <c r="AR16" s="32"/>
      <c r="AS16" s="33"/>
      <c r="AT16" s="33"/>
      <c r="AU16" s="32">
        <v>0</v>
      </c>
      <c r="AV16" s="32"/>
      <c r="AW16" s="32"/>
      <c r="AX16" s="32"/>
      <c r="AY16" s="34">
        <v>53873.1</v>
      </c>
      <c r="AZ16" s="34">
        <f t="shared" si="27"/>
        <v>26936.550000000003</v>
      </c>
      <c r="BA16" s="34">
        <v>18148.3</v>
      </c>
      <c r="BB16" s="30"/>
      <c r="BC16" s="30">
        <v>0</v>
      </c>
      <c r="BD16" s="30">
        <v>0</v>
      </c>
      <c r="BE16" s="34">
        <v>0</v>
      </c>
      <c r="BF16" s="34">
        <f t="shared" si="28"/>
        <v>0</v>
      </c>
      <c r="BG16" s="34">
        <v>0</v>
      </c>
      <c r="BH16" s="30">
        <v>0</v>
      </c>
      <c r="BI16" s="30">
        <v>0</v>
      </c>
      <c r="BJ16" s="30">
        <v>0</v>
      </c>
      <c r="BK16" s="32"/>
      <c r="BL16" s="32"/>
      <c r="BM16" s="32"/>
      <c r="BN16" s="31">
        <f t="shared" si="6"/>
        <v>713</v>
      </c>
      <c r="BO16" s="31">
        <f t="shared" si="29"/>
        <v>248.70153</v>
      </c>
      <c r="BP16" s="31">
        <f t="shared" si="7"/>
        <v>51.888</v>
      </c>
      <c r="BQ16" s="31">
        <f t="shared" si="30"/>
        <v>20.863562841772627</v>
      </c>
      <c r="BR16" s="32">
        <f t="shared" si="31"/>
        <v>7.27741935483871</v>
      </c>
      <c r="BS16" s="34">
        <v>650</v>
      </c>
      <c r="BT16" s="34">
        <v>226.7265</v>
      </c>
      <c r="BU16" s="34">
        <v>29.688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63</v>
      </c>
      <c r="CC16" s="34">
        <v>21.97503</v>
      </c>
      <c r="CD16" s="34">
        <v>22.2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3300</v>
      </c>
      <c r="CL16" s="34">
        <v>1318.02</v>
      </c>
      <c r="CM16" s="34">
        <v>465</v>
      </c>
      <c r="CN16" s="34">
        <v>3300</v>
      </c>
      <c r="CO16" s="34">
        <v>1318.02</v>
      </c>
      <c r="CP16" s="34">
        <v>59.1</v>
      </c>
      <c r="CQ16" s="34">
        <v>3100</v>
      </c>
      <c r="CR16" s="34">
        <v>1009.3600000000001</v>
      </c>
      <c r="CS16" s="34">
        <v>55.1</v>
      </c>
      <c r="CT16" s="34">
        <v>0</v>
      </c>
      <c r="CU16" s="34">
        <v>0</v>
      </c>
      <c r="CV16" s="34">
        <v>370.35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1">
        <f t="shared" si="8"/>
        <v>78601.9</v>
      </c>
      <c r="DH16" s="31">
        <f t="shared" si="9"/>
        <v>36219.8986322</v>
      </c>
      <c r="DI16" s="31">
        <f t="shared" si="10"/>
        <v>23527.065699999996</v>
      </c>
      <c r="DJ16" s="34">
        <v>0</v>
      </c>
      <c r="DK16" s="34">
        <v>0</v>
      </c>
      <c r="DL16" s="34">
        <v>0</v>
      </c>
      <c r="DM16" s="34">
        <v>0</v>
      </c>
      <c r="DN16" s="34">
        <f t="shared" si="32"/>
        <v>0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4">
        <f t="shared" si="33"/>
        <v>0</v>
      </c>
      <c r="EA16" s="34">
        <v>0</v>
      </c>
      <c r="EB16" s="34">
        <v>0</v>
      </c>
      <c r="EC16" s="31">
        <f t="shared" si="11"/>
        <v>0</v>
      </c>
      <c r="ED16" s="31">
        <f t="shared" si="34"/>
        <v>0</v>
      </c>
      <c r="EE16" s="31">
        <f t="shared" si="12"/>
        <v>0</v>
      </c>
    </row>
    <row r="17" spans="1:135" s="22" customFormat="1" ht="20.25" customHeight="1">
      <c r="A17" s="19">
        <v>8</v>
      </c>
      <c r="B17" s="20" t="s">
        <v>57</v>
      </c>
      <c r="C17" s="34">
        <v>5250.9425</v>
      </c>
      <c r="D17" s="34">
        <v>19845.608</v>
      </c>
      <c r="E17" s="31">
        <f t="shared" si="13"/>
        <v>123947.9</v>
      </c>
      <c r="F17" s="31">
        <f t="shared" si="14"/>
        <v>55145.447159</v>
      </c>
      <c r="G17" s="31">
        <f t="shared" si="0"/>
        <v>30389.331599999998</v>
      </c>
      <c r="H17" s="31">
        <f t="shared" si="15"/>
        <v>55.107598479306766</v>
      </c>
      <c r="I17" s="31">
        <f t="shared" si="16"/>
        <v>24.51782692566796</v>
      </c>
      <c r="J17" s="31">
        <f t="shared" si="1"/>
        <v>48885.200000000004</v>
      </c>
      <c r="K17" s="31">
        <f t="shared" si="2"/>
        <v>17614.097159000004</v>
      </c>
      <c r="L17" s="31">
        <f t="shared" si="3"/>
        <v>5325.4316</v>
      </c>
      <c r="M17" s="31">
        <f t="shared" si="17"/>
        <v>30.23391748057292</v>
      </c>
      <c r="N17" s="31">
        <f t="shared" si="18"/>
        <v>10.89375025570111</v>
      </c>
      <c r="O17" s="31">
        <f t="shared" si="4"/>
        <v>18607</v>
      </c>
      <c r="P17" s="31">
        <f t="shared" si="19"/>
        <v>7686.514486000001</v>
      </c>
      <c r="Q17" s="31">
        <f t="shared" si="5"/>
        <v>3171.4736</v>
      </c>
      <c r="R17" s="31">
        <f t="shared" si="20"/>
        <v>41.26023057364208</v>
      </c>
      <c r="S17" s="32">
        <f t="shared" si="21"/>
        <v>17.0445187295104</v>
      </c>
      <c r="T17" s="34">
        <v>677</v>
      </c>
      <c r="U17" s="34">
        <v>279.667346</v>
      </c>
      <c r="V17" s="34">
        <v>51.91</v>
      </c>
      <c r="W17" s="31">
        <f t="shared" si="35"/>
        <v>18.56133751131603</v>
      </c>
      <c r="X17" s="32">
        <f t="shared" si="36"/>
        <v>7.6676514032496295</v>
      </c>
      <c r="Y17" s="34">
        <v>18852.8</v>
      </c>
      <c r="Z17" s="34">
        <v>5199.413712</v>
      </c>
      <c r="AA17" s="34">
        <v>1328.463</v>
      </c>
      <c r="AB17" s="31">
        <f t="shared" si="22"/>
        <v>25.550246115902848</v>
      </c>
      <c r="AC17" s="32">
        <f t="shared" si="23"/>
        <v>7.046502376304846</v>
      </c>
      <c r="AD17" s="34">
        <v>17930</v>
      </c>
      <c r="AE17" s="34">
        <v>7406.847140000001</v>
      </c>
      <c r="AF17" s="34">
        <v>3119.5636</v>
      </c>
      <c r="AG17" s="31">
        <f t="shared" si="24"/>
        <v>42.11729418787492</v>
      </c>
      <c r="AH17" s="32">
        <f t="shared" si="25"/>
        <v>17.398569994422754</v>
      </c>
      <c r="AI17" s="34">
        <v>889</v>
      </c>
      <c r="AJ17" s="34">
        <v>595.815801</v>
      </c>
      <c r="AK17" s="34">
        <v>278.5</v>
      </c>
      <c r="AL17" s="29">
        <v>278.5</v>
      </c>
      <c r="AM17" s="32">
        <f t="shared" si="26"/>
        <v>31.327334083239595</v>
      </c>
      <c r="AN17" s="33">
        <v>0</v>
      </c>
      <c r="AO17" s="33"/>
      <c r="AP17" s="31"/>
      <c r="AQ17" s="31"/>
      <c r="AR17" s="32"/>
      <c r="AS17" s="33"/>
      <c r="AT17" s="33"/>
      <c r="AU17" s="32">
        <v>0</v>
      </c>
      <c r="AV17" s="32"/>
      <c r="AW17" s="32"/>
      <c r="AX17" s="32"/>
      <c r="AY17" s="34">
        <v>75062.7</v>
      </c>
      <c r="AZ17" s="34">
        <f t="shared" si="27"/>
        <v>37531.35</v>
      </c>
      <c r="BA17" s="34">
        <v>25063.9</v>
      </c>
      <c r="BB17" s="30"/>
      <c r="BC17" s="30">
        <v>0</v>
      </c>
      <c r="BD17" s="30">
        <v>0</v>
      </c>
      <c r="BE17" s="34">
        <v>0</v>
      </c>
      <c r="BF17" s="34">
        <f t="shared" si="28"/>
        <v>0</v>
      </c>
      <c r="BG17" s="34">
        <v>0</v>
      </c>
      <c r="BH17" s="30">
        <v>0</v>
      </c>
      <c r="BI17" s="30">
        <v>0</v>
      </c>
      <c r="BJ17" s="30">
        <v>0</v>
      </c>
      <c r="BK17" s="32"/>
      <c r="BL17" s="32"/>
      <c r="BM17" s="32"/>
      <c r="BN17" s="31">
        <f t="shared" si="6"/>
        <v>1500</v>
      </c>
      <c r="BO17" s="31">
        <f t="shared" si="29"/>
        <v>523.215</v>
      </c>
      <c r="BP17" s="31">
        <f t="shared" si="7"/>
        <v>382.95</v>
      </c>
      <c r="BQ17" s="31">
        <f t="shared" si="30"/>
        <v>73.19170895329835</v>
      </c>
      <c r="BR17" s="32">
        <f t="shared" si="31"/>
        <v>25.529999999999998</v>
      </c>
      <c r="BS17" s="34">
        <v>1500</v>
      </c>
      <c r="BT17" s="34">
        <v>523.215</v>
      </c>
      <c r="BU17" s="34">
        <v>382.95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7436.4</v>
      </c>
      <c r="CO17" s="34">
        <v>2970.0981599999996</v>
      </c>
      <c r="CP17" s="34">
        <v>86.045</v>
      </c>
      <c r="CQ17" s="34">
        <v>2436.4</v>
      </c>
      <c r="CR17" s="34">
        <v>793.2918400000001</v>
      </c>
      <c r="CS17" s="34">
        <v>86.045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1600</v>
      </c>
      <c r="DD17" s="34">
        <v>639.04</v>
      </c>
      <c r="DE17" s="34">
        <v>78</v>
      </c>
      <c r="DF17" s="34">
        <v>0</v>
      </c>
      <c r="DG17" s="31">
        <f t="shared" si="8"/>
        <v>123947.9</v>
      </c>
      <c r="DH17" s="31">
        <f t="shared" si="9"/>
        <v>55145.447159</v>
      </c>
      <c r="DI17" s="31">
        <f t="shared" si="10"/>
        <v>30389.3316</v>
      </c>
      <c r="DJ17" s="34">
        <v>0</v>
      </c>
      <c r="DK17" s="34">
        <v>0</v>
      </c>
      <c r="DL17" s="34">
        <v>0</v>
      </c>
      <c r="DM17" s="34">
        <v>0</v>
      </c>
      <c r="DN17" s="34">
        <f t="shared" si="32"/>
        <v>0</v>
      </c>
      <c r="DO17" s="34">
        <v>0</v>
      </c>
      <c r="DP17" s="34">
        <v>0</v>
      </c>
      <c r="DQ17" s="34">
        <v>0</v>
      </c>
      <c r="DR17" s="34">
        <v>0</v>
      </c>
      <c r="DS17" s="34">
        <v>0</v>
      </c>
      <c r="DT17" s="34">
        <v>0</v>
      </c>
      <c r="DU17" s="34">
        <v>0</v>
      </c>
      <c r="DV17" s="34">
        <v>0</v>
      </c>
      <c r="DW17" s="34">
        <v>0</v>
      </c>
      <c r="DX17" s="34">
        <v>0</v>
      </c>
      <c r="DY17" s="34">
        <v>3799.686</v>
      </c>
      <c r="DZ17" s="34">
        <f t="shared" si="33"/>
        <v>1899.8430000000003</v>
      </c>
      <c r="EA17" s="34">
        <v>3799.686</v>
      </c>
      <c r="EB17" s="34">
        <v>0</v>
      </c>
      <c r="EC17" s="31">
        <f t="shared" si="11"/>
        <v>3799.686</v>
      </c>
      <c r="ED17" s="31">
        <f t="shared" si="34"/>
        <v>1899.8430000000003</v>
      </c>
      <c r="EE17" s="31">
        <f t="shared" si="12"/>
        <v>3799.686</v>
      </c>
    </row>
    <row r="18" spans="1:135" s="22" customFormat="1" ht="20.25" customHeight="1">
      <c r="A18" s="19">
        <v>9</v>
      </c>
      <c r="B18" s="20" t="s">
        <v>58</v>
      </c>
      <c r="C18" s="34">
        <v>2200.9378</v>
      </c>
      <c r="D18" s="34">
        <v>4560.4857</v>
      </c>
      <c r="E18" s="31">
        <f t="shared" si="13"/>
        <v>86491.4</v>
      </c>
      <c r="F18" s="31">
        <f t="shared" si="14"/>
        <v>36554.0693008</v>
      </c>
      <c r="G18" s="31">
        <f t="shared" si="0"/>
        <v>24626.063</v>
      </c>
      <c r="H18" s="31">
        <f t="shared" si="15"/>
        <v>67.36886883196078</v>
      </c>
      <c r="I18" s="31">
        <f t="shared" si="16"/>
        <v>28.472267763037713</v>
      </c>
      <c r="J18" s="31">
        <f t="shared" si="1"/>
        <v>44405.6</v>
      </c>
      <c r="K18" s="31">
        <f t="shared" si="2"/>
        <v>15511.1693008</v>
      </c>
      <c r="L18" s="31">
        <f t="shared" si="3"/>
        <v>9472.763</v>
      </c>
      <c r="M18" s="31">
        <f t="shared" si="17"/>
        <v>61.07059252787239</v>
      </c>
      <c r="N18" s="31">
        <f t="shared" si="18"/>
        <v>21.332361233718274</v>
      </c>
      <c r="O18" s="31">
        <f t="shared" si="4"/>
        <v>14688</v>
      </c>
      <c r="P18" s="31">
        <f t="shared" si="19"/>
        <v>6067.5834239999995</v>
      </c>
      <c r="Q18" s="31">
        <f t="shared" si="5"/>
        <v>4509.55</v>
      </c>
      <c r="R18" s="31">
        <f t="shared" si="20"/>
        <v>74.32201067335504</v>
      </c>
      <c r="S18" s="32">
        <f t="shared" si="21"/>
        <v>30.702273965141615</v>
      </c>
      <c r="T18" s="34">
        <v>147</v>
      </c>
      <c r="U18" s="34">
        <v>60.725406</v>
      </c>
      <c r="V18" s="34">
        <v>58</v>
      </c>
      <c r="W18" s="31">
        <f t="shared" si="35"/>
        <v>95.51191802653408</v>
      </c>
      <c r="X18" s="32">
        <f t="shared" si="36"/>
        <v>39.455782312925166</v>
      </c>
      <c r="Y18" s="34">
        <v>19500</v>
      </c>
      <c r="Z18" s="34">
        <v>5377.905</v>
      </c>
      <c r="AA18" s="34">
        <v>3710.813</v>
      </c>
      <c r="AB18" s="31">
        <f t="shared" si="22"/>
        <v>69.00108871391369</v>
      </c>
      <c r="AC18" s="32">
        <f t="shared" si="23"/>
        <v>19.029810256410258</v>
      </c>
      <c r="AD18" s="34">
        <v>14541</v>
      </c>
      <c r="AE18" s="34">
        <v>6006.858018</v>
      </c>
      <c r="AF18" s="34">
        <v>4451.55</v>
      </c>
      <c r="AG18" s="31">
        <f t="shared" si="24"/>
        <v>74.10779456848485</v>
      </c>
      <c r="AH18" s="32">
        <f t="shared" si="25"/>
        <v>30.61378172065195</v>
      </c>
      <c r="AI18" s="34">
        <v>219.2</v>
      </c>
      <c r="AJ18" s="34">
        <v>146.90981279999997</v>
      </c>
      <c r="AK18" s="34">
        <v>97.6</v>
      </c>
      <c r="AL18" s="29">
        <v>53.8</v>
      </c>
      <c r="AM18" s="32">
        <f t="shared" si="26"/>
        <v>44.52554744525548</v>
      </c>
      <c r="AN18" s="33">
        <v>0</v>
      </c>
      <c r="AO18" s="33"/>
      <c r="AP18" s="31"/>
      <c r="AQ18" s="31"/>
      <c r="AR18" s="32"/>
      <c r="AS18" s="33"/>
      <c r="AT18" s="33"/>
      <c r="AU18" s="32">
        <v>0</v>
      </c>
      <c r="AV18" s="32"/>
      <c r="AW18" s="32"/>
      <c r="AX18" s="32"/>
      <c r="AY18" s="34">
        <v>42085.8</v>
      </c>
      <c r="AZ18" s="34">
        <f t="shared" si="27"/>
        <v>21042.9</v>
      </c>
      <c r="BA18" s="34">
        <v>15153.3</v>
      </c>
      <c r="BB18" s="30"/>
      <c r="BC18" s="30">
        <v>0</v>
      </c>
      <c r="BD18" s="30">
        <v>0</v>
      </c>
      <c r="BE18" s="34">
        <v>0</v>
      </c>
      <c r="BF18" s="34">
        <f t="shared" si="28"/>
        <v>0</v>
      </c>
      <c r="BG18" s="34">
        <v>0</v>
      </c>
      <c r="BH18" s="30">
        <v>0</v>
      </c>
      <c r="BI18" s="30">
        <v>0</v>
      </c>
      <c r="BJ18" s="30">
        <v>0</v>
      </c>
      <c r="BK18" s="32"/>
      <c r="BL18" s="32"/>
      <c r="BM18" s="32"/>
      <c r="BN18" s="31">
        <f t="shared" si="6"/>
        <v>1474.4</v>
      </c>
      <c r="BO18" s="31">
        <f t="shared" si="29"/>
        <v>514.285464</v>
      </c>
      <c r="BP18" s="31">
        <f t="shared" si="7"/>
        <v>44</v>
      </c>
      <c r="BQ18" s="31">
        <f t="shared" si="30"/>
        <v>8.555559719261286</v>
      </c>
      <c r="BR18" s="32">
        <f t="shared" si="31"/>
        <v>2.9842647856755287</v>
      </c>
      <c r="BS18" s="34">
        <v>1474.4</v>
      </c>
      <c r="BT18" s="34">
        <v>514.285464</v>
      </c>
      <c r="BU18" s="34">
        <v>44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6700</v>
      </c>
      <c r="CL18" s="34">
        <v>2675.98</v>
      </c>
      <c r="CM18" s="34">
        <v>953.5</v>
      </c>
      <c r="CN18" s="34">
        <v>1824</v>
      </c>
      <c r="CO18" s="34">
        <v>728.5055999999998</v>
      </c>
      <c r="CP18" s="34">
        <v>157.3</v>
      </c>
      <c r="CQ18" s="34">
        <v>1724</v>
      </c>
      <c r="CR18" s="34">
        <v>561.3344</v>
      </c>
      <c r="CS18" s="34">
        <v>87.3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1">
        <f t="shared" si="8"/>
        <v>86491.4</v>
      </c>
      <c r="DH18" s="31">
        <f t="shared" si="9"/>
        <v>36554.0693008</v>
      </c>
      <c r="DI18" s="31">
        <f t="shared" si="10"/>
        <v>24626.063</v>
      </c>
      <c r="DJ18" s="34">
        <v>0</v>
      </c>
      <c r="DK18" s="34">
        <v>0</v>
      </c>
      <c r="DL18" s="34">
        <v>0</v>
      </c>
      <c r="DM18" s="34">
        <v>0</v>
      </c>
      <c r="DN18" s="34">
        <f t="shared" si="32"/>
        <v>0</v>
      </c>
      <c r="DO18" s="34">
        <v>0</v>
      </c>
      <c r="DP18" s="34">
        <v>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0</v>
      </c>
      <c r="DZ18" s="34">
        <f t="shared" si="33"/>
        <v>0</v>
      </c>
      <c r="EA18" s="34">
        <v>0</v>
      </c>
      <c r="EB18" s="34">
        <v>0</v>
      </c>
      <c r="EC18" s="31">
        <f t="shared" si="11"/>
        <v>0</v>
      </c>
      <c r="ED18" s="31">
        <f t="shared" si="34"/>
        <v>0</v>
      </c>
      <c r="EE18" s="31">
        <f t="shared" si="12"/>
        <v>0</v>
      </c>
    </row>
    <row r="19" spans="1:135" s="22" customFormat="1" ht="20.25" customHeight="1">
      <c r="A19" s="19">
        <v>10</v>
      </c>
      <c r="B19" s="20" t="s">
        <v>59</v>
      </c>
      <c r="C19" s="34">
        <v>20212.5725</v>
      </c>
      <c r="D19" s="34">
        <v>9673.2449</v>
      </c>
      <c r="E19" s="31">
        <f t="shared" si="13"/>
        <v>38143.5</v>
      </c>
      <c r="F19" s="31">
        <f t="shared" si="14"/>
        <v>16985.182316</v>
      </c>
      <c r="G19" s="31">
        <f t="shared" si="0"/>
        <v>11843.516899999999</v>
      </c>
      <c r="H19" s="31">
        <f t="shared" si="15"/>
        <v>69.72852383717681</v>
      </c>
      <c r="I19" s="31">
        <f t="shared" si="16"/>
        <v>31.049895526105363</v>
      </c>
      <c r="J19" s="31">
        <f t="shared" si="1"/>
        <v>13876.3</v>
      </c>
      <c r="K19" s="31">
        <f t="shared" si="2"/>
        <v>4851.582316</v>
      </c>
      <c r="L19" s="31">
        <f t="shared" si="3"/>
        <v>3754.4168999999997</v>
      </c>
      <c r="M19" s="31">
        <f t="shared" si="17"/>
        <v>77.38541068587735</v>
      </c>
      <c r="N19" s="31">
        <f t="shared" si="18"/>
        <v>27.056325533463532</v>
      </c>
      <c r="O19" s="31">
        <f t="shared" si="4"/>
        <v>4332</v>
      </c>
      <c r="P19" s="31">
        <f t="shared" si="19"/>
        <v>1789.5405360000004</v>
      </c>
      <c r="Q19" s="31">
        <f t="shared" si="5"/>
        <v>1062.3058999999998</v>
      </c>
      <c r="R19" s="31">
        <f t="shared" si="20"/>
        <v>59.36193557115376</v>
      </c>
      <c r="S19" s="32">
        <f t="shared" si="21"/>
        <v>24.522296860572478</v>
      </c>
      <c r="T19" s="34">
        <v>187</v>
      </c>
      <c r="U19" s="34">
        <v>77.24932600000001</v>
      </c>
      <c r="V19" s="34">
        <v>0.2739</v>
      </c>
      <c r="W19" s="31">
        <f t="shared" si="35"/>
        <v>0.35456620035752795</v>
      </c>
      <c r="X19" s="32">
        <f t="shared" si="36"/>
        <v>0.1464705882352941</v>
      </c>
      <c r="Y19" s="34">
        <v>6943.3</v>
      </c>
      <c r="Z19" s="34">
        <v>1914.8927070000002</v>
      </c>
      <c r="AA19" s="34">
        <v>1056.388</v>
      </c>
      <c r="AB19" s="31">
        <f t="shared" si="22"/>
        <v>55.16695510606484</v>
      </c>
      <c r="AC19" s="32">
        <f t="shared" si="23"/>
        <v>15.214494548701623</v>
      </c>
      <c r="AD19" s="34">
        <v>4145</v>
      </c>
      <c r="AE19" s="34">
        <v>1712.2912100000003</v>
      </c>
      <c r="AF19" s="34">
        <v>1062.032</v>
      </c>
      <c r="AG19" s="31">
        <f t="shared" si="24"/>
        <v>62.024029195360974</v>
      </c>
      <c r="AH19" s="32">
        <f t="shared" si="25"/>
        <v>25.622002412545235</v>
      </c>
      <c r="AI19" s="34">
        <v>657</v>
      </c>
      <c r="AJ19" s="34">
        <v>440.327313</v>
      </c>
      <c r="AK19" s="34">
        <v>36.6</v>
      </c>
      <c r="AL19" s="29">
        <v>36.6</v>
      </c>
      <c r="AM19" s="32">
        <f t="shared" si="26"/>
        <v>5.570776255707763</v>
      </c>
      <c r="AN19" s="33">
        <v>0</v>
      </c>
      <c r="AO19" s="33"/>
      <c r="AP19" s="31"/>
      <c r="AQ19" s="31"/>
      <c r="AR19" s="32"/>
      <c r="AS19" s="33"/>
      <c r="AT19" s="33"/>
      <c r="AU19" s="32">
        <v>0</v>
      </c>
      <c r="AV19" s="32"/>
      <c r="AW19" s="32"/>
      <c r="AX19" s="32"/>
      <c r="AY19" s="34">
        <v>24267.2</v>
      </c>
      <c r="AZ19" s="34">
        <f t="shared" si="27"/>
        <v>12133.6</v>
      </c>
      <c r="BA19" s="34">
        <v>8089.1</v>
      </c>
      <c r="BB19" s="30"/>
      <c r="BC19" s="30">
        <v>0</v>
      </c>
      <c r="BD19" s="30">
        <v>0</v>
      </c>
      <c r="BE19" s="34">
        <v>0</v>
      </c>
      <c r="BF19" s="34">
        <f t="shared" si="28"/>
        <v>0</v>
      </c>
      <c r="BG19" s="34">
        <v>0</v>
      </c>
      <c r="BH19" s="30">
        <v>0</v>
      </c>
      <c r="BI19" s="30">
        <v>0</v>
      </c>
      <c r="BJ19" s="30">
        <v>0</v>
      </c>
      <c r="BK19" s="32"/>
      <c r="BL19" s="32"/>
      <c r="BM19" s="32"/>
      <c r="BN19" s="31">
        <f t="shared" si="6"/>
        <v>1376</v>
      </c>
      <c r="BO19" s="31">
        <f t="shared" si="29"/>
        <v>479.96256</v>
      </c>
      <c r="BP19" s="31">
        <f t="shared" si="7"/>
        <v>640.25</v>
      </c>
      <c r="BQ19" s="31">
        <f t="shared" si="30"/>
        <v>133.39582154074685</v>
      </c>
      <c r="BR19" s="32">
        <f t="shared" si="31"/>
        <v>46.52979651162791</v>
      </c>
      <c r="BS19" s="34">
        <v>1376</v>
      </c>
      <c r="BT19" s="34">
        <v>479.96256</v>
      </c>
      <c r="BU19" s="34">
        <v>360.25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280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568</v>
      </c>
      <c r="CO19" s="34">
        <v>226.8592</v>
      </c>
      <c r="CP19" s="34">
        <v>102.679</v>
      </c>
      <c r="CQ19" s="34">
        <v>568</v>
      </c>
      <c r="CR19" s="34">
        <v>184.9408</v>
      </c>
      <c r="CS19" s="34">
        <v>102.679</v>
      </c>
      <c r="CT19" s="34">
        <v>0</v>
      </c>
      <c r="CU19" s="34">
        <v>0</v>
      </c>
      <c r="CV19" s="34">
        <v>656.194</v>
      </c>
      <c r="CW19" s="34">
        <v>0</v>
      </c>
      <c r="CX19" s="34">
        <v>0</v>
      </c>
      <c r="CY19" s="34">
        <v>200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1">
        <f t="shared" si="8"/>
        <v>38143.5</v>
      </c>
      <c r="DH19" s="31">
        <f t="shared" si="9"/>
        <v>16985.182316</v>
      </c>
      <c r="DI19" s="31">
        <f t="shared" si="10"/>
        <v>11843.516899999999</v>
      </c>
      <c r="DJ19" s="34">
        <v>0</v>
      </c>
      <c r="DK19" s="34">
        <v>0</v>
      </c>
      <c r="DL19" s="34">
        <v>0</v>
      </c>
      <c r="DM19" s="34">
        <v>0</v>
      </c>
      <c r="DN19" s="34">
        <f t="shared" si="32"/>
        <v>0</v>
      </c>
      <c r="DO19" s="34">
        <v>0</v>
      </c>
      <c r="DP19" s="34">
        <v>0</v>
      </c>
      <c r="DQ19" s="34">
        <v>0</v>
      </c>
      <c r="DR19" s="34">
        <v>0</v>
      </c>
      <c r="DS19" s="34">
        <v>0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4">
        <v>0</v>
      </c>
      <c r="DZ19" s="34">
        <f t="shared" si="33"/>
        <v>0</v>
      </c>
      <c r="EA19" s="34">
        <v>0</v>
      </c>
      <c r="EB19" s="34">
        <v>0</v>
      </c>
      <c r="EC19" s="31">
        <f t="shared" si="11"/>
        <v>0</v>
      </c>
      <c r="ED19" s="31">
        <f t="shared" si="34"/>
        <v>0</v>
      </c>
      <c r="EE19" s="31">
        <f t="shared" si="12"/>
        <v>0</v>
      </c>
    </row>
    <row r="20" spans="1:135" s="22" customFormat="1" ht="20.25" customHeight="1">
      <c r="A20" s="19">
        <v>11</v>
      </c>
      <c r="B20" s="20" t="s">
        <v>60</v>
      </c>
      <c r="C20" s="34">
        <v>533.5746</v>
      </c>
      <c r="D20" s="34">
        <v>3628.1738</v>
      </c>
      <c r="E20" s="31">
        <f t="shared" si="13"/>
        <v>60426.100000000006</v>
      </c>
      <c r="F20" s="31">
        <f t="shared" si="14"/>
        <v>26554.5145158</v>
      </c>
      <c r="G20" s="31">
        <f t="shared" si="0"/>
        <v>15016.228</v>
      </c>
      <c r="H20" s="31">
        <f t="shared" si="15"/>
        <v>56.5486821122838</v>
      </c>
      <c r="I20" s="31">
        <f t="shared" si="16"/>
        <v>24.85056622883158</v>
      </c>
      <c r="J20" s="31">
        <f t="shared" si="1"/>
        <v>24993.2</v>
      </c>
      <c r="K20" s="31">
        <f t="shared" si="2"/>
        <v>8838.064515800002</v>
      </c>
      <c r="L20" s="31">
        <f t="shared" si="3"/>
        <v>3161.1280000000006</v>
      </c>
      <c r="M20" s="31">
        <f t="shared" si="17"/>
        <v>35.76719760699622</v>
      </c>
      <c r="N20" s="31">
        <f t="shared" si="18"/>
        <v>12.647952243010103</v>
      </c>
      <c r="O20" s="31">
        <f t="shared" si="4"/>
        <v>6450</v>
      </c>
      <c r="P20" s="31">
        <f t="shared" si="19"/>
        <v>2664.4821</v>
      </c>
      <c r="Q20" s="31">
        <f t="shared" si="5"/>
        <v>1745.4370000000001</v>
      </c>
      <c r="R20" s="31">
        <f t="shared" si="20"/>
        <v>65.50755210552926</v>
      </c>
      <c r="S20" s="32">
        <f t="shared" si="21"/>
        <v>27.061038759689925</v>
      </c>
      <c r="T20" s="34">
        <v>450</v>
      </c>
      <c r="U20" s="34">
        <v>185.8941</v>
      </c>
      <c r="V20" s="34">
        <v>11.787</v>
      </c>
      <c r="W20" s="31">
        <f t="shared" si="35"/>
        <v>6.340706886340127</v>
      </c>
      <c r="X20" s="32">
        <f t="shared" si="36"/>
        <v>2.6193333333333335</v>
      </c>
      <c r="Y20" s="34">
        <v>10000</v>
      </c>
      <c r="Z20" s="34">
        <v>2757.9</v>
      </c>
      <c r="AA20" s="34">
        <v>474.841</v>
      </c>
      <c r="AB20" s="31">
        <f t="shared" si="22"/>
        <v>17.21748431777802</v>
      </c>
      <c r="AC20" s="32">
        <f t="shared" si="23"/>
        <v>4.74841</v>
      </c>
      <c r="AD20" s="34">
        <v>6000</v>
      </c>
      <c r="AE20" s="34">
        <v>2478.588</v>
      </c>
      <c r="AF20" s="34">
        <v>1733.65</v>
      </c>
      <c r="AG20" s="31">
        <f t="shared" si="24"/>
        <v>69.94506549696843</v>
      </c>
      <c r="AH20" s="32">
        <f t="shared" si="25"/>
        <v>28.89416666666667</v>
      </c>
      <c r="AI20" s="34">
        <v>356.2</v>
      </c>
      <c r="AJ20" s="34">
        <v>238.72844579999997</v>
      </c>
      <c r="AK20" s="34">
        <v>33.8</v>
      </c>
      <c r="AL20" s="29">
        <v>14.5</v>
      </c>
      <c r="AM20" s="32">
        <f t="shared" si="26"/>
        <v>9.48905109489051</v>
      </c>
      <c r="AN20" s="33">
        <v>0</v>
      </c>
      <c r="AO20" s="33"/>
      <c r="AP20" s="31"/>
      <c r="AQ20" s="31"/>
      <c r="AR20" s="32"/>
      <c r="AS20" s="33"/>
      <c r="AT20" s="33"/>
      <c r="AU20" s="32">
        <v>0</v>
      </c>
      <c r="AV20" s="32"/>
      <c r="AW20" s="32"/>
      <c r="AX20" s="32"/>
      <c r="AY20" s="34">
        <v>35432.9</v>
      </c>
      <c r="AZ20" s="34">
        <f t="shared" si="27"/>
        <v>17716.45</v>
      </c>
      <c r="BA20" s="34">
        <v>11855.1</v>
      </c>
      <c r="BB20" s="30"/>
      <c r="BC20" s="30">
        <v>0</v>
      </c>
      <c r="BD20" s="30">
        <v>0</v>
      </c>
      <c r="BE20" s="34">
        <v>0</v>
      </c>
      <c r="BF20" s="34">
        <f t="shared" si="28"/>
        <v>0</v>
      </c>
      <c r="BG20" s="34">
        <v>0</v>
      </c>
      <c r="BH20" s="30">
        <v>0</v>
      </c>
      <c r="BI20" s="30">
        <v>0</v>
      </c>
      <c r="BJ20" s="30">
        <v>0</v>
      </c>
      <c r="BK20" s="32"/>
      <c r="BL20" s="32"/>
      <c r="BM20" s="32"/>
      <c r="BN20" s="31">
        <f t="shared" si="6"/>
        <v>1837</v>
      </c>
      <c r="BO20" s="31">
        <f t="shared" si="29"/>
        <v>640.7639700000001</v>
      </c>
      <c r="BP20" s="31">
        <f t="shared" si="7"/>
        <v>500.5</v>
      </c>
      <c r="BQ20" s="31">
        <f t="shared" si="30"/>
        <v>78.10988498619858</v>
      </c>
      <c r="BR20" s="32">
        <f t="shared" si="31"/>
        <v>27.245508982035926</v>
      </c>
      <c r="BS20" s="34">
        <v>1465</v>
      </c>
      <c r="BT20" s="34">
        <v>511.00665000000004</v>
      </c>
      <c r="BU20" s="34">
        <v>356.5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372</v>
      </c>
      <c r="CC20" s="34">
        <v>129.75732000000002</v>
      </c>
      <c r="CD20" s="34">
        <v>144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5000</v>
      </c>
      <c r="CL20" s="34">
        <v>1997</v>
      </c>
      <c r="CM20" s="34">
        <v>348.25</v>
      </c>
      <c r="CN20" s="34">
        <v>1350</v>
      </c>
      <c r="CO20" s="34">
        <v>539.1899999999999</v>
      </c>
      <c r="CP20" s="34">
        <v>58.3</v>
      </c>
      <c r="CQ20" s="34">
        <v>950</v>
      </c>
      <c r="CR20" s="34">
        <v>309.32000000000005</v>
      </c>
      <c r="CS20" s="34">
        <v>58.3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1">
        <f t="shared" si="8"/>
        <v>60426.100000000006</v>
      </c>
      <c r="DH20" s="31">
        <f t="shared" si="9"/>
        <v>26554.5145158</v>
      </c>
      <c r="DI20" s="31">
        <f t="shared" si="10"/>
        <v>15016.228</v>
      </c>
      <c r="DJ20" s="34">
        <v>0</v>
      </c>
      <c r="DK20" s="34">
        <v>0</v>
      </c>
      <c r="DL20" s="34">
        <v>0</v>
      </c>
      <c r="DM20" s="34">
        <v>0</v>
      </c>
      <c r="DN20" s="34">
        <f t="shared" si="32"/>
        <v>0</v>
      </c>
      <c r="DO20" s="34">
        <v>0</v>
      </c>
      <c r="DP20" s="34">
        <v>0</v>
      </c>
      <c r="DQ20" s="34">
        <v>0</v>
      </c>
      <c r="DR20" s="34">
        <v>0</v>
      </c>
      <c r="DS20" s="34">
        <v>0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0</v>
      </c>
      <c r="DZ20" s="34">
        <f t="shared" si="33"/>
        <v>0</v>
      </c>
      <c r="EA20" s="34">
        <v>0</v>
      </c>
      <c r="EB20" s="34">
        <v>0</v>
      </c>
      <c r="EC20" s="31">
        <f t="shared" si="11"/>
        <v>0</v>
      </c>
      <c r="ED20" s="31">
        <f t="shared" si="34"/>
        <v>0</v>
      </c>
      <c r="EE20" s="31">
        <f t="shared" si="12"/>
        <v>0</v>
      </c>
    </row>
    <row r="21" spans="1:135" s="22" customFormat="1" ht="20.25" customHeight="1">
      <c r="A21" s="19">
        <v>12</v>
      </c>
      <c r="B21" s="20" t="s">
        <v>61</v>
      </c>
      <c r="C21" s="34">
        <v>53923.8401</v>
      </c>
      <c r="D21" s="34">
        <v>126431.2085</v>
      </c>
      <c r="E21" s="31">
        <f t="shared" si="13"/>
        <v>266198.273</v>
      </c>
      <c r="F21" s="31">
        <f t="shared" si="14"/>
        <v>126567.544254465</v>
      </c>
      <c r="G21" s="31">
        <f t="shared" si="0"/>
        <v>85967.92180000001</v>
      </c>
      <c r="H21" s="31">
        <f t="shared" si="15"/>
        <v>67.92256443497146</v>
      </c>
      <c r="I21" s="31">
        <f t="shared" si="16"/>
        <v>32.29469554071826</v>
      </c>
      <c r="J21" s="31">
        <f t="shared" si="1"/>
        <v>77390.087</v>
      </c>
      <c r="K21" s="31">
        <f t="shared" si="2"/>
        <v>32163.451254465006</v>
      </c>
      <c r="L21" s="31">
        <f t="shared" si="3"/>
        <v>22813.021800000002</v>
      </c>
      <c r="M21" s="31">
        <f t="shared" si="17"/>
        <v>70.92840136934325</v>
      </c>
      <c r="N21" s="31">
        <f t="shared" si="18"/>
        <v>29.47796376039738</v>
      </c>
      <c r="O21" s="31">
        <f t="shared" si="4"/>
        <v>39200</v>
      </c>
      <c r="P21" s="31">
        <f t="shared" si="19"/>
        <v>16193.4416</v>
      </c>
      <c r="Q21" s="31">
        <f t="shared" si="5"/>
        <v>11147.380799999999</v>
      </c>
      <c r="R21" s="31">
        <f t="shared" si="20"/>
        <v>68.83886128319998</v>
      </c>
      <c r="S21" s="32">
        <f t="shared" si="21"/>
        <v>28.43719591836734</v>
      </c>
      <c r="T21" s="34">
        <v>5200</v>
      </c>
      <c r="U21" s="34">
        <v>2148.1096000000002</v>
      </c>
      <c r="V21" s="34">
        <v>1271.3998</v>
      </c>
      <c r="W21" s="31">
        <f t="shared" si="35"/>
        <v>59.186914857603156</v>
      </c>
      <c r="X21" s="32">
        <f t="shared" si="36"/>
        <v>24.44999615384615</v>
      </c>
      <c r="Y21" s="34">
        <v>8170</v>
      </c>
      <c r="Z21" s="34">
        <v>2253.2043000000003</v>
      </c>
      <c r="AA21" s="34">
        <v>1024.593</v>
      </c>
      <c r="AB21" s="31">
        <f t="shared" si="22"/>
        <v>45.47270746820428</v>
      </c>
      <c r="AC21" s="32">
        <f t="shared" si="23"/>
        <v>12.540917992656059</v>
      </c>
      <c r="AD21" s="34">
        <v>34000</v>
      </c>
      <c r="AE21" s="34">
        <v>14045.332</v>
      </c>
      <c r="AF21" s="34">
        <v>9875.981</v>
      </c>
      <c r="AG21" s="31">
        <f t="shared" si="24"/>
        <v>70.31504132476185</v>
      </c>
      <c r="AH21" s="32">
        <f t="shared" si="25"/>
        <v>29.04700294117647</v>
      </c>
      <c r="AI21" s="34">
        <v>6399.005</v>
      </c>
      <c r="AJ21" s="34">
        <v>4288.670742045</v>
      </c>
      <c r="AK21" s="34">
        <v>3298.45</v>
      </c>
      <c r="AL21" s="29">
        <v>3281.2</v>
      </c>
      <c r="AM21" s="32">
        <f t="shared" si="26"/>
        <v>51.54629508806446</v>
      </c>
      <c r="AN21" s="33">
        <v>0</v>
      </c>
      <c r="AO21" s="33"/>
      <c r="AP21" s="31"/>
      <c r="AQ21" s="31"/>
      <c r="AR21" s="32"/>
      <c r="AS21" s="33"/>
      <c r="AT21" s="33"/>
      <c r="AU21" s="32">
        <v>0</v>
      </c>
      <c r="AV21" s="32"/>
      <c r="AW21" s="32"/>
      <c r="AX21" s="32"/>
      <c r="AY21" s="34">
        <v>188808.186</v>
      </c>
      <c r="AZ21" s="34">
        <f t="shared" si="27"/>
        <v>94404.093</v>
      </c>
      <c r="BA21" s="34">
        <v>63154.9</v>
      </c>
      <c r="BB21" s="30"/>
      <c r="BC21" s="30">
        <v>0</v>
      </c>
      <c r="BD21" s="30">
        <v>0</v>
      </c>
      <c r="BE21" s="34">
        <v>0</v>
      </c>
      <c r="BF21" s="34">
        <f t="shared" si="28"/>
        <v>0</v>
      </c>
      <c r="BG21" s="34">
        <v>0</v>
      </c>
      <c r="BH21" s="30">
        <v>0</v>
      </c>
      <c r="BI21" s="30">
        <v>0</v>
      </c>
      <c r="BJ21" s="30">
        <v>0</v>
      </c>
      <c r="BK21" s="32"/>
      <c r="BL21" s="32"/>
      <c r="BM21" s="32"/>
      <c r="BN21" s="31">
        <f t="shared" si="6"/>
        <v>121.082</v>
      </c>
      <c r="BO21" s="31">
        <f t="shared" si="29"/>
        <v>42.23461242</v>
      </c>
      <c r="BP21" s="31">
        <f t="shared" si="7"/>
        <v>14.6</v>
      </c>
      <c r="BQ21" s="31">
        <f t="shared" si="30"/>
        <v>34.568803082199565</v>
      </c>
      <c r="BR21" s="32">
        <f t="shared" si="31"/>
        <v>12.05794420310203</v>
      </c>
      <c r="BS21" s="34">
        <v>121.082</v>
      </c>
      <c r="BT21" s="34">
        <v>42.23461242</v>
      </c>
      <c r="BU21" s="34">
        <v>14.6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23500</v>
      </c>
      <c r="CO21" s="34">
        <v>9385.9</v>
      </c>
      <c r="CP21" s="34">
        <v>3495.888</v>
      </c>
      <c r="CQ21" s="34">
        <v>11500</v>
      </c>
      <c r="CR21" s="34">
        <v>3744.4</v>
      </c>
      <c r="CS21" s="34">
        <v>1944.588</v>
      </c>
      <c r="CT21" s="34">
        <v>0</v>
      </c>
      <c r="CU21" s="34">
        <v>0</v>
      </c>
      <c r="CV21" s="34">
        <v>3507.01</v>
      </c>
      <c r="CW21" s="34">
        <v>0</v>
      </c>
      <c r="CX21" s="34">
        <v>0</v>
      </c>
      <c r="CY21" s="34">
        <v>100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225.1</v>
      </c>
      <c r="DF21" s="34">
        <v>0</v>
      </c>
      <c r="DG21" s="31">
        <f t="shared" si="8"/>
        <v>266198.273</v>
      </c>
      <c r="DH21" s="31">
        <f t="shared" si="9"/>
        <v>126567.54425446498</v>
      </c>
      <c r="DI21" s="31">
        <f t="shared" si="10"/>
        <v>85967.92180000001</v>
      </c>
      <c r="DJ21" s="34">
        <v>0</v>
      </c>
      <c r="DK21" s="34">
        <v>0</v>
      </c>
      <c r="DL21" s="34">
        <v>0</v>
      </c>
      <c r="DM21" s="34">
        <v>0</v>
      </c>
      <c r="DN21" s="34">
        <f t="shared" si="32"/>
        <v>0</v>
      </c>
      <c r="DO21" s="34">
        <v>0</v>
      </c>
      <c r="DP21" s="34">
        <v>0</v>
      </c>
      <c r="DQ21" s="34">
        <v>0</v>
      </c>
      <c r="DR21" s="34">
        <v>0</v>
      </c>
      <c r="DS21" s="34">
        <v>0</v>
      </c>
      <c r="DT21" s="34">
        <v>0</v>
      </c>
      <c r="DU21" s="34">
        <v>0</v>
      </c>
      <c r="DV21" s="34">
        <v>0</v>
      </c>
      <c r="DW21" s="34">
        <v>0</v>
      </c>
      <c r="DX21" s="34">
        <v>0</v>
      </c>
      <c r="DY21" s="34">
        <v>52508.273</v>
      </c>
      <c r="DZ21" s="34">
        <f t="shared" si="33"/>
        <v>26254.1365</v>
      </c>
      <c r="EA21" s="34">
        <v>0</v>
      </c>
      <c r="EB21" s="34">
        <v>0</v>
      </c>
      <c r="EC21" s="31">
        <f t="shared" si="11"/>
        <v>52508.273</v>
      </c>
      <c r="ED21" s="31">
        <f t="shared" si="34"/>
        <v>26254.1365</v>
      </c>
      <c r="EE21" s="31">
        <f t="shared" si="12"/>
        <v>0</v>
      </c>
    </row>
    <row r="22" spans="1:143" s="21" customFormat="1" ht="20.25" customHeight="1">
      <c r="A22" s="19">
        <v>13</v>
      </c>
      <c r="B22" s="20" t="s">
        <v>62</v>
      </c>
      <c r="C22" s="34">
        <v>6028.3133</v>
      </c>
      <c r="D22" s="34">
        <v>89373.4625</v>
      </c>
      <c r="E22" s="31">
        <f t="shared" si="13"/>
        <v>150691.8</v>
      </c>
      <c r="F22" s="31">
        <f t="shared" si="14"/>
        <v>65066.7329245</v>
      </c>
      <c r="G22" s="31">
        <f t="shared" si="0"/>
        <v>41441.9294</v>
      </c>
      <c r="H22" s="31">
        <f t="shared" si="15"/>
        <v>63.69142499914208</v>
      </c>
      <c r="I22" s="31">
        <f t="shared" si="16"/>
        <v>27.50111777814055</v>
      </c>
      <c r="J22" s="31">
        <f t="shared" si="1"/>
        <v>73564</v>
      </c>
      <c r="K22" s="31">
        <f t="shared" si="2"/>
        <v>26502.8329245</v>
      </c>
      <c r="L22" s="31">
        <f t="shared" si="3"/>
        <v>15508.929399999999</v>
      </c>
      <c r="M22" s="31">
        <f t="shared" si="17"/>
        <v>58.518006147422405</v>
      </c>
      <c r="N22" s="31">
        <f t="shared" si="18"/>
        <v>21.08222690446414</v>
      </c>
      <c r="O22" s="31">
        <f t="shared" si="4"/>
        <v>17999</v>
      </c>
      <c r="P22" s="31">
        <f t="shared" si="19"/>
        <v>7435.350902000001</v>
      </c>
      <c r="Q22" s="31">
        <f t="shared" si="5"/>
        <v>6657.9596</v>
      </c>
      <c r="R22" s="31">
        <f t="shared" si="20"/>
        <v>89.54465885677442</v>
      </c>
      <c r="S22" s="32">
        <f t="shared" si="21"/>
        <v>36.9907194844158</v>
      </c>
      <c r="T22" s="34">
        <v>2255</v>
      </c>
      <c r="U22" s="34">
        <v>931.5359900000001</v>
      </c>
      <c r="V22" s="34">
        <v>1684.97</v>
      </c>
      <c r="W22" s="31">
        <f t="shared" si="35"/>
        <v>180.88082673005474</v>
      </c>
      <c r="X22" s="32">
        <f t="shared" si="36"/>
        <v>74.72150776053215</v>
      </c>
      <c r="Y22" s="34">
        <v>21203.5</v>
      </c>
      <c r="Z22" s="34">
        <v>5847.713265</v>
      </c>
      <c r="AA22" s="34">
        <v>3059.9978</v>
      </c>
      <c r="AB22" s="31">
        <f t="shared" si="22"/>
        <v>52.328109490505256</v>
      </c>
      <c r="AC22" s="32">
        <f t="shared" si="23"/>
        <v>14.431569316386447</v>
      </c>
      <c r="AD22" s="34">
        <v>15744</v>
      </c>
      <c r="AE22" s="34">
        <v>6503.814912000001</v>
      </c>
      <c r="AF22" s="34">
        <v>4972.9896</v>
      </c>
      <c r="AG22" s="31">
        <f t="shared" si="24"/>
        <v>76.4626556457577</v>
      </c>
      <c r="AH22" s="32">
        <f t="shared" si="25"/>
        <v>31.58657012195122</v>
      </c>
      <c r="AI22" s="34">
        <v>1557.5</v>
      </c>
      <c r="AJ22" s="34">
        <v>1043.8505175</v>
      </c>
      <c r="AK22" s="34">
        <v>1081.4</v>
      </c>
      <c r="AL22" s="29">
        <v>1052</v>
      </c>
      <c r="AM22" s="32">
        <f t="shared" si="26"/>
        <v>69.43178170144463</v>
      </c>
      <c r="AN22" s="33">
        <v>0</v>
      </c>
      <c r="AO22" s="33"/>
      <c r="AP22" s="31"/>
      <c r="AQ22" s="31"/>
      <c r="AR22" s="32"/>
      <c r="AS22" s="33"/>
      <c r="AT22" s="33"/>
      <c r="AU22" s="32">
        <v>0</v>
      </c>
      <c r="AV22" s="32"/>
      <c r="AW22" s="32"/>
      <c r="AX22" s="32"/>
      <c r="AY22" s="34">
        <v>77127.8</v>
      </c>
      <c r="AZ22" s="34">
        <f t="shared" si="27"/>
        <v>38563.9</v>
      </c>
      <c r="BA22" s="34">
        <v>25933</v>
      </c>
      <c r="BB22" s="30"/>
      <c r="BC22" s="30">
        <v>0</v>
      </c>
      <c r="BD22" s="30">
        <v>0</v>
      </c>
      <c r="BE22" s="34">
        <v>0</v>
      </c>
      <c r="BF22" s="34">
        <f t="shared" si="28"/>
        <v>0</v>
      </c>
      <c r="BG22" s="34">
        <v>0</v>
      </c>
      <c r="BH22" s="30">
        <v>0</v>
      </c>
      <c r="BI22" s="30">
        <v>0</v>
      </c>
      <c r="BJ22" s="30">
        <v>0</v>
      </c>
      <c r="BK22" s="32"/>
      <c r="BL22" s="32"/>
      <c r="BM22" s="32"/>
      <c r="BN22" s="31">
        <f t="shared" si="6"/>
        <v>18304</v>
      </c>
      <c r="BO22" s="31">
        <f t="shared" si="29"/>
        <v>6384.61824</v>
      </c>
      <c r="BP22" s="31">
        <f t="shared" si="7"/>
        <v>2056.7219999999998</v>
      </c>
      <c r="BQ22" s="31">
        <f t="shared" si="30"/>
        <v>32.213703665389396</v>
      </c>
      <c r="BR22" s="32">
        <f t="shared" si="31"/>
        <v>11.236461975524474</v>
      </c>
      <c r="BS22" s="34">
        <v>16000</v>
      </c>
      <c r="BT22" s="34">
        <v>5580.96</v>
      </c>
      <c r="BU22" s="34">
        <v>1330.722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2304</v>
      </c>
      <c r="CC22" s="34">
        <v>803.65824</v>
      </c>
      <c r="CD22" s="34">
        <v>726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13500</v>
      </c>
      <c r="CL22" s="34">
        <v>5391.9</v>
      </c>
      <c r="CM22" s="34">
        <v>2306.9</v>
      </c>
      <c r="CN22" s="34">
        <v>1000</v>
      </c>
      <c r="CO22" s="34">
        <v>399.4</v>
      </c>
      <c r="CP22" s="34">
        <v>341.95</v>
      </c>
      <c r="CQ22" s="34">
        <v>1000</v>
      </c>
      <c r="CR22" s="34">
        <v>325.6</v>
      </c>
      <c r="CS22" s="34">
        <v>341.95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4</v>
      </c>
      <c r="DF22" s="34">
        <v>0</v>
      </c>
      <c r="DG22" s="31">
        <f t="shared" si="8"/>
        <v>150691.8</v>
      </c>
      <c r="DH22" s="31">
        <f t="shared" si="9"/>
        <v>65066.7329245</v>
      </c>
      <c r="DI22" s="31">
        <f t="shared" si="10"/>
        <v>41441.9294</v>
      </c>
      <c r="DJ22" s="34">
        <v>0</v>
      </c>
      <c r="DK22" s="34">
        <v>0</v>
      </c>
      <c r="DL22" s="34">
        <v>0</v>
      </c>
      <c r="DM22" s="34">
        <v>0</v>
      </c>
      <c r="DN22" s="34">
        <f t="shared" si="32"/>
        <v>0</v>
      </c>
      <c r="DO22" s="34">
        <v>0</v>
      </c>
      <c r="DP22" s="34">
        <v>0</v>
      </c>
      <c r="DQ22" s="34">
        <v>0</v>
      </c>
      <c r="DR22" s="34">
        <v>0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0</v>
      </c>
      <c r="DY22" s="34">
        <v>0</v>
      </c>
      <c r="DZ22" s="34">
        <f t="shared" si="33"/>
        <v>0</v>
      </c>
      <c r="EA22" s="34">
        <v>0</v>
      </c>
      <c r="EB22" s="34">
        <v>0</v>
      </c>
      <c r="EC22" s="31">
        <f t="shared" si="11"/>
        <v>0</v>
      </c>
      <c r="ED22" s="31">
        <f t="shared" si="34"/>
        <v>0</v>
      </c>
      <c r="EE22" s="31">
        <f t="shared" si="12"/>
        <v>0</v>
      </c>
      <c r="EH22" s="22"/>
      <c r="EJ22" s="22"/>
      <c r="EK22" s="22"/>
      <c r="EM22" s="22"/>
    </row>
    <row r="23" spans="1:143" s="21" customFormat="1" ht="20.25" customHeight="1">
      <c r="A23" s="19">
        <v>14</v>
      </c>
      <c r="B23" s="20" t="s">
        <v>63</v>
      </c>
      <c r="C23" s="34">
        <v>4962.0579</v>
      </c>
      <c r="D23" s="34">
        <v>5611.6755</v>
      </c>
      <c r="E23" s="31">
        <f t="shared" si="13"/>
        <v>67916.1</v>
      </c>
      <c r="F23" s="31">
        <f t="shared" si="14"/>
        <v>30234.676696000002</v>
      </c>
      <c r="G23" s="31">
        <f t="shared" si="0"/>
        <v>16768.5867</v>
      </c>
      <c r="H23" s="31">
        <f t="shared" si="15"/>
        <v>55.46143875988082</v>
      </c>
      <c r="I23" s="31">
        <f t="shared" si="16"/>
        <v>24.69014961106424</v>
      </c>
      <c r="J23" s="31">
        <f t="shared" si="1"/>
        <v>28911.7</v>
      </c>
      <c r="K23" s="31">
        <f t="shared" si="2"/>
        <v>10732.476696000002</v>
      </c>
      <c r="L23" s="31">
        <f t="shared" si="3"/>
        <v>4988.9867</v>
      </c>
      <c r="M23" s="31">
        <f t="shared" si="17"/>
        <v>46.48495255395614</v>
      </c>
      <c r="N23" s="31">
        <f t="shared" si="18"/>
        <v>17.255943787463206</v>
      </c>
      <c r="O23" s="31">
        <f t="shared" si="4"/>
        <v>12123</v>
      </c>
      <c r="P23" s="31">
        <f t="shared" si="19"/>
        <v>5007.987054000001</v>
      </c>
      <c r="Q23" s="31">
        <f t="shared" si="5"/>
        <v>2738.9527</v>
      </c>
      <c r="R23" s="31">
        <f t="shared" si="20"/>
        <v>54.69168890547215</v>
      </c>
      <c r="S23" s="32">
        <f t="shared" si="21"/>
        <v>22.593027303472738</v>
      </c>
      <c r="T23" s="34">
        <v>1180</v>
      </c>
      <c r="U23" s="34">
        <v>487.4556400000001</v>
      </c>
      <c r="V23" s="34">
        <v>333.6915</v>
      </c>
      <c r="W23" s="31">
        <f t="shared" si="35"/>
        <v>68.4557675853335</v>
      </c>
      <c r="X23" s="32">
        <f t="shared" si="36"/>
        <v>28.2789406779661</v>
      </c>
      <c r="Y23" s="34">
        <v>10682.7</v>
      </c>
      <c r="Z23" s="34">
        <v>2946.1818330000006</v>
      </c>
      <c r="AA23" s="34">
        <v>918.534</v>
      </c>
      <c r="AB23" s="31">
        <f t="shared" si="22"/>
        <v>31.177098090537296</v>
      </c>
      <c r="AC23" s="32">
        <f t="shared" si="23"/>
        <v>8.598331882389283</v>
      </c>
      <c r="AD23" s="34">
        <v>10943</v>
      </c>
      <c r="AE23" s="34">
        <v>4520.531414000001</v>
      </c>
      <c r="AF23" s="34">
        <v>2405.2612</v>
      </c>
      <c r="AG23" s="31">
        <f t="shared" si="24"/>
        <v>53.20748778674452</v>
      </c>
      <c r="AH23" s="32">
        <f t="shared" si="25"/>
        <v>21.97990678972859</v>
      </c>
      <c r="AI23" s="34">
        <v>1451</v>
      </c>
      <c r="AJ23" s="34">
        <v>972.473259</v>
      </c>
      <c r="AK23" s="34">
        <v>1057.4</v>
      </c>
      <c r="AL23" s="29">
        <v>1057.4</v>
      </c>
      <c r="AM23" s="32">
        <f t="shared" si="26"/>
        <v>72.87388008270159</v>
      </c>
      <c r="AN23" s="33">
        <v>0</v>
      </c>
      <c r="AO23" s="33"/>
      <c r="AP23" s="31"/>
      <c r="AQ23" s="31"/>
      <c r="AR23" s="32"/>
      <c r="AS23" s="33"/>
      <c r="AT23" s="33"/>
      <c r="AU23" s="32">
        <v>0</v>
      </c>
      <c r="AV23" s="32"/>
      <c r="AW23" s="32"/>
      <c r="AX23" s="32"/>
      <c r="AY23" s="34">
        <v>36047.9</v>
      </c>
      <c r="AZ23" s="34">
        <f t="shared" si="27"/>
        <v>18023.95</v>
      </c>
      <c r="BA23" s="34">
        <v>11779.6</v>
      </c>
      <c r="BB23" s="30"/>
      <c r="BC23" s="30">
        <v>0</v>
      </c>
      <c r="BD23" s="30">
        <v>0</v>
      </c>
      <c r="BE23" s="34">
        <v>0</v>
      </c>
      <c r="BF23" s="34">
        <f t="shared" si="28"/>
        <v>0</v>
      </c>
      <c r="BG23" s="34">
        <v>0</v>
      </c>
      <c r="BH23" s="30">
        <v>0</v>
      </c>
      <c r="BI23" s="30">
        <v>0</v>
      </c>
      <c r="BJ23" s="30">
        <v>0</v>
      </c>
      <c r="BK23" s="32"/>
      <c r="BL23" s="32"/>
      <c r="BM23" s="32"/>
      <c r="BN23" s="31">
        <f t="shared" si="6"/>
        <v>1055</v>
      </c>
      <c r="BO23" s="31">
        <f t="shared" si="29"/>
        <v>367.99455</v>
      </c>
      <c r="BP23" s="31">
        <f t="shared" si="7"/>
        <v>7.5</v>
      </c>
      <c r="BQ23" s="31">
        <f t="shared" si="30"/>
        <v>2.0380736616887396</v>
      </c>
      <c r="BR23" s="32">
        <f t="shared" si="31"/>
        <v>0.7109004739336493</v>
      </c>
      <c r="BS23" s="34">
        <v>1055</v>
      </c>
      <c r="BT23" s="34">
        <v>367.99455</v>
      </c>
      <c r="BU23" s="34">
        <v>7.5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3600</v>
      </c>
      <c r="CO23" s="34">
        <v>1437.84</v>
      </c>
      <c r="CP23" s="34">
        <v>266.6</v>
      </c>
      <c r="CQ23" s="34">
        <v>3600</v>
      </c>
      <c r="CR23" s="34">
        <v>1172.16</v>
      </c>
      <c r="CS23" s="34">
        <v>266.6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1">
        <f t="shared" si="8"/>
        <v>64959.600000000006</v>
      </c>
      <c r="DH23" s="31">
        <f t="shared" si="9"/>
        <v>28756.426696000002</v>
      </c>
      <c r="DI23" s="31">
        <f t="shared" si="10"/>
        <v>16768.5867</v>
      </c>
      <c r="DJ23" s="34">
        <v>0</v>
      </c>
      <c r="DK23" s="34">
        <v>0</v>
      </c>
      <c r="DL23" s="34">
        <v>0</v>
      </c>
      <c r="DM23" s="34">
        <v>2956.5</v>
      </c>
      <c r="DN23" s="34">
        <f t="shared" si="32"/>
        <v>1478.25</v>
      </c>
      <c r="DO23" s="34">
        <v>0</v>
      </c>
      <c r="DP23" s="34">
        <v>0</v>
      </c>
      <c r="DQ23" s="34">
        <v>0</v>
      </c>
      <c r="DR23" s="34">
        <v>0</v>
      </c>
      <c r="DS23" s="34">
        <v>0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690</v>
      </c>
      <c r="DZ23" s="34">
        <f t="shared" si="33"/>
        <v>345</v>
      </c>
      <c r="EA23" s="34">
        <v>0</v>
      </c>
      <c r="EB23" s="34">
        <v>0</v>
      </c>
      <c r="EC23" s="31">
        <f t="shared" si="11"/>
        <v>3646.5</v>
      </c>
      <c r="ED23" s="31">
        <f t="shared" si="34"/>
        <v>1823.25</v>
      </c>
      <c r="EE23" s="31">
        <f t="shared" si="12"/>
        <v>0</v>
      </c>
      <c r="EH23" s="22"/>
      <c r="EJ23" s="22"/>
      <c r="EK23" s="22"/>
      <c r="EM23" s="22"/>
    </row>
    <row r="24" spans="1:143" s="21" customFormat="1" ht="20.25" customHeight="1">
      <c r="A24" s="19">
        <v>15</v>
      </c>
      <c r="B24" s="20" t="s">
        <v>51</v>
      </c>
      <c r="C24" s="34">
        <v>66460.7746</v>
      </c>
      <c r="D24" s="34">
        <v>13935.2007</v>
      </c>
      <c r="E24" s="31">
        <f t="shared" si="13"/>
        <v>237874.2</v>
      </c>
      <c r="F24" s="31">
        <f t="shared" si="14"/>
        <v>108829.46848200001</v>
      </c>
      <c r="G24" s="31">
        <f t="shared" si="0"/>
        <v>66724.1101</v>
      </c>
      <c r="H24" s="31">
        <f t="shared" si="15"/>
        <v>61.310701072693305</v>
      </c>
      <c r="I24" s="31">
        <f t="shared" si="16"/>
        <v>28.050166894938588</v>
      </c>
      <c r="J24" s="31">
        <f t="shared" si="1"/>
        <v>80741</v>
      </c>
      <c r="K24" s="31">
        <f t="shared" si="2"/>
        <v>30262.868481999998</v>
      </c>
      <c r="L24" s="31">
        <f t="shared" si="3"/>
        <v>13865.7101</v>
      </c>
      <c r="M24" s="31">
        <f t="shared" si="17"/>
        <v>45.817567188804865</v>
      </c>
      <c r="N24" s="31">
        <f t="shared" si="18"/>
        <v>17.173072045181506</v>
      </c>
      <c r="O24" s="31">
        <f t="shared" si="4"/>
        <v>30000</v>
      </c>
      <c r="P24" s="31">
        <f t="shared" si="19"/>
        <v>12392.94</v>
      </c>
      <c r="Q24" s="31">
        <f t="shared" si="5"/>
        <v>7765.138099999999</v>
      </c>
      <c r="R24" s="31">
        <f t="shared" si="20"/>
        <v>62.657755948144654</v>
      </c>
      <c r="S24" s="32">
        <f t="shared" si="21"/>
        <v>25.883793666666666</v>
      </c>
      <c r="T24" s="34">
        <v>3000</v>
      </c>
      <c r="U24" s="34">
        <v>1239.294</v>
      </c>
      <c r="V24" s="34">
        <v>3.2831</v>
      </c>
      <c r="W24" s="31">
        <f t="shared" si="35"/>
        <v>0.2649169607857377</v>
      </c>
      <c r="X24" s="32">
        <f t="shared" si="36"/>
        <v>0.10943666666666668</v>
      </c>
      <c r="Y24" s="34">
        <v>21700</v>
      </c>
      <c r="Z24" s="34">
        <v>5984.643</v>
      </c>
      <c r="AA24" s="34">
        <v>2002.762</v>
      </c>
      <c r="AB24" s="31">
        <f t="shared" si="22"/>
        <v>33.465020386345515</v>
      </c>
      <c r="AC24" s="32">
        <f t="shared" si="23"/>
        <v>9.22931797235023</v>
      </c>
      <c r="AD24" s="34">
        <v>27000</v>
      </c>
      <c r="AE24" s="34">
        <v>11153.646</v>
      </c>
      <c r="AF24" s="34">
        <v>7761.855</v>
      </c>
      <c r="AG24" s="31">
        <f t="shared" si="24"/>
        <v>69.59029361340676</v>
      </c>
      <c r="AH24" s="32">
        <f t="shared" si="25"/>
        <v>28.74761111111111</v>
      </c>
      <c r="AI24" s="34">
        <v>2528</v>
      </c>
      <c r="AJ24" s="34">
        <v>1694.288352</v>
      </c>
      <c r="AK24" s="34">
        <v>1262.04</v>
      </c>
      <c r="AL24" s="29">
        <v>1154.22</v>
      </c>
      <c r="AM24" s="32">
        <f t="shared" si="26"/>
        <v>49.92246835443038</v>
      </c>
      <c r="AN24" s="33">
        <v>0</v>
      </c>
      <c r="AO24" s="33"/>
      <c r="AP24" s="31"/>
      <c r="AQ24" s="31"/>
      <c r="AR24" s="32"/>
      <c r="AS24" s="33"/>
      <c r="AT24" s="33"/>
      <c r="AU24" s="32">
        <v>0</v>
      </c>
      <c r="AV24" s="32"/>
      <c r="AW24" s="32"/>
      <c r="AX24" s="32"/>
      <c r="AY24" s="34">
        <v>157133.2</v>
      </c>
      <c r="AZ24" s="34">
        <f t="shared" si="27"/>
        <v>78566.6</v>
      </c>
      <c r="BA24" s="34">
        <v>52858.4</v>
      </c>
      <c r="BB24" s="30"/>
      <c r="BC24" s="30">
        <v>0</v>
      </c>
      <c r="BD24" s="30">
        <v>0</v>
      </c>
      <c r="BE24" s="34">
        <v>0</v>
      </c>
      <c r="BF24" s="34">
        <f t="shared" si="28"/>
        <v>0</v>
      </c>
      <c r="BG24" s="34">
        <v>0</v>
      </c>
      <c r="BH24" s="30">
        <v>0</v>
      </c>
      <c r="BI24" s="30">
        <v>0</v>
      </c>
      <c r="BJ24" s="30">
        <v>0</v>
      </c>
      <c r="BK24" s="32"/>
      <c r="BL24" s="32"/>
      <c r="BM24" s="32"/>
      <c r="BN24" s="31">
        <f t="shared" si="6"/>
        <v>7873</v>
      </c>
      <c r="BO24" s="31">
        <f t="shared" si="29"/>
        <v>2746.18113</v>
      </c>
      <c r="BP24" s="31">
        <f t="shared" si="7"/>
        <v>492.17</v>
      </c>
      <c r="BQ24" s="31">
        <f t="shared" si="30"/>
        <v>17.921978802614525</v>
      </c>
      <c r="BR24" s="32">
        <f t="shared" si="31"/>
        <v>6.251365426139972</v>
      </c>
      <c r="BS24" s="34">
        <v>7873</v>
      </c>
      <c r="BT24" s="34">
        <v>2746.18113</v>
      </c>
      <c r="BU24" s="34">
        <v>492.17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18640</v>
      </c>
      <c r="CO24" s="34">
        <v>7444.816</v>
      </c>
      <c r="CP24" s="34">
        <v>2149</v>
      </c>
      <c r="CQ24" s="34">
        <v>9090</v>
      </c>
      <c r="CR24" s="34">
        <v>2959.704</v>
      </c>
      <c r="CS24" s="34">
        <v>783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194.6</v>
      </c>
      <c r="DF24" s="34">
        <v>0</v>
      </c>
      <c r="DG24" s="31">
        <f t="shared" si="8"/>
        <v>237874.2</v>
      </c>
      <c r="DH24" s="31">
        <f t="shared" si="9"/>
        <v>108829.46848200001</v>
      </c>
      <c r="DI24" s="31">
        <f t="shared" si="10"/>
        <v>66724.1101</v>
      </c>
      <c r="DJ24" s="34">
        <v>0</v>
      </c>
      <c r="DK24" s="34">
        <v>0</v>
      </c>
      <c r="DL24" s="34">
        <v>0</v>
      </c>
      <c r="DM24" s="34">
        <v>0</v>
      </c>
      <c r="DN24" s="34">
        <f t="shared" si="32"/>
        <v>0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0</v>
      </c>
      <c r="DW24" s="34">
        <v>0</v>
      </c>
      <c r="DX24" s="34">
        <v>0</v>
      </c>
      <c r="DY24" s="34">
        <v>0</v>
      </c>
      <c r="DZ24" s="34">
        <f t="shared" si="33"/>
        <v>0</v>
      </c>
      <c r="EA24" s="34">
        <v>0</v>
      </c>
      <c r="EB24" s="34">
        <v>0</v>
      </c>
      <c r="EC24" s="31">
        <f t="shared" si="11"/>
        <v>0</v>
      </c>
      <c r="ED24" s="31">
        <f t="shared" si="34"/>
        <v>0</v>
      </c>
      <c r="EE24" s="31">
        <f t="shared" si="12"/>
        <v>0</v>
      </c>
      <c r="EH24" s="22"/>
      <c r="EJ24" s="22"/>
      <c r="EK24" s="22"/>
      <c r="EM24" s="22"/>
    </row>
    <row r="25" spans="1:143" s="21" customFormat="1" ht="20.25" customHeight="1">
      <c r="A25" s="19">
        <v>16</v>
      </c>
      <c r="B25" s="20" t="s">
        <v>64</v>
      </c>
      <c r="C25" s="34">
        <v>357.4734</v>
      </c>
      <c r="D25" s="34">
        <v>2845.7355</v>
      </c>
      <c r="E25" s="31">
        <f t="shared" si="13"/>
        <v>22571.291</v>
      </c>
      <c r="F25" s="31">
        <f t="shared" si="14"/>
        <v>10345.816164400001</v>
      </c>
      <c r="G25" s="31">
        <f t="shared" si="0"/>
        <v>6688.550400000001</v>
      </c>
      <c r="H25" s="31">
        <f t="shared" si="15"/>
        <v>64.6498090988252</v>
      </c>
      <c r="I25" s="31">
        <f t="shared" si="16"/>
        <v>29.632998839100523</v>
      </c>
      <c r="J25" s="31">
        <f t="shared" si="1"/>
        <v>6410.291</v>
      </c>
      <c r="K25" s="31">
        <f t="shared" si="2"/>
        <v>2265.3161643999997</v>
      </c>
      <c r="L25" s="31">
        <f t="shared" si="3"/>
        <v>1236.4504</v>
      </c>
      <c r="M25" s="31">
        <f t="shared" si="17"/>
        <v>54.581802727191985</v>
      </c>
      <c r="N25" s="31">
        <f t="shared" si="18"/>
        <v>19.288522159134427</v>
      </c>
      <c r="O25" s="31">
        <f t="shared" si="4"/>
        <v>2006</v>
      </c>
      <c r="P25" s="31">
        <f t="shared" si="19"/>
        <v>828.674588</v>
      </c>
      <c r="Q25" s="31">
        <f t="shared" si="5"/>
        <v>350.1504</v>
      </c>
      <c r="R25" s="31">
        <f t="shared" si="20"/>
        <v>42.25427026127173</v>
      </c>
      <c r="S25" s="32">
        <f t="shared" si="21"/>
        <v>17.455154536390825</v>
      </c>
      <c r="T25" s="34">
        <v>2</v>
      </c>
      <c r="U25" s="34">
        <v>0.826196</v>
      </c>
      <c r="V25" s="34">
        <v>0.1504</v>
      </c>
      <c r="W25" s="31">
        <f t="shared" si="35"/>
        <v>18.203912872974453</v>
      </c>
      <c r="X25" s="32">
        <f t="shared" si="36"/>
        <v>7.5200000000000005</v>
      </c>
      <c r="Y25" s="34">
        <v>2080</v>
      </c>
      <c r="Z25" s="34">
        <v>573.6432</v>
      </c>
      <c r="AA25" s="34">
        <v>410</v>
      </c>
      <c r="AB25" s="31">
        <f t="shared" si="22"/>
        <v>71.47299924412945</v>
      </c>
      <c r="AC25" s="32">
        <f t="shared" si="23"/>
        <v>19.71153846153846</v>
      </c>
      <c r="AD25" s="34">
        <v>2004</v>
      </c>
      <c r="AE25" s="34">
        <v>827.848392</v>
      </c>
      <c r="AF25" s="34">
        <v>350</v>
      </c>
      <c r="AG25" s="31">
        <f t="shared" si="24"/>
        <v>42.27827261395466</v>
      </c>
      <c r="AH25" s="32">
        <f t="shared" si="25"/>
        <v>17.465069860279442</v>
      </c>
      <c r="AI25" s="34">
        <v>39</v>
      </c>
      <c r="AJ25" s="34">
        <v>26.138151</v>
      </c>
      <c r="AK25" s="34">
        <v>39</v>
      </c>
      <c r="AL25" s="29">
        <v>39</v>
      </c>
      <c r="AM25" s="32">
        <f t="shared" si="26"/>
        <v>100</v>
      </c>
      <c r="AN25" s="33">
        <v>0</v>
      </c>
      <c r="AO25" s="33"/>
      <c r="AP25" s="31"/>
      <c r="AQ25" s="31"/>
      <c r="AR25" s="32"/>
      <c r="AS25" s="33"/>
      <c r="AT25" s="33"/>
      <c r="AU25" s="32">
        <v>0</v>
      </c>
      <c r="AV25" s="32"/>
      <c r="AW25" s="32"/>
      <c r="AX25" s="32"/>
      <c r="AY25" s="34">
        <v>16161</v>
      </c>
      <c r="AZ25" s="34">
        <f t="shared" si="27"/>
        <v>8080.5</v>
      </c>
      <c r="BA25" s="34">
        <v>5452.1</v>
      </c>
      <c r="BB25" s="30"/>
      <c r="BC25" s="30">
        <v>0</v>
      </c>
      <c r="BD25" s="30">
        <v>0</v>
      </c>
      <c r="BE25" s="34">
        <v>0</v>
      </c>
      <c r="BF25" s="34">
        <f t="shared" si="28"/>
        <v>0</v>
      </c>
      <c r="BG25" s="34">
        <v>0</v>
      </c>
      <c r="BH25" s="30">
        <v>0</v>
      </c>
      <c r="BI25" s="30">
        <v>0</v>
      </c>
      <c r="BJ25" s="30">
        <v>0</v>
      </c>
      <c r="BK25" s="32"/>
      <c r="BL25" s="32"/>
      <c r="BM25" s="32"/>
      <c r="BN25" s="31">
        <f t="shared" si="6"/>
        <v>1500</v>
      </c>
      <c r="BO25" s="31">
        <f t="shared" si="29"/>
        <v>523.215</v>
      </c>
      <c r="BP25" s="31">
        <f t="shared" si="7"/>
        <v>290</v>
      </c>
      <c r="BQ25" s="31">
        <f t="shared" si="30"/>
        <v>55.42654549277065</v>
      </c>
      <c r="BR25" s="32">
        <f t="shared" si="31"/>
        <v>19.333333333333332</v>
      </c>
      <c r="BS25" s="34">
        <v>780</v>
      </c>
      <c r="BT25" s="34">
        <v>272.0718</v>
      </c>
      <c r="BU25" s="34">
        <v>50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720</v>
      </c>
      <c r="CC25" s="34">
        <v>251.1432</v>
      </c>
      <c r="CD25" s="34">
        <v>240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70</v>
      </c>
      <c r="CL25" s="34">
        <v>27.958</v>
      </c>
      <c r="CM25" s="34">
        <v>32</v>
      </c>
      <c r="CN25" s="34">
        <v>650</v>
      </c>
      <c r="CO25" s="34">
        <v>259.61</v>
      </c>
      <c r="CP25" s="34">
        <v>50</v>
      </c>
      <c r="CQ25" s="34">
        <v>650</v>
      </c>
      <c r="CR25" s="34">
        <v>211.64000000000001</v>
      </c>
      <c r="CS25" s="34">
        <v>50</v>
      </c>
      <c r="CT25" s="34">
        <v>65.291</v>
      </c>
      <c r="CU25" s="34">
        <v>26.0772254</v>
      </c>
      <c r="CV25" s="34">
        <v>65.3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1">
        <f t="shared" si="8"/>
        <v>22571.291</v>
      </c>
      <c r="DH25" s="31">
        <f t="shared" si="9"/>
        <v>10345.816164400001</v>
      </c>
      <c r="DI25" s="31">
        <f t="shared" si="10"/>
        <v>6688.550400000001</v>
      </c>
      <c r="DJ25" s="34">
        <v>0</v>
      </c>
      <c r="DK25" s="34">
        <v>0</v>
      </c>
      <c r="DL25" s="34">
        <v>0</v>
      </c>
      <c r="DM25" s="34">
        <v>0</v>
      </c>
      <c r="DN25" s="34">
        <f t="shared" si="32"/>
        <v>0</v>
      </c>
      <c r="DO25" s="34">
        <v>0</v>
      </c>
      <c r="DP25" s="34">
        <v>0</v>
      </c>
      <c r="DQ25" s="34">
        <v>0</v>
      </c>
      <c r="DR25" s="34">
        <v>0</v>
      </c>
      <c r="DS25" s="34">
        <v>0</v>
      </c>
      <c r="DT25" s="34">
        <v>0</v>
      </c>
      <c r="DU25" s="34">
        <v>0</v>
      </c>
      <c r="DV25" s="34">
        <v>0</v>
      </c>
      <c r="DW25" s="34">
        <v>0</v>
      </c>
      <c r="DX25" s="34">
        <v>0</v>
      </c>
      <c r="DY25" s="34">
        <v>0</v>
      </c>
      <c r="DZ25" s="34">
        <f t="shared" si="33"/>
        <v>0</v>
      </c>
      <c r="EA25" s="34">
        <v>0</v>
      </c>
      <c r="EB25" s="34">
        <v>0</v>
      </c>
      <c r="EC25" s="31">
        <f t="shared" si="11"/>
        <v>0</v>
      </c>
      <c r="ED25" s="31">
        <f t="shared" si="34"/>
        <v>0</v>
      </c>
      <c r="EE25" s="31">
        <f t="shared" si="12"/>
        <v>0</v>
      </c>
      <c r="EH25" s="22"/>
      <c r="EJ25" s="22"/>
      <c r="EK25" s="22"/>
      <c r="EM25" s="22"/>
    </row>
    <row r="26" spans="1:143" s="21" customFormat="1" ht="20.25" customHeight="1">
      <c r="A26" s="19">
        <v>17</v>
      </c>
      <c r="B26" s="20" t="s">
        <v>65</v>
      </c>
      <c r="C26" s="34">
        <v>548.3999</v>
      </c>
      <c r="D26" s="34">
        <v>3589.1998</v>
      </c>
      <c r="E26" s="31">
        <f t="shared" si="13"/>
        <v>57580.5</v>
      </c>
      <c r="F26" s="31">
        <f t="shared" si="14"/>
        <v>26369.902618</v>
      </c>
      <c r="G26" s="31">
        <f t="shared" si="0"/>
        <v>28658.697099999998</v>
      </c>
      <c r="H26" s="31">
        <f t="shared" si="15"/>
        <v>108.67957123375069</v>
      </c>
      <c r="I26" s="31">
        <f t="shared" si="16"/>
        <v>49.77153220274224</v>
      </c>
      <c r="J26" s="31">
        <f t="shared" si="1"/>
        <v>21021</v>
      </c>
      <c r="K26" s="31">
        <f t="shared" si="2"/>
        <v>8090.152618</v>
      </c>
      <c r="L26" s="31">
        <f t="shared" si="3"/>
        <v>16771.697099999998</v>
      </c>
      <c r="M26" s="31">
        <f t="shared" si="17"/>
        <v>207.3100211074411</v>
      </c>
      <c r="N26" s="31">
        <f t="shared" si="18"/>
        <v>79.78543884686741</v>
      </c>
      <c r="O26" s="31">
        <f t="shared" si="4"/>
        <v>11400</v>
      </c>
      <c r="P26" s="31">
        <f t="shared" si="19"/>
        <v>4709.3172</v>
      </c>
      <c r="Q26" s="31">
        <f t="shared" si="5"/>
        <v>2336.6553</v>
      </c>
      <c r="R26" s="31">
        <f t="shared" si="20"/>
        <v>49.61770891117718</v>
      </c>
      <c r="S26" s="32">
        <f t="shared" si="21"/>
        <v>20.49697631578947</v>
      </c>
      <c r="T26" s="34">
        <v>400</v>
      </c>
      <c r="U26" s="34">
        <v>165.2392</v>
      </c>
      <c r="V26" s="34">
        <v>8.1223</v>
      </c>
      <c r="W26" s="31">
        <f t="shared" si="35"/>
        <v>4.915480103994693</v>
      </c>
      <c r="X26" s="32">
        <f t="shared" si="36"/>
        <v>2.030575</v>
      </c>
      <c r="Y26" s="34">
        <v>4000</v>
      </c>
      <c r="Z26" s="34">
        <v>1103.16</v>
      </c>
      <c r="AA26" s="34">
        <v>376.7428</v>
      </c>
      <c r="AB26" s="31">
        <f t="shared" si="22"/>
        <v>34.15123826099568</v>
      </c>
      <c r="AC26" s="32">
        <f t="shared" si="23"/>
        <v>9.418569999999999</v>
      </c>
      <c r="AD26" s="34">
        <v>11000</v>
      </c>
      <c r="AE26" s="34">
        <v>4544.078</v>
      </c>
      <c r="AF26" s="34">
        <v>2328.533</v>
      </c>
      <c r="AG26" s="31">
        <f t="shared" si="24"/>
        <v>51.24324450416563</v>
      </c>
      <c r="AH26" s="32">
        <f t="shared" si="25"/>
        <v>21.168481818181817</v>
      </c>
      <c r="AI26" s="34">
        <v>297</v>
      </c>
      <c r="AJ26" s="34">
        <v>199.052073</v>
      </c>
      <c r="AK26" s="34">
        <v>116</v>
      </c>
      <c r="AL26" s="29">
        <v>53.8</v>
      </c>
      <c r="AM26" s="32">
        <f t="shared" si="26"/>
        <v>39.05723905723906</v>
      </c>
      <c r="AN26" s="33">
        <v>0</v>
      </c>
      <c r="AO26" s="33"/>
      <c r="AP26" s="31"/>
      <c r="AQ26" s="31"/>
      <c r="AR26" s="32"/>
      <c r="AS26" s="33"/>
      <c r="AT26" s="33"/>
      <c r="AU26" s="32">
        <v>0</v>
      </c>
      <c r="AV26" s="32"/>
      <c r="AW26" s="32"/>
      <c r="AX26" s="32"/>
      <c r="AY26" s="34">
        <v>33759</v>
      </c>
      <c r="AZ26" s="34">
        <f t="shared" si="27"/>
        <v>16879.5</v>
      </c>
      <c r="BA26" s="34">
        <v>11327.2</v>
      </c>
      <c r="BB26" s="30"/>
      <c r="BC26" s="30">
        <v>0</v>
      </c>
      <c r="BD26" s="30">
        <v>0</v>
      </c>
      <c r="BE26" s="34">
        <v>2800.5</v>
      </c>
      <c r="BF26" s="34">
        <f t="shared" si="28"/>
        <v>1400.25</v>
      </c>
      <c r="BG26" s="34">
        <v>559.8</v>
      </c>
      <c r="BH26" s="30">
        <v>0</v>
      </c>
      <c r="BI26" s="30">
        <v>0</v>
      </c>
      <c r="BJ26" s="30">
        <v>0</v>
      </c>
      <c r="BK26" s="32"/>
      <c r="BL26" s="32"/>
      <c r="BM26" s="32"/>
      <c r="BN26" s="31">
        <f t="shared" si="6"/>
        <v>944.5</v>
      </c>
      <c r="BO26" s="31">
        <f t="shared" si="29"/>
        <v>329.451045</v>
      </c>
      <c r="BP26" s="31">
        <f t="shared" si="7"/>
        <v>160</v>
      </c>
      <c r="BQ26" s="31">
        <f t="shared" si="30"/>
        <v>48.565637422701144</v>
      </c>
      <c r="BR26" s="32">
        <f t="shared" si="31"/>
        <v>16.94017998941239</v>
      </c>
      <c r="BS26" s="34">
        <v>464.5</v>
      </c>
      <c r="BT26" s="34">
        <v>162.022245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480</v>
      </c>
      <c r="CC26" s="34">
        <v>167.4288</v>
      </c>
      <c r="CD26" s="34">
        <v>160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4379.5</v>
      </c>
      <c r="CO26" s="34">
        <v>1749.1723</v>
      </c>
      <c r="CP26" s="34">
        <v>641.534</v>
      </c>
      <c r="CQ26" s="34">
        <v>2459.5</v>
      </c>
      <c r="CR26" s="34">
        <v>800.8132</v>
      </c>
      <c r="CS26" s="34">
        <v>231.534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13140.765</v>
      </c>
      <c r="DF26" s="34">
        <v>0</v>
      </c>
      <c r="DG26" s="31">
        <f t="shared" si="8"/>
        <v>57580.5</v>
      </c>
      <c r="DH26" s="31">
        <f t="shared" si="9"/>
        <v>26369.902618</v>
      </c>
      <c r="DI26" s="31">
        <f t="shared" si="10"/>
        <v>28658.697099999998</v>
      </c>
      <c r="DJ26" s="34">
        <v>0</v>
      </c>
      <c r="DK26" s="34">
        <v>0</v>
      </c>
      <c r="DL26" s="34">
        <v>0</v>
      </c>
      <c r="DM26" s="34">
        <v>0</v>
      </c>
      <c r="DN26" s="34">
        <f t="shared" si="32"/>
        <v>0</v>
      </c>
      <c r="DO26" s="34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f t="shared" si="33"/>
        <v>0</v>
      </c>
      <c r="EA26" s="34">
        <v>0</v>
      </c>
      <c r="EB26" s="34">
        <v>0</v>
      </c>
      <c r="EC26" s="31">
        <f t="shared" si="11"/>
        <v>0</v>
      </c>
      <c r="ED26" s="31">
        <f t="shared" si="34"/>
        <v>0</v>
      </c>
      <c r="EE26" s="31">
        <f t="shared" si="12"/>
        <v>0</v>
      </c>
      <c r="EH26" s="22"/>
      <c r="EJ26" s="22"/>
      <c r="EK26" s="22"/>
      <c r="EM26" s="22"/>
    </row>
    <row r="27" spans="1:143" s="21" customFormat="1" ht="20.25" customHeight="1">
      <c r="A27" s="19">
        <v>18</v>
      </c>
      <c r="B27" s="20" t="s">
        <v>66</v>
      </c>
      <c r="C27" s="34">
        <v>3969.0991</v>
      </c>
      <c r="D27" s="34">
        <v>4780.4667</v>
      </c>
      <c r="E27" s="31">
        <f t="shared" si="13"/>
        <v>78416.5</v>
      </c>
      <c r="F27" s="31">
        <f t="shared" si="14"/>
        <v>33637.1605686</v>
      </c>
      <c r="G27" s="31">
        <f t="shared" si="0"/>
        <v>18753.917999999998</v>
      </c>
      <c r="H27" s="31">
        <f t="shared" si="15"/>
        <v>55.753570405424234</v>
      </c>
      <c r="I27" s="31">
        <f t="shared" si="16"/>
        <v>23.915780479873494</v>
      </c>
      <c r="J27" s="31">
        <f t="shared" si="1"/>
        <v>64386.7</v>
      </c>
      <c r="K27" s="31">
        <f t="shared" si="2"/>
        <v>26622.260568600002</v>
      </c>
      <c r="L27" s="31">
        <f t="shared" si="3"/>
        <v>13760.618</v>
      </c>
      <c r="M27" s="31">
        <f t="shared" si="17"/>
        <v>51.68839049013799</v>
      </c>
      <c r="N27" s="31">
        <f t="shared" si="18"/>
        <v>21.371833002778526</v>
      </c>
      <c r="O27" s="31">
        <f t="shared" si="4"/>
        <v>47387.7</v>
      </c>
      <c r="P27" s="31">
        <f t="shared" si="19"/>
        <v>19575.764094600003</v>
      </c>
      <c r="Q27" s="31">
        <f t="shared" si="5"/>
        <v>9291.3662</v>
      </c>
      <c r="R27" s="31">
        <f t="shared" si="20"/>
        <v>47.46361958133238</v>
      </c>
      <c r="S27" s="32">
        <f t="shared" si="21"/>
        <v>19.607126321809247</v>
      </c>
      <c r="T27" s="34">
        <v>21444.2</v>
      </c>
      <c r="U27" s="34">
        <v>8858.5561316</v>
      </c>
      <c r="V27" s="34">
        <v>3266.7122</v>
      </c>
      <c r="W27" s="31">
        <f t="shared" si="35"/>
        <v>36.876350405988546</v>
      </c>
      <c r="X27" s="32">
        <f t="shared" si="36"/>
        <v>15.233546600013057</v>
      </c>
      <c r="Y27" s="34">
        <v>2019.7</v>
      </c>
      <c r="Z27" s="34">
        <v>557.013063</v>
      </c>
      <c r="AA27" s="34">
        <v>107.8538</v>
      </c>
      <c r="AB27" s="31">
        <f t="shared" si="22"/>
        <v>19.362885211185795</v>
      </c>
      <c r="AC27" s="32">
        <f t="shared" si="23"/>
        <v>5.34009011239293</v>
      </c>
      <c r="AD27" s="34">
        <v>25943.5</v>
      </c>
      <c r="AE27" s="34">
        <v>10717.207963</v>
      </c>
      <c r="AF27" s="34">
        <v>6024.654</v>
      </c>
      <c r="AG27" s="31">
        <f t="shared" si="24"/>
        <v>56.21477180250179</v>
      </c>
      <c r="AH27" s="32">
        <f t="shared" si="25"/>
        <v>23.222209802069884</v>
      </c>
      <c r="AI27" s="34">
        <v>2379</v>
      </c>
      <c r="AJ27" s="34">
        <v>1594.427211</v>
      </c>
      <c r="AK27" s="34">
        <v>1765.75</v>
      </c>
      <c r="AL27" s="29">
        <v>1542.75</v>
      </c>
      <c r="AM27" s="32">
        <f t="shared" si="26"/>
        <v>74.22236233711644</v>
      </c>
      <c r="AN27" s="33">
        <v>0</v>
      </c>
      <c r="AO27" s="33"/>
      <c r="AP27" s="31"/>
      <c r="AQ27" s="31"/>
      <c r="AR27" s="32"/>
      <c r="AS27" s="33"/>
      <c r="AT27" s="33"/>
      <c r="AU27" s="32">
        <v>0</v>
      </c>
      <c r="AV27" s="32"/>
      <c r="AW27" s="32"/>
      <c r="AX27" s="32"/>
      <c r="AY27" s="34">
        <v>14029.8</v>
      </c>
      <c r="AZ27" s="34">
        <f t="shared" si="27"/>
        <v>7014.9</v>
      </c>
      <c r="BA27" s="34">
        <v>4993.3</v>
      </c>
      <c r="BB27" s="30"/>
      <c r="BC27" s="30">
        <v>0</v>
      </c>
      <c r="BD27" s="30">
        <v>0</v>
      </c>
      <c r="BE27" s="34">
        <v>0</v>
      </c>
      <c r="BF27" s="34">
        <f t="shared" si="28"/>
        <v>0</v>
      </c>
      <c r="BG27" s="34">
        <v>0</v>
      </c>
      <c r="BH27" s="30">
        <v>0</v>
      </c>
      <c r="BI27" s="30">
        <v>0</v>
      </c>
      <c r="BJ27" s="30">
        <v>0</v>
      </c>
      <c r="BK27" s="32"/>
      <c r="BL27" s="32"/>
      <c r="BM27" s="32"/>
      <c r="BN27" s="31">
        <f t="shared" si="6"/>
        <v>2718</v>
      </c>
      <c r="BO27" s="31">
        <f t="shared" si="29"/>
        <v>948.06558</v>
      </c>
      <c r="BP27" s="31">
        <f t="shared" si="7"/>
        <v>163.38</v>
      </c>
      <c r="BQ27" s="31">
        <f t="shared" si="30"/>
        <v>17.232985085272265</v>
      </c>
      <c r="BR27" s="32">
        <f t="shared" si="31"/>
        <v>6.011037527593819</v>
      </c>
      <c r="BS27" s="34">
        <v>1142.4</v>
      </c>
      <c r="BT27" s="34">
        <v>398.48054400000007</v>
      </c>
      <c r="BU27" s="34">
        <v>163.38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1575.6</v>
      </c>
      <c r="CC27" s="34">
        <v>549.585036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9882.3</v>
      </c>
      <c r="CO27" s="34">
        <v>3946.9906199999996</v>
      </c>
      <c r="CP27" s="34">
        <v>1277.9</v>
      </c>
      <c r="CQ27" s="34">
        <v>2136</v>
      </c>
      <c r="CR27" s="34">
        <v>695.4816000000001</v>
      </c>
      <c r="CS27" s="34">
        <v>119.2</v>
      </c>
      <c r="CT27" s="34">
        <v>0</v>
      </c>
      <c r="CU27" s="34">
        <v>0</v>
      </c>
      <c r="CV27" s="34">
        <v>1154.368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1">
        <f t="shared" si="8"/>
        <v>78416.5</v>
      </c>
      <c r="DH27" s="31">
        <f t="shared" si="9"/>
        <v>33637.1605686</v>
      </c>
      <c r="DI27" s="31">
        <f t="shared" si="10"/>
        <v>18753.917999999998</v>
      </c>
      <c r="DJ27" s="34">
        <v>0</v>
      </c>
      <c r="DK27" s="34">
        <v>0</v>
      </c>
      <c r="DL27" s="34">
        <v>0</v>
      </c>
      <c r="DM27" s="34">
        <v>0</v>
      </c>
      <c r="DN27" s="34">
        <f t="shared" si="32"/>
        <v>0</v>
      </c>
      <c r="DO27" s="34">
        <v>0</v>
      </c>
      <c r="DP27" s="34">
        <v>0</v>
      </c>
      <c r="DQ27" s="34">
        <v>0</v>
      </c>
      <c r="DR27" s="34">
        <v>0</v>
      </c>
      <c r="DS27" s="34">
        <v>0</v>
      </c>
      <c r="DT27" s="34">
        <v>0</v>
      </c>
      <c r="DU27" s="34">
        <v>0</v>
      </c>
      <c r="DV27" s="34">
        <v>0</v>
      </c>
      <c r="DW27" s="34">
        <v>0</v>
      </c>
      <c r="DX27" s="34">
        <v>0</v>
      </c>
      <c r="DY27" s="34">
        <v>0</v>
      </c>
      <c r="DZ27" s="34">
        <f t="shared" si="33"/>
        <v>0</v>
      </c>
      <c r="EA27" s="34">
        <v>0</v>
      </c>
      <c r="EB27" s="34">
        <v>0</v>
      </c>
      <c r="EC27" s="31">
        <f t="shared" si="11"/>
        <v>0</v>
      </c>
      <c r="ED27" s="31">
        <f t="shared" si="34"/>
        <v>0</v>
      </c>
      <c r="EE27" s="31">
        <f t="shared" si="12"/>
        <v>0</v>
      </c>
      <c r="EH27" s="22"/>
      <c r="EJ27" s="22"/>
      <c r="EK27" s="22"/>
      <c r="EM27" s="22"/>
    </row>
    <row r="28" spans="1:143" s="21" customFormat="1" ht="20.25" customHeight="1">
      <c r="A28" s="19">
        <v>19</v>
      </c>
      <c r="B28" s="20" t="s">
        <v>67</v>
      </c>
      <c r="C28" s="34">
        <v>1508.97</v>
      </c>
      <c r="D28" s="34">
        <v>2257.6029</v>
      </c>
      <c r="E28" s="31">
        <f t="shared" si="13"/>
        <v>85156.5</v>
      </c>
      <c r="F28" s="31">
        <f t="shared" si="14"/>
        <v>39164.76285</v>
      </c>
      <c r="G28" s="31">
        <f t="shared" si="0"/>
        <v>23316.3031</v>
      </c>
      <c r="H28" s="31">
        <f t="shared" si="15"/>
        <v>59.53388046622629</v>
      </c>
      <c r="I28" s="31">
        <f t="shared" si="16"/>
        <v>27.38053243146442</v>
      </c>
      <c r="J28" s="31">
        <f t="shared" si="1"/>
        <v>33300</v>
      </c>
      <c r="K28" s="31">
        <f t="shared" si="2"/>
        <v>13236.512850000001</v>
      </c>
      <c r="L28" s="31">
        <f t="shared" si="3"/>
        <v>6155.8031</v>
      </c>
      <c r="M28" s="31">
        <f t="shared" si="17"/>
        <v>46.506229924447204</v>
      </c>
      <c r="N28" s="31">
        <f t="shared" si="18"/>
        <v>18.485895195195194</v>
      </c>
      <c r="O28" s="31">
        <f t="shared" si="4"/>
        <v>12800</v>
      </c>
      <c r="P28" s="31">
        <f t="shared" si="19"/>
        <v>5287.6544</v>
      </c>
      <c r="Q28" s="31">
        <f t="shared" si="5"/>
        <v>2854.1971</v>
      </c>
      <c r="R28" s="31">
        <f t="shared" si="20"/>
        <v>53.97851077407781</v>
      </c>
      <c r="S28" s="32">
        <f t="shared" si="21"/>
        <v>22.29841484375</v>
      </c>
      <c r="T28" s="34">
        <v>4200</v>
      </c>
      <c r="U28" s="34">
        <v>1735.0116</v>
      </c>
      <c r="V28" s="34">
        <v>1861.2821</v>
      </c>
      <c r="W28" s="31">
        <f t="shared" si="35"/>
        <v>107.27778995829192</v>
      </c>
      <c r="X28" s="32">
        <f t="shared" si="36"/>
        <v>44.31624047619047</v>
      </c>
      <c r="Y28" s="34">
        <v>3650</v>
      </c>
      <c r="Z28" s="34">
        <v>1006.6335</v>
      </c>
      <c r="AA28" s="34">
        <v>359.5</v>
      </c>
      <c r="AB28" s="31">
        <f t="shared" si="22"/>
        <v>35.713097169923316</v>
      </c>
      <c r="AC28" s="32">
        <f t="shared" si="23"/>
        <v>9.84931506849315</v>
      </c>
      <c r="AD28" s="34">
        <v>8600</v>
      </c>
      <c r="AE28" s="34">
        <v>3552.6428</v>
      </c>
      <c r="AF28" s="34">
        <v>992.915</v>
      </c>
      <c r="AG28" s="31">
        <f t="shared" si="24"/>
        <v>27.94863024225233</v>
      </c>
      <c r="AH28" s="32">
        <f t="shared" si="25"/>
        <v>11.545523255813952</v>
      </c>
      <c r="AI28" s="34">
        <v>1550</v>
      </c>
      <c r="AJ28" s="34">
        <v>1038.82395</v>
      </c>
      <c r="AK28" s="34">
        <v>805.7</v>
      </c>
      <c r="AL28" s="29">
        <v>609.4</v>
      </c>
      <c r="AM28" s="32">
        <f t="shared" si="26"/>
        <v>51.980645161290326</v>
      </c>
      <c r="AN28" s="33">
        <v>0</v>
      </c>
      <c r="AO28" s="33"/>
      <c r="AP28" s="31"/>
      <c r="AQ28" s="31"/>
      <c r="AR28" s="32"/>
      <c r="AS28" s="33"/>
      <c r="AT28" s="33"/>
      <c r="AU28" s="32">
        <v>0</v>
      </c>
      <c r="AV28" s="32"/>
      <c r="AW28" s="32"/>
      <c r="AX28" s="32"/>
      <c r="AY28" s="34">
        <v>51856.5</v>
      </c>
      <c r="AZ28" s="34">
        <f t="shared" si="27"/>
        <v>25928.25</v>
      </c>
      <c r="BA28" s="34">
        <v>17160.5</v>
      </c>
      <c r="BB28" s="30"/>
      <c r="BC28" s="30">
        <v>0</v>
      </c>
      <c r="BD28" s="30">
        <v>0</v>
      </c>
      <c r="BE28" s="34">
        <v>0</v>
      </c>
      <c r="BF28" s="34">
        <f t="shared" si="28"/>
        <v>0</v>
      </c>
      <c r="BG28" s="34">
        <v>0</v>
      </c>
      <c r="BH28" s="30">
        <v>0</v>
      </c>
      <c r="BI28" s="30">
        <v>0</v>
      </c>
      <c r="BJ28" s="30">
        <v>0</v>
      </c>
      <c r="BK28" s="32"/>
      <c r="BL28" s="32"/>
      <c r="BM28" s="32"/>
      <c r="BN28" s="31">
        <f t="shared" si="6"/>
        <v>4100</v>
      </c>
      <c r="BO28" s="31">
        <f t="shared" si="29"/>
        <v>1430.121</v>
      </c>
      <c r="BP28" s="31">
        <f t="shared" si="7"/>
        <v>1074.356</v>
      </c>
      <c r="BQ28" s="31">
        <f t="shared" si="30"/>
        <v>75.12343361156152</v>
      </c>
      <c r="BR28" s="32">
        <f t="shared" si="31"/>
        <v>26.203804878048782</v>
      </c>
      <c r="BS28" s="34">
        <v>4100</v>
      </c>
      <c r="BT28" s="34">
        <v>1430.121</v>
      </c>
      <c r="BU28" s="34">
        <v>1074.356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5200</v>
      </c>
      <c r="CL28" s="34">
        <v>2076.88</v>
      </c>
      <c r="CM28" s="34">
        <v>797.05</v>
      </c>
      <c r="CN28" s="34">
        <v>6000</v>
      </c>
      <c r="CO28" s="34">
        <v>2396.3999999999996</v>
      </c>
      <c r="CP28" s="34">
        <v>265</v>
      </c>
      <c r="CQ28" s="34">
        <v>3000</v>
      </c>
      <c r="CR28" s="34">
        <v>976.8000000000001</v>
      </c>
      <c r="CS28" s="34">
        <v>265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1">
        <f t="shared" si="8"/>
        <v>85156.5</v>
      </c>
      <c r="DH28" s="31">
        <f t="shared" si="9"/>
        <v>39164.76285</v>
      </c>
      <c r="DI28" s="31">
        <f t="shared" si="10"/>
        <v>23316.3031</v>
      </c>
      <c r="DJ28" s="34">
        <v>0</v>
      </c>
      <c r="DK28" s="34">
        <v>0</v>
      </c>
      <c r="DL28" s="34">
        <v>0</v>
      </c>
      <c r="DM28" s="34">
        <v>0</v>
      </c>
      <c r="DN28" s="34">
        <f t="shared" si="32"/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15983.4271</v>
      </c>
      <c r="DZ28" s="34">
        <f t="shared" si="33"/>
        <v>7991.71355</v>
      </c>
      <c r="EA28" s="34">
        <v>4230</v>
      </c>
      <c r="EB28" s="34">
        <v>0</v>
      </c>
      <c r="EC28" s="31">
        <f t="shared" si="11"/>
        <v>15983.4271</v>
      </c>
      <c r="ED28" s="31">
        <f t="shared" si="34"/>
        <v>7991.71355</v>
      </c>
      <c r="EE28" s="31">
        <f t="shared" si="12"/>
        <v>4230</v>
      </c>
      <c r="EH28" s="22"/>
      <c r="EJ28" s="22"/>
      <c r="EK28" s="22"/>
      <c r="EM28" s="22"/>
    </row>
    <row r="29" spans="1:143" s="21" customFormat="1" ht="20.25" customHeight="1">
      <c r="A29" s="19">
        <v>20</v>
      </c>
      <c r="B29" s="20" t="s">
        <v>68</v>
      </c>
      <c r="C29" s="34">
        <v>2710.941</v>
      </c>
      <c r="D29" s="34">
        <v>6267.7515</v>
      </c>
      <c r="E29" s="31">
        <f t="shared" si="13"/>
        <v>31690.600000000002</v>
      </c>
      <c r="F29" s="31">
        <f t="shared" si="14"/>
        <v>15195.429003199999</v>
      </c>
      <c r="G29" s="31">
        <f t="shared" si="0"/>
        <v>10078.679</v>
      </c>
      <c r="H29" s="31">
        <f t="shared" si="15"/>
        <v>66.32704478351704</v>
      </c>
      <c r="I29" s="31">
        <f t="shared" si="16"/>
        <v>31.803370715606516</v>
      </c>
      <c r="J29" s="31">
        <f t="shared" si="1"/>
        <v>5208.4</v>
      </c>
      <c r="K29" s="31">
        <f t="shared" si="2"/>
        <v>1954.3290032</v>
      </c>
      <c r="L29" s="31">
        <f t="shared" si="3"/>
        <v>1212.779</v>
      </c>
      <c r="M29" s="31">
        <f t="shared" si="17"/>
        <v>62.056030382510166</v>
      </c>
      <c r="N29" s="31">
        <f t="shared" si="18"/>
        <v>23.285058751247988</v>
      </c>
      <c r="O29" s="31">
        <f t="shared" si="4"/>
        <v>2078.4</v>
      </c>
      <c r="P29" s="31">
        <f t="shared" si="19"/>
        <v>858.5828832000001</v>
      </c>
      <c r="Q29" s="31">
        <f t="shared" si="5"/>
        <v>1075.679</v>
      </c>
      <c r="R29" s="31">
        <f t="shared" si="20"/>
        <v>125.28540005256885</v>
      </c>
      <c r="S29" s="32">
        <f t="shared" si="21"/>
        <v>51.75514819091609</v>
      </c>
      <c r="T29" s="34">
        <v>78.4</v>
      </c>
      <c r="U29" s="34">
        <v>32.38688320000001</v>
      </c>
      <c r="V29" s="34">
        <v>0</v>
      </c>
      <c r="W29" s="31">
        <f t="shared" si="35"/>
        <v>0</v>
      </c>
      <c r="X29" s="32">
        <f t="shared" si="36"/>
        <v>0</v>
      </c>
      <c r="Y29" s="34">
        <v>1500</v>
      </c>
      <c r="Z29" s="34">
        <v>413.685</v>
      </c>
      <c r="AA29" s="34">
        <v>65.1</v>
      </c>
      <c r="AB29" s="31">
        <f t="shared" si="22"/>
        <v>15.7366111896733</v>
      </c>
      <c r="AC29" s="32">
        <f t="shared" si="23"/>
        <v>4.34</v>
      </c>
      <c r="AD29" s="34">
        <v>2000</v>
      </c>
      <c r="AE29" s="34">
        <v>826.196</v>
      </c>
      <c r="AF29" s="34">
        <v>1075.679</v>
      </c>
      <c r="AG29" s="31">
        <f t="shared" si="24"/>
        <v>130.19658773462956</v>
      </c>
      <c r="AH29" s="32">
        <f t="shared" si="25"/>
        <v>53.783950000000004</v>
      </c>
      <c r="AI29" s="34">
        <v>180</v>
      </c>
      <c r="AJ29" s="34">
        <v>120.63762</v>
      </c>
      <c r="AK29" s="34">
        <v>60</v>
      </c>
      <c r="AL29" s="29">
        <v>30</v>
      </c>
      <c r="AM29" s="32">
        <f t="shared" si="26"/>
        <v>33.33333333333333</v>
      </c>
      <c r="AN29" s="33">
        <v>0</v>
      </c>
      <c r="AO29" s="33"/>
      <c r="AP29" s="31"/>
      <c r="AQ29" s="31"/>
      <c r="AR29" s="32"/>
      <c r="AS29" s="33"/>
      <c r="AT29" s="33"/>
      <c r="AU29" s="32">
        <v>0</v>
      </c>
      <c r="AV29" s="32"/>
      <c r="AW29" s="32"/>
      <c r="AX29" s="32"/>
      <c r="AY29" s="34">
        <v>26482.2</v>
      </c>
      <c r="AZ29" s="34">
        <f t="shared" si="27"/>
        <v>13241.099999999999</v>
      </c>
      <c r="BA29" s="34">
        <v>8865.9</v>
      </c>
      <c r="BB29" s="30"/>
      <c r="BC29" s="30">
        <v>0</v>
      </c>
      <c r="BD29" s="30">
        <v>0</v>
      </c>
      <c r="BE29" s="34">
        <v>0</v>
      </c>
      <c r="BF29" s="34">
        <f t="shared" si="28"/>
        <v>0</v>
      </c>
      <c r="BG29" s="34">
        <v>0</v>
      </c>
      <c r="BH29" s="30">
        <v>0</v>
      </c>
      <c r="BI29" s="30">
        <v>0</v>
      </c>
      <c r="BJ29" s="30">
        <v>0</v>
      </c>
      <c r="BK29" s="32"/>
      <c r="BL29" s="32"/>
      <c r="BM29" s="32"/>
      <c r="BN29" s="31">
        <f t="shared" si="6"/>
        <v>350</v>
      </c>
      <c r="BO29" s="31">
        <f t="shared" si="29"/>
        <v>122.0835</v>
      </c>
      <c r="BP29" s="31">
        <f t="shared" si="7"/>
        <v>0</v>
      </c>
      <c r="BQ29" s="31">
        <f t="shared" si="30"/>
        <v>0</v>
      </c>
      <c r="BR29" s="32">
        <f t="shared" si="31"/>
        <v>0</v>
      </c>
      <c r="BS29" s="34">
        <v>350</v>
      </c>
      <c r="BT29" s="34">
        <v>122.0835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1100</v>
      </c>
      <c r="CO29" s="34">
        <v>439.34</v>
      </c>
      <c r="CP29" s="34">
        <v>12</v>
      </c>
      <c r="CQ29" s="34">
        <v>1100</v>
      </c>
      <c r="CR29" s="34">
        <v>358.16</v>
      </c>
      <c r="CS29" s="34">
        <v>12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1">
        <f t="shared" si="8"/>
        <v>31690.600000000002</v>
      </c>
      <c r="DH29" s="31">
        <f t="shared" si="9"/>
        <v>15195.429003199999</v>
      </c>
      <c r="DI29" s="31">
        <f t="shared" si="10"/>
        <v>10078.679</v>
      </c>
      <c r="DJ29" s="34">
        <v>0</v>
      </c>
      <c r="DK29" s="34">
        <v>0</v>
      </c>
      <c r="DL29" s="34">
        <v>0</v>
      </c>
      <c r="DM29" s="34">
        <v>0</v>
      </c>
      <c r="DN29" s="34">
        <f t="shared" si="32"/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4">
        <f t="shared" si="33"/>
        <v>0</v>
      </c>
      <c r="EA29" s="34">
        <v>0</v>
      </c>
      <c r="EB29" s="34">
        <v>0</v>
      </c>
      <c r="EC29" s="31">
        <f t="shared" si="11"/>
        <v>0</v>
      </c>
      <c r="ED29" s="31">
        <f t="shared" si="34"/>
        <v>0</v>
      </c>
      <c r="EE29" s="31">
        <f t="shared" si="12"/>
        <v>0</v>
      </c>
      <c r="EH29" s="22"/>
      <c r="EJ29" s="22"/>
      <c r="EK29" s="22"/>
      <c r="EM29" s="22"/>
    </row>
    <row r="30" spans="1:143" s="21" customFormat="1" ht="20.25" customHeight="1">
      <c r="A30" s="19">
        <v>21</v>
      </c>
      <c r="B30" s="20" t="s">
        <v>69</v>
      </c>
      <c r="C30" s="34">
        <v>2122.364</v>
      </c>
      <c r="D30" s="34">
        <v>2259.2114</v>
      </c>
      <c r="E30" s="31">
        <f t="shared" si="13"/>
        <v>69581.89</v>
      </c>
      <c r="F30" s="31">
        <f t="shared" si="14"/>
        <v>31163.440751239996</v>
      </c>
      <c r="G30" s="31">
        <f t="shared" si="0"/>
        <v>18753.124</v>
      </c>
      <c r="H30" s="31">
        <f t="shared" si="15"/>
        <v>60.1766799426787</v>
      </c>
      <c r="I30" s="31">
        <f t="shared" si="16"/>
        <v>26.95115640003455</v>
      </c>
      <c r="J30" s="31">
        <f t="shared" si="1"/>
        <v>28184.89</v>
      </c>
      <c r="K30" s="31">
        <f t="shared" si="2"/>
        <v>10464.940751240001</v>
      </c>
      <c r="L30" s="31">
        <f t="shared" si="3"/>
        <v>4489.524</v>
      </c>
      <c r="M30" s="31">
        <f t="shared" si="17"/>
        <v>42.90061555740803</v>
      </c>
      <c r="N30" s="31">
        <f t="shared" si="18"/>
        <v>15.928832789484012</v>
      </c>
      <c r="O30" s="31">
        <f t="shared" si="4"/>
        <v>8855.43</v>
      </c>
      <c r="P30" s="31">
        <f t="shared" si="19"/>
        <v>3658.1604221400003</v>
      </c>
      <c r="Q30" s="31">
        <f t="shared" si="5"/>
        <v>2293.2650000000003</v>
      </c>
      <c r="R30" s="31">
        <f t="shared" si="20"/>
        <v>62.68902222331888</v>
      </c>
      <c r="S30" s="32">
        <f t="shared" si="21"/>
        <v>25.896709702408582</v>
      </c>
      <c r="T30" s="34">
        <v>355.43</v>
      </c>
      <c r="U30" s="34">
        <v>146.82742214</v>
      </c>
      <c r="V30" s="34">
        <v>142.443</v>
      </c>
      <c r="W30" s="31">
        <f t="shared" si="35"/>
        <v>97.01389421941941</v>
      </c>
      <c r="X30" s="32">
        <f t="shared" si="36"/>
        <v>40.07624567425373</v>
      </c>
      <c r="Y30" s="34">
        <v>7500</v>
      </c>
      <c r="Z30" s="34">
        <v>2068.425</v>
      </c>
      <c r="AA30" s="34">
        <v>157.909</v>
      </c>
      <c r="AB30" s="31">
        <f t="shared" si="22"/>
        <v>7.634262784485779</v>
      </c>
      <c r="AC30" s="32">
        <f t="shared" si="23"/>
        <v>2.105453333333333</v>
      </c>
      <c r="AD30" s="34">
        <v>8500</v>
      </c>
      <c r="AE30" s="34">
        <v>3511.333</v>
      </c>
      <c r="AF30" s="34">
        <v>2150.822</v>
      </c>
      <c r="AG30" s="31">
        <f t="shared" si="24"/>
        <v>61.253717605251346</v>
      </c>
      <c r="AH30" s="32">
        <f t="shared" si="25"/>
        <v>25.303788235294117</v>
      </c>
      <c r="AI30" s="34">
        <v>266</v>
      </c>
      <c r="AJ30" s="34">
        <v>178.275594</v>
      </c>
      <c r="AK30" s="34">
        <v>140</v>
      </c>
      <c r="AL30" s="29">
        <v>66.8</v>
      </c>
      <c r="AM30" s="32">
        <f t="shared" si="26"/>
        <v>52.63157894736842</v>
      </c>
      <c r="AN30" s="33">
        <v>0</v>
      </c>
      <c r="AO30" s="33"/>
      <c r="AP30" s="31"/>
      <c r="AQ30" s="31"/>
      <c r="AR30" s="32"/>
      <c r="AS30" s="33"/>
      <c r="AT30" s="33"/>
      <c r="AU30" s="32">
        <v>0</v>
      </c>
      <c r="AV30" s="32"/>
      <c r="AW30" s="32"/>
      <c r="AX30" s="32"/>
      <c r="AY30" s="34">
        <v>37663</v>
      </c>
      <c r="AZ30" s="34">
        <f t="shared" si="27"/>
        <v>18831.5</v>
      </c>
      <c r="BA30" s="34">
        <v>13517.2</v>
      </c>
      <c r="BB30" s="30"/>
      <c r="BC30" s="30">
        <v>0</v>
      </c>
      <c r="BD30" s="30">
        <v>0</v>
      </c>
      <c r="BE30" s="34">
        <v>3734</v>
      </c>
      <c r="BF30" s="34">
        <f t="shared" si="28"/>
        <v>1867</v>
      </c>
      <c r="BG30" s="34">
        <v>746.4</v>
      </c>
      <c r="BH30" s="30">
        <v>0</v>
      </c>
      <c r="BI30" s="30">
        <v>0</v>
      </c>
      <c r="BJ30" s="30">
        <v>0</v>
      </c>
      <c r="BK30" s="32"/>
      <c r="BL30" s="32"/>
      <c r="BM30" s="32"/>
      <c r="BN30" s="31">
        <f t="shared" si="6"/>
        <v>1153.71</v>
      </c>
      <c r="BO30" s="31">
        <f t="shared" si="29"/>
        <v>402.42558510000003</v>
      </c>
      <c r="BP30" s="31">
        <f t="shared" si="7"/>
        <v>225</v>
      </c>
      <c r="BQ30" s="31">
        <f t="shared" si="30"/>
        <v>55.91095803317005</v>
      </c>
      <c r="BR30" s="32">
        <f t="shared" si="31"/>
        <v>19.502301271550042</v>
      </c>
      <c r="BS30" s="34">
        <v>1143.71</v>
      </c>
      <c r="BT30" s="34">
        <v>398.93748510000006</v>
      </c>
      <c r="BU30" s="34">
        <v>225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10</v>
      </c>
      <c r="CC30" s="34">
        <v>3.4881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8520</v>
      </c>
      <c r="CL30" s="34">
        <v>3402.888</v>
      </c>
      <c r="CM30" s="34">
        <v>1072</v>
      </c>
      <c r="CN30" s="34">
        <v>1570</v>
      </c>
      <c r="CO30" s="34">
        <v>627.058</v>
      </c>
      <c r="CP30" s="34">
        <v>281.6</v>
      </c>
      <c r="CQ30" s="34">
        <v>1550</v>
      </c>
      <c r="CR30" s="34">
        <v>504.68000000000006</v>
      </c>
      <c r="CS30" s="34">
        <v>261.6</v>
      </c>
      <c r="CT30" s="34">
        <v>319.75</v>
      </c>
      <c r="CU30" s="34">
        <v>127.70814999999999</v>
      </c>
      <c r="CV30" s="34">
        <v>319.75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1">
        <f t="shared" si="8"/>
        <v>69581.89</v>
      </c>
      <c r="DH30" s="31">
        <f t="shared" si="9"/>
        <v>31163.440751239996</v>
      </c>
      <c r="DI30" s="31">
        <f t="shared" si="10"/>
        <v>18753.124</v>
      </c>
      <c r="DJ30" s="34">
        <v>0</v>
      </c>
      <c r="DK30" s="34">
        <v>0</v>
      </c>
      <c r="DL30" s="34">
        <v>0</v>
      </c>
      <c r="DM30" s="34">
        <v>0</v>
      </c>
      <c r="DN30" s="34">
        <f t="shared" si="32"/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f t="shared" si="33"/>
        <v>0</v>
      </c>
      <c r="EA30" s="34">
        <v>0</v>
      </c>
      <c r="EB30" s="34">
        <v>0</v>
      </c>
      <c r="EC30" s="31">
        <f t="shared" si="11"/>
        <v>0</v>
      </c>
      <c r="ED30" s="31">
        <f t="shared" si="34"/>
        <v>0</v>
      </c>
      <c r="EE30" s="31">
        <f t="shared" si="12"/>
        <v>0</v>
      </c>
      <c r="EH30" s="22"/>
      <c r="EJ30" s="22"/>
      <c r="EK30" s="22"/>
      <c r="EM30" s="22"/>
    </row>
    <row r="31" spans="1:143" s="21" customFormat="1" ht="20.25" customHeight="1">
      <c r="A31" s="19">
        <v>22</v>
      </c>
      <c r="B31" s="20" t="s">
        <v>70</v>
      </c>
      <c r="C31" s="34">
        <v>2650.6509</v>
      </c>
      <c r="D31" s="34">
        <v>3485.5713</v>
      </c>
      <c r="E31" s="31">
        <f t="shared" si="13"/>
        <v>47410.2</v>
      </c>
      <c r="F31" s="31">
        <f t="shared" si="14"/>
        <v>21605.972623600002</v>
      </c>
      <c r="G31" s="31">
        <f t="shared" si="0"/>
        <v>15083.7491</v>
      </c>
      <c r="H31" s="31">
        <f t="shared" si="15"/>
        <v>69.812867778626</v>
      </c>
      <c r="I31" s="31">
        <f t="shared" si="16"/>
        <v>31.815409131368362</v>
      </c>
      <c r="J31" s="31">
        <f t="shared" si="1"/>
        <v>14688.2</v>
      </c>
      <c r="K31" s="31">
        <f t="shared" si="2"/>
        <v>5244.9726236</v>
      </c>
      <c r="L31" s="31">
        <f t="shared" si="3"/>
        <v>3921.4491</v>
      </c>
      <c r="M31" s="31">
        <f t="shared" si="17"/>
        <v>74.76586402673021</v>
      </c>
      <c r="N31" s="31">
        <f t="shared" si="18"/>
        <v>26.697955501695237</v>
      </c>
      <c r="O31" s="31">
        <f t="shared" si="4"/>
        <v>5270.2</v>
      </c>
      <c r="P31" s="31">
        <f t="shared" si="19"/>
        <v>2177.1090796000003</v>
      </c>
      <c r="Q31" s="31">
        <f t="shared" si="5"/>
        <v>2619.5085</v>
      </c>
      <c r="R31" s="31">
        <f t="shared" si="20"/>
        <v>120.32049861650853</v>
      </c>
      <c r="S31" s="32">
        <f t="shared" si="21"/>
        <v>49.70415733748245</v>
      </c>
      <c r="T31" s="34">
        <v>270.2</v>
      </c>
      <c r="U31" s="34">
        <v>111.6190796</v>
      </c>
      <c r="V31" s="34">
        <v>10.1545</v>
      </c>
      <c r="W31" s="31">
        <f t="shared" si="35"/>
        <v>9.09745899750279</v>
      </c>
      <c r="X31" s="32">
        <f t="shared" si="36"/>
        <v>3.7581421169504075</v>
      </c>
      <c r="Y31" s="34">
        <v>5600</v>
      </c>
      <c r="Z31" s="34">
        <v>1544.424</v>
      </c>
      <c r="AA31" s="34">
        <v>922.0846</v>
      </c>
      <c r="AB31" s="31">
        <f t="shared" si="22"/>
        <v>59.70410975224421</v>
      </c>
      <c r="AC31" s="32">
        <f t="shared" si="23"/>
        <v>16.46579642857143</v>
      </c>
      <c r="AD31" s="34">
        <v>5000</v>
      </c>
      <c r="AE31" s="34">
        <v>2065.4900000000002</v>
      </c>
      <c r="AF31" s="34">
        <v>2609.354</v>
      </c>
      <c r="AG31" s="31">
        <f t="shared" si="24"/>
        <v>126.3309916775196</v>
      </c>
      <c r="AH31" s="32">
        <f t="shared" si="25"/>
        <v>52.187079999999995</v>
      </c>
      <c r="AI31" s="34">
        <v>116</v>
      </c>
      <c r="AJ31" s="34">
        <v>77.744244</v>
      </c>
      <c r="AK31" s="34">
        <v>85.5</v>
      </c>
      <c r="AL31" s="29">
        <v>85.5</v>
      </c>
      <c r="AM31" s="32">
        <f t="shared" si="26"/>
        <v>73.70689655172413</v>
      </c>
      <c r="AN31" s="33">
        <v>0</v>
      </c>
      <c r="AO31" s="33"/>
      <c r="AP31" s="31"/>
      <c r="AQ31" s="31"/>
      <c r="AR31" s="32"/>
      <c r="AS31" s="33"/>
      <c r="AT31" s="33"/>
      <c r="AU31" s="32">
        <v>0</v>
      </c>
      <c r="AV31" s="32"/>
      <c r="AW31" s="32"/>
      <c r="AX31" s="32"/>
      <c r="AY31" s="34">
        <v>32722</v>
      </c>
      <c r="AZ31" s="34">
        <f t="shared" si="27"/>
        <v>16361</v>
      </c>
      <c r="BA31" s="34">
        <v>11162.3</v>
      </c>
      <c r="BB31" s="30"/>
      <c r="BC31" s="30">
        <v>0</v>
      </c>
      <c r="BD31" s="30">
        <v>0</v>
      </c>
      <c r="BE31" s="34">
        <v>0</v>
      </c>
      <c r="BF31" s="34">
        <f t="shared" si="28"/>
        <v>0</v>
      </c>
      <c r="BG31" s="34">
        <v>0</v>
      </c>
      <c r="BH31" s="30">
        <v>0</v>
      </c>
      <c r="BI31" s="30">
        <v>0</v>
      </c>
      <c r="BJ31" s="30">
        <v>0</v>
      </c>
      <c r="BK31" s="32"/>
      <c r="BL31" s="32"/>
      <c r="BM31" s="32"/>
      <c r="BN31" s="31">
        <f t="shared" si="6"/>
        <v>650</v>
      </c>
      <c r="BO31" s="31">
        <f t="shared" si="29"/>
        <v>226.7265</v>
      </c>
      <c r="BP31" s="31">
        <f t="shared" si="7"/>
        <v>140.45600000000002</v>
      </c>
      <c r="BQ31" s="31">
        <f t="shared" si="30"/>
        <v>61.949529499198384</v>
      </c>
      <c r="BR31" s="32">
        <f t="shared" si="31"/>
        <v>21.608615384615387</v>
      </c>
      <c r="BS31" s="34">
        <v>650</v>
      </c>
      <c r="BT31" s="34">
        <v>226.7265</v>
      </c>
      <c r="BU31" s="34">
        <v>140.181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0.275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1630</v>
      </c>
      <c r="CL31" s="34">
        <v>651.0219999999999</v>
      </c>
      <c r="CM31" s="34">
        <v>29.2</v>
      </c>
      <c r="CN31" s="34">
        <v>1422</v>
      </c>
      <c r="CO31" s="34">
        <v>567.9467999999999</v>
      </c>
      <c r="CP31" s="34">
        <v>124.7</v>
      </c>
      <c r="CQ31" s="34">
        <v>1332</v>
      </c>
      <c r="CR31" s="34">
        <v>433.6992</v>
      </c>
      <c r="CS31" s="34">
        <v>124.7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1">
        <f t="shared" si="8"/>
        <v>47410.2</v>
      </c>
      <c r="DH31" s="31">
        <f t="shared" si="9"/>
        <v>21605.972623600002</v>
      </c>
      <c r="DI31" s="31">
        <f t="shared" si="10"/>
        <v>15083.7491</v>
      </c>
      <c r="DJ31" s="34">
        <v>0</v>
      </c>
      <c r="DK31" s="34">
        <v>0</v>
      </c>
      <c r="DL31" s="34">
        <v>0</v>
      </c>
      <c r="DM31" s="34">
        <v>0</v>
      </c>
      <c r="DN31" s="34">
        <f t="shared" si="32"/>
        <v>0</v>
      </c>
      <c r="DO31" s="34">
        <v>0</v>
      </c>
      <c r="DP31" s="34">
        <v>0</v>
      </c>
      <c r="DQ31" s="34">
        <v>0</v>
      </c>
      <c r="DR31" s="34">
        <v>0</v>
      </c>
      <c r="DS31" s="34">
        <v>0</v>
      </c>
      <c r="DT31" s="34">
        <v>0</v>
      </c>
      <c r="DU31" s="34">
        <v>0</v>
      </c>
      <c r="DV31" s="34">
        <v>0</v>
      </c>
      <c r="DW31" s="34">
        <v>0</v>
      </c>
      <c r="DX31" s="34">
        <v>0</v>
      </c>
      <c r="DY31" s="34">
        <v>0</v>
      </c>
      <c r="DZ31" s="34">
        <f t="shared" si="33"/>
        <v>0</v>
      </c>
      <c r="EA31" s="34">
        <v>0</v>
      </c>
      <c r="EB31" s="34">
        <v>0</v>
      </c>
      <c r="EC31" s="31">
        <f t="shared" si="11"/>
        <v>0</v>
      </c>
      <c r="ED31" s="31">
        <f t="shared" si="34"/>
        <v>0</v>
      </c>
      <c r="EE31" s="31">
        <f t="shared" si="12"/>
        <v>0</v>
      </c>
      <c r="EH31" s="22"/>
      <c r="EJ31" s="22"/>
      <c r="EK31" s="22"/>
      <c r="EM31" s="22"/>
    </row>
    <row r="32" spans="1:143" s="21" customFormat="1" ht="20.25" customHeight="1">
      <c r="A32" s="19">
        <v>23</v>
      </c>
      <c r="B32" s="20" t="s">
        <v>71</v>
      </c>
      <c r="C32" s="34">
        <v>1828.3847</v>
      </c>
      <c r="D32" s="34">
        <v>1201.0647</v>
      </c>
      <c r="E32" s="31">
        <f t="shared" si="13"/>
        <v>45199.8</v>
      </c>
      <c r="F32" s="31">
        <f t="shared" si="14"/>
        <v>21530.2787686</v>
      </c>
      <c r="G32" s="31">
        <f t="shared" si="0"/>
        <v>14294.912900000001</v>
      </c>
      <c r="H32" s="31">
        <f t="shared" si="15"/>
        <v>66.39446267109119</v>
      </c>
      <c r="I32" s="31">
        <f t="shared" si="16"/>
        <v>31.626053433864755</v>
      </c>
      <c r="J32" s="31">
        <f t="shared" si="1"/>
        <v>10113</v>
      </c>
      <c r="K32" s="31">
        <f t="shared" si="2"/>
        <v>3986.8787685999996</v>
      </c>
      <c r="L32" s="31">
        <f t="shared" si="3"/>
        <v>2283.2129</v>
      </c>
      <c r="M32" s="31">
        <f t="shared" si="17"/>
        <v>57.26817975962069</v>
      </c>
      <c r="N32" s="31">
        <f t="shared" si="18"/>
        <v>22.577008800553745</v>
      </c>
      <c r="O32" s="31">
        <f t="shared" si="4"/>
        <v>5143</v>
      </c>
      <c r="P32" s="31">
        <f t="shared" si="19"/>
        <v>2124.563014</v>
      </c>
      <c r="Q32" s="31">
        <f t="shared" si="5"/>
        <v>1707.6149</v>
      </c>
      <c r="R32" s="31">
        <f t="shared" si="20"/>
        <v>80.37487656273396</v>
      </c>
      <c r="S32" s="32">
        <f t="shared" si="21"/>
        <v>33.20270075831227</v>
      </c>
      <c r="T32" s="34">
        <v>45</v>
      </c>
      <c r="U32" s="34">
        <v>18.58941</v>
      </c>
      <c r="V32" s="34">
        <v>0.1149</v>
      </c>
      <c r="W32" s="31">
        <f t="shared" si="35"/>
        <v>0.6180938502082637</v>
      </c>
      <c r="X32" s="32">
        <f t="shared" si="36"/>
        <v>0.2553333333333333</v>
      </c>
      <c r="Y32" s="34">
        <v>1286.6</v>
      </c>
      <c r="Z32" s="34">
        <v>354.831414</v>
      </c>
      <c r="AA32" s="34">
        <v>186.898</v>
      </c>
      <c r="AB32" s="31">
        <f t="shared" si="22"/>
        <v>52.67233751744427</v>
      </c>
      <c r="AC32" s="32">
        <f t="shared" si="23"/>
        <v>14.526503963935955</v>
      </c>
      <c r="AD32" s="34">
        <v>5098</v>
      </c>
      <c r="AE32" s="34">
        <v>2105.973604</v>
      </c>
      <c r="AF32" s="34">
        <v>1707.5</v>
      </c>
      <c r="AG32" s="31">
        <f t="shared" si="24"/>
        <v>81.07888896408029</v>
      </c>
      <c r="AH32" s="32">
        <f t="shared" si="25"/>
        <v>33.49352687328364</v>
      </c>
      <c r="AI32" s="34">
        <v>173.4</v>
      </c>
      <c r="AJ32" s="34">
        <v>116.2142406</v>
      </c>
      <c r="AK32" s="34">
        <v>86.7</v>
      </c>
      <c r="AL32" s="29">
        <v>79.2</v>
      </c>
      <c r="AM32" s="32">
        <f t="shared" si="26"/>
        <v>50</v>
      </c>
      <c r="AN32" s="33">
        <v>0</v>
      </c>
      <c r="AO32" s="33"/>
      <c r="AP32" s="31"/>
      <c r="AQ32" s="31"/>
      <c r="AR32" s="32"/>
      <c r="AS32" s="33"/>
      <c r="AT32" s="33"/>
      <c r="AU32" s="32">
        <v>0</v>
      </c>
      <c r="AV32" s="32"/>
      <c r="AW32" s="32"/>
      <c r="AX32" s="32"/>
      <c r="AY32" s="34">
        <v>35086.8</v>
      </c>
      <c r="AZ32" s="34">
        <f t="shared" si="27"/>
        <v>17543.4</v>
      </c>
      <c r="BA32" s="34">
        <v>12011.7</v>
      </c>
      <c r="BB32" s="30"/>
      <c r="BC32" s="30">
        <v>0</v>
      </c>
      <c r="BD32" s="30">
        <v>0</v>
      </c>
      <c r="BE32" s="34">
        <v>0</v>
      </c>
      <c r="BF32" s="34">
        <f t="shared" si="28"/>
        <v>0</v>
      </c>
      <c r="BG32" s="34">
        <v>0</v>
      </c>
      <c r="BH32" s="30">
        <v>0</v>
      </c>
      <c r="BI32" s="30">
        <v>0</v>
      </c>
      <c r="BJ32" s="30">
        <v>0</v>
      </c>
      <c r="BK32" s="32"/>
      <c r="BL32" s="32"/>
      <c r="BM32" s="32"/>
      <c r="BN32" s="31">
        <f t="shared" si="6"/>
        <v>210</v>
      </c>
      <c r="BO32" s="31">
        <f t="shared" si="29"/>
        <v>73.2501</v>
      </c>
      <c r="BP32" s="31">
        <f t="shared" si="7"/>
        <v>0</v>
      </c>
      <c r="BQ32" s="31">
        <f t="shared" si="30"/>
        <v>0</v>
      </c>
      <c r="BR32" s="32">
        <f t="shared" si="31"/>
        <v>0</v>
      </c>
      <c r="BS32" s="34">
        <v>210</v>
      </c>
      <c r="BT32" s="34">
        <v>73.2501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1750</v>
      </c>
      <c r="CL32" s="34">
        <v>698.9499999999999</v>
      </c>
      <c r="CM32" s="34">
        <v>0</v>
      </c>
      <c r="CN32" s="34">
        <v>1550</v>
      </c>
      <c r="CO32" s="34">
        <v>619.0699999999999</v>
      </c>
      <c r="CP32" s="34">
        <v>302</v>
      </c>
      <c r="CQ32" s="34">
        <v>1550</v>
      </c>
      <c r="CR32" s="34">
        <v>504.68000000000006</v>
      </c>
      <c r="CS32" s="34">
        <v>299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1">
        <f t="shared" si="8"/>
        <v>45199.8</v>
      </c>
      <c r="DH32" s="31">
        <f t="shared" si="9"/>
        <v>21530.2787686</v>
      </c>
      <c r="DI32" s="31">
        <f t="shared" si="10"/>
        <v>14294.912900000001</v>
      </c>
      <c r="DJ32" s="34">
        <v>0</v>
      </c>
      <c r="DK32" s="34">
        <v>0</v>
      </c>
      <c r="DL32" s="34">
        <v>0</v>
      </c>
      <c r="DM32" s="34">
        <v>0</v>
      </c>
      <c r="DN32" s="34">
        <f t="shared" si="32"/>
        <v>0</v>
      </c>
      <c r="DO32" s="34">
        <v>0</v>
      </c>
      <c r="DP32" s="34">
        <v>0</v>
      </c>
      <c r="DQ32" s="34">
        <v>0</v>
      </c>
      <c r="DR32" s="34">
        <v>0</v>
      </c>
      <c r="DS32" s="34">
        <v>0</v>
      </c>
      <c r="DT32" s="34">
        <v>0</v>
      </c>
      <c r="DU32" s="34">
        <v>0</v>
      </c>
      <c r="DV32" s="34">
        <v>0</v>
      </c>
      <c r="DW32" s="34">
        <v>0</v>
      </c>
      <c r="DX32" s="34">
        <v>0</v>
      </c>
      <c r="DY32" s="34">
        <v>0</v>
      </c>
      <c r="DZ32" s="34">
        <f t="shared" si="33"/>
        <v>0</v>
      </c>
      <c r="EA32" s="34">
        <v>0</v>
      </c>
      <c r="EB32" s="34">
        <v>0</v>
      </c>
      <c r="EC32" s="31">
        <f t="shared" si="11"/>
        <v>0</v>
      </c>
      <c r="ED32" s="31">
        <f t="shared" si="34"/>
        <v>0</v>
      </c>
      <c r="EE32" s="31">
        <f t="shared" si="12"/>
        <v>0</v>
      </c>
      <c r="EH32" s="22"/>
      <c r="EJ32" s="22"/>
      <c r="EK32" s="22"/>
      <c r="EM32" s="22"/>
    </row>
    <row r="33" spans="1:143" s="21" customFormat="1" ht="20.25" customHeight="1">
      <c r="A33" s="19">
        <v>24</v>
      </c>
      <c r="B33" s="20" t="s">
        <v>72</v>
      </c>
      <c r="C33" s="34">
        <v>536.648</v>
      </c>
      <c r="D33" s="34">
        <v>2143.4734</v>
      </c>
      <c r="E33" s="31">
        <f t="shared" si="13"/>
        <v>23327.1</v>
      </c>
      <c r="F33" s="31">
        <f t="shared" si="14"/>
        <v>10578.481892</v>
      </c>
      <c r="G33" s="31">
        <f t="shared" si="0"/>
        <v>6604.987999999999</v>
      </c>
      <c r="H33" s="31">
        <f t="shared" si="15"/>
        <v>62.43795723652026</v>
      </c>
      <c r="I33" s="31">
        <f t="shared" si="16"/>
        <v>28.314655486537117</v>
      </c>
      <c r="J33" s="31">
        <f t="shared" si="1"/>
        <v>7394.8</v>
      </c>
      <c r="K33" s="31">
        <f t="shared" si="2"/>
        <v>2612.331892</v>
      </c>
      <c r="L33" s="31">
        <f t="shared" si="3"/>
        <v>1042.1879999999999</v>
      </c>
      <c r="M33" s="31">
        <f t="shared" si="17"/>
        <v>39.894930777807915</v>
      </c>
      <c r="N33" s="31">
        <f t="shared" si="18"/>
        <v>14.093525179856112</v>
      </c>
      <c r="O33" s="31">
        <f t="shared" si="4"/>
        <v>3100</v>
      </c>
      <c r="P33" s="31">
        <f t="shared" si="19"/>
        <v>1280.6038</v>
      </c>
      <c r="Q33" s="31">
        <f t="shared" si="5"/>
        <v>773.915</v>
      </c>
      <c r="R33" s="31">
        <f t="shared" si="20"/>
        <v>60.433601711942444</v>
      </c>
      <c r="S33" s="32">
        <f t="shared" si="21"/>
        <v>24.965</v>
      </c>
      <c r="T33" s="34">
        <v>100</v>
      </c>
      <c r="U33" s="34">
        <v>41.3098</v>
      </c>
      <c r="V33" s="34">
        <v>53.185</v>
      </c>
      <c r="W33" s="31">
        <f t="shared" si="35"/>
        <v>128.74668964749284</v>
      </c>
      <c r="X33" s="32">
        <f t="shared" si="36"/>
        <v>53.185</v>
      </c>
      <c r="Y33" s="34">
        <v>2900</v>
      </c>
      <c r="Z33" s="34">
        <v>799.791</v>
      </c>
      <c r="AA33" s="34">
        <v>163.873</v>
      </c>
      <c r="AB33" s="31">
        <f t="shared" si="22"/>
        <v>20.489477876095126</v>
      </c>
      <c r="AC33" s="32">
        <f t="shared" si="23"/>
        <v>5.650793103448275</v>
      </c>
      <c r="AD33" s="34">
        <v>3000</v>
      </c>
      <c r="AE33" s="34">
        <v>1239.294</v>
      </c>
      <c r="AF33" s="34">
        <v>720.73</v>
      </c>
      <c r="AG33" s="31">
        <f t="shared" si="24"/>
        <v>58.156498780757424</v>
      </c>
      <c r="AH33" s="32">
        <f t="shared" si="25"/>
        <v>24.024333333333335</v>
      </c>
      <c r="AI33" s="34">
        <v>48</v>
      </c>
      <c r="AJ33" s="34">
        <v>32.170032</v>
      </c>
      <c r="AK33" s="34">
        <v>11.8</v>
      </c>
      <c r="AL33" s="29">
        <v>11.8</v>
      </c>
      <c r="AM33" s="32">
        <f t="shared" si="26"/>
        <v>24.583333333333336</v>
      </c>
      <c r="AN33" s="33">
        <v>0</v>
      </c>
      <c r="AO33" s="33"/>
      <c r="AP33" s="31"/>
      <c r="AQ33" s="31"/>
      <c r="AR33" s="32"/>
      <c r="AS33" s="33"/>
      <c r="AT33" s="33"/>
      <c r="AU33" s="32">
        <v>0</v>
      </c>
      <c r="AV33" s="32"/>
      <c r="AW33" s="32"/>
      <c r="AX33" s="32"/>
      <c r="AY33" s="34">
        <v>15932.3</v>
      </c>
      <c r="AZ33" s="34">
        <f t="shared" si="27"/>
        <v>7966.15</v>
      </c>
      <c r="BA33" s="34">
        <v>5562.8</v>
      </c>
      <c r="BB33" s="30"/>
      <c r="BC33" s="30">
        <v>0</v>
      </c>
      <c r="BD33" s="30">
        <v>0</v>
      </c>
      <c r="BE33" s="34">
        <v>0</v>
      </c>
      <c r="BF33" s="34">
        <f t="shared" si="28"/>
        <v>0</v>
      </c>
      <c r="BG33" s="34">
        <v>0</v>
      </c>
      <c r="BH33" s="30">
        <v>0</v>
      </c>
      <c r="BI33" s="30">
        <v>0</v>
      </c>
      <c r="BJ33" s="30">
        <v>0</v>
      </c>
      <c r="BK33" s="32"/>
      <c r="BL33" s="32"/>
      <c r="BM33" s="32"/>
      <c r="BN33" s="31">
        <f t="shared" si="6"/>
        <v>754</v>
      </c>
      <c r="BO33" s="31">
        <f t="shared" si="29"/>
        <v>263.00274</v>
      </c>
      <c r="BP33" s="31">
        <f t="shared" si="7"/>
        <v>72.9</v>
      </c>
      <c r="BQ33" s="31">
        <f t="shared" si="30"/>
        <v>27.71834240206015</v>
      </c>
      <c r="BR33" s="32">
        <f t="shared" si="31"/>
        <v>9.668435013262599</v>
      </c>
      <c r="BS33" s="34">
        <v>754</v>
      </c>
      <c r="BT33" s="34">
        <v>263.00274</v>
      </c>
      <c r="BU33" s="34">
        <v>72.9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592.8</v>
      </c>
      <c r="CO33" s="34">
        <v>236.76432</v>
      </c>
      <c r="CP33" s="34">
        <v>19.7</v>
      </c>
      <c r="CQ33" s="34">
        <v>592.8</v>
      </c>
      <c r="CR33" s="34">
        <v>193.01568</v>
      </c>
      <c r="CS33" s="34">
        <v>19.7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1">
        <f t="shared" si="8"/>
        <v>23327.1</v>
      </c>
      <c r="DH33" s="31">
        <f t="shared" si="9"/>
        <v>10578.481892</v>
      </c>
      <c r="DI33" s="31">
        <f t="shared" si="10"/>
        <v>6604.987999999999</v>
      </c>
      <c r="DJ33" s="34">
        <v>0</v>
      </c>
      <c r="DK33" s="34">
        <v>0</v>
      </c>
      <c r="DL33" s="34">
        <v>0</v>
      </c>
      <c r="DM33" s="34">
        <v>0</v>
      </c>
      <c r="DN33" s="34">
        <f t="shared" si="32"/>
        <v>0</v>
      </c>
      <c r="DO33" s="34">
        <v>0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f t="shared" si="33"/>
        <v>0</v>
      </c>
      <c r="EA33" s="34">
        <v>0</v>
      </c>
      <c r="EB33" s="34">
        <v>0</v>
      </c>
      <c r="EC33" s="31">
        <f t="shared" si="11"/>
        <v>0</v>
      </c>
      <c r="ED33" s="31">
        <f t="shared" si="34"/>
        <v>0</v>
      </c>
      <c r="EE33" s="31">
        <f t="shared" si="12"/>
        <v>0</v>
      </c>
      <c r="EH33" s="22"/>
      <c r="EJ33" s="22"/>
      <c r="EK33" s="22"/>
      <c r="EM33" s="22"/>
    </row>
    <row r="34" spans="1:143" s="21" customFormat="1" ht="20.25" customHeight="1">
      <c r="A34" s="19">
        <v>25</v>
      </c>
      <c r="B34" s="20" t="s">
        <v>73</v>
      </c>
      <c r="C34" s="34">
        <v>8757.4295</v>
      </c>
      <c r="D34" s="34">
        <v>7419.0614</v>
      </c>
      <c r="E34" s="31">
        <f t="shared" si="13"/>
        <v>48703.55</v>
      </c>
      <c r="F34" s="31">
        <f t="shared" si="14"/>
        <v>22904.99435725</v>
      </c>
      <c r="G34" s="31">
        <f t="shared" si="0"/>
        <v>16894.2939</v>
      </c>
      <c r="H34" s="31">
        <f t="shared" si="15"/>
        <v>73.75812295126165</v>
      </c>
      <c r="I34" s="31">
        <f t="shared" si="16"/>
        <v>34.688013296772</v>
      </c>
      <c r="J34" s="31">
        <f t="shared" si="1"/>
        <v>11865.25</v>
      </c>
      <c r="K34" s="31">
        <f t="shared" si="2"/>
        <v>4485.84435725</v>
      </c>
      <c r="L34" s="31">
        <f t="shared" si="3"/>
        <v>4413.8939</v>
      </c>
      <c r="M34" s="31">
        <f t="shared" si="17"/>
        <v>98.39605542413182</v>
      </c>
      <c r="N34" s="31">
        <f t="shared" si="18"/>
        <v>37.20017614462401</v>
      </c>
      <c r="O34" s="31">
        <f t="shared" si="4"/>
        <v>5000</v>
      </c>
      <c r="P34" s="31">
        <f t="shared" si="19"/>
        <v>2065.4900000000002</v>
      </c>
      <c r="Q34" s="31">
        <f t="shared" si="5"/>
        <v>3734.2977</v>
      </c>
      <c r="R34" s="31">
        <f t="shared" si="20"/>
        <v>180.79476056528958</v>
      </c>
      <c r="S34" s="32">
        <f t="shared" si="21"/>
        <v>74.685954</v>
      </c>
      <c r="T34" s="34">
        <v>500</v>
      </c>
      <c r="U34" s="34">
        <v>206.549</v>
      </c>
      <c r="V34" s="34">
        <v>6.9377</v>
      </c>
      <c r="W34" s="31">
        <f t="shared" si="35"/>
        <v>3.3588639983732675</v>
      </c>
      <c r="X34" s="32">
        <f t="shared" si="36"/>
        <v>1.3875400000000002</v>
      </c>
      <c r="Y34" s="34">
        <v>4200</v>
      </c>
      <c r="Z34" s="34">
        <v>1158.318</v>
      </c>
      <c r="AA34" s="34">
        <v>206.956</v>
      </c>
      <c r="AB34" s="31">
        <f t="shared" si="22"/>
        <v>17.866941548003222</v>
      </c>
      <c r="AC34" s="32">
        <f t="shared" si="23"/>
        <v>4.92752380952381</v>
      </c>
      <c r="AD34" s="34">
        <v>4500</v>
      </c>
      <c r="AE34" s="34">
        <v>1858.941</v>
      </c>
      <c r="AF34" s="34">
        <v>3727.36</v>
      </c>
      <c r="AG34" s="31">
        <f t="shared" si="24"/>
        <v>200.50986018383585</v>
      </c>
      <c r="AH34" s="32">
        <f t="shared" si="25"/>
        <v>82.83022222222223</v>
      </c>
      <c r="AI34" s="34">
        <v>845.25</v>
      </c>
      <c r="AJ34" s="34">
        <v>566.4941572500001</v>
      </c>
      <c r="AK34" s="34">
        <v>434.1</v>
      </c>
      <c r="AL34" s="29">
        <v>434.1</v>
      </c>
      <c r="AM34" s="32">
        <f t="shared" si="26"/>
        <v>51.357586512866014</v>
      </c>
      <c r="AN34" s="33">
        <v>0</v>
      </c>
      <c r="AO34" s="33"/>
      <c r="AP34" s="31"/>
      <c r="AQ34" s="31"/>
      <c r="AR34" s="32"/>
      <c r="AS34" s="33"/>
      <c r="AT34" s="33"/>
      <c r="AU34" s="32">
        <v>0</v>
      </c>
      <c r="AV34" s="32"/>
      <c r="AW34" s="32"/>
      <c r="AX34" s="32"/>
      <c r="AY34" s="34">
        <v>36838.3</v>
      </c>
      <c r="AZ34" s="34">
        <f t="shared" si="27"/>
        <v>18419.15</v>
      </c>
      <c r="BA34" s="34">
        <v>12480.4</v>
      </c>
      <c r="BB34" s="30"/>
      <c r="BC34" s="30">
        <v>0</v>
      </c>
      <c r="BD34" s="30">
        <v>0</v>
      </c>
      <c r="BE34" s="34">
        <v>0</v>
      </c>
      <c r="BF34" s="34">
        <f t="shared" si="28"/>
        <v>0</v>
      </c>
      <c r="BG34" s="34">
        <v>0</v>
      </c>
      <c r="BH34" s="30">
        <v>0</v>
      </c>
      <c r="BI34" s="30">
        <v>0</v>
      </c>
      <c r="BJ34" s="30">
        <v>0</v>
      </c>
      <c r="BK34" s="32"/>
      <c r="BL34" s="32"/>
      <c r="BM34" s="32"/>
      <c r="BN34" s="31">
        <f t="shared" si="6"/>
        <v>620</v>
      </c>
      <c r="BO34" s="31">
        <f t="shared" si="29"/>
        <v>216.2622</v>
      </c>
      <c r="BP34" s="31">
        <f t="shared" si="7"/>
        <v>20.240199999999998</v>
      </c>
      <c r="BQ34" s="31">
        <f t="shared" si="30"/>
        <v>9.359102052970883</v>
      </c>
      <c r="BR34" s="32">
        <f t="shared" si="31"/>
        <v>3.2645483870967738</v>
      </c>
      <c r="BS34" s="34">
        <v>620</v>
      </c>
      <c r="BT34" s="34">
        <v>216.2622</v>
      </c>
      <c r="BU34" s="34">
        <v>19.9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0.3402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1200</v>
      </c>
      <c r="CO34" s="34">
        <v>479.28</v>
      </c>
      <c r="CP34" s="34">
        <v>18.3</v>
      </c>
      <c r="CQ34" s="34">
        <v>1200</v>
      </c>
      <c r="CR34" s="34">
        <v>390.72</v>
      </c>
      <c r="CS34" s="34">
        <v>18.3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1">
        <f t="shared" si="8"/>
        <v>48703.55</v>
      </c>
      <c r="DH34" s="31">
        <f t="shared" si="9"/>
        <v>22904.99435725</v>
      </c>
      <c r="DI34" s="31">
        <f t="shared" si="10"/>
        <v>16894.2939</v>
      </c>
      <c r="DJ34" s="34">
        <v>0</v>
      </c>
      <c r="DK34" s="34">
        <v>0</v>
      </c>
      <c r="DL34" s="34">
        <v>0</v>
      </c>
      <c r="DM34" s="34">
        <v>0</v>
      </c>
      <c r="DN34" s="34">
        <f t="shared" si="32"/>
        <v>0</v>
      </c>
      <c r="DO34" s="34">
        <v>0</v>
      </c>
      <c r="DP34" s="34">
        <v>0</v>
      </c>
      <c r="DQ34" s="34">
        <v>0</v>
      </c>
      <c r="DR34" s="34">
        <v>0</v>
      </c>
      <c r="DS34" s="34">
        <v>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4">
        <v>0</v>
      </c>
      <c r="DZ34" s="34">
        <f t="shared" si="33"/>
        <v>0</v>
      </c>
      <c r="EA34" s="34">
        <v>0</v>
      </c>
      <c r="EB34" s="34">
        <v>0</v>
      </c>
      <c r="EC34" s="31">
        <f t="shared" si="11"/>
        <v>0</v>
      </c>
      <c r="ED34" s="31">
        <f t="shared" si="34"/>
        <v>0</v>
      </c>
      <c r="EE34" s="31">
        <f t="shared" si="12"/>
        <v>0</v>
      </c>
      <c r="EH34" s="22"/>
      <c r="EJ34" s="22"/>
      <c r="EK34" s="22"/>
      <c r="EM34" s="22"/>
    </row>
    <row r="35" spans="1:143" s="21" customFormat="1" ht="20.25" customHeight="1">
      <c r="A35" s="19">
        <v>26</v>
      </c>
      <c r="B35" s="20" t="s">
        <v>74</v>
      </c>
      <c r="C35" s="34">
        <v>648.75</v>
      </c>
      <c r="D35" s="34">
        <v>592.7371</v>
      </c>
      <c r="E35" s="31">
        <f t="shared" si="13"/>
        <v>35741.40000000001</v>
      </c>
      <c r="F35" s="31">
        <f t="shared" si="14"/>
        <v>16010.1180746</v>
      </c>
      <c r="G35" s="31">
        <f t="shared" si="0"/>
        <v>9746.3308</v>
      </c>
      <c r="H35" s="31">
        <f t="shared" si="15"/>
        <v>60.876070710949485</v>
      </c>
      <c r="I35" s="31">
        <f t="shared" si="16"/>
        <v>27.269023597284935</v>
      </c>
      <c r="J35" s="31">
        <f t="shared" si="1"/>
        <v>12866.5</v>
      </c>
      <c r="K35" s="31">
        <f t="shared" si="2"/>
        <v>4572.6680746</v>
      </c>
      <c r="L35" s="31">
        <f t="shared" si="3"/>
        <v>1891.4307999999999</v>
      </c>
      <c r="M35" s="31">
        <f t="shared" si="17"/>
        <v>41.363833305688935</v>
      </c>
      <c r="N35" s="31">
        <f t="shared" si="18"/>
        <v>14.700429798313449</v>
      </c>
      <c r="O35" s="31">
        <f t="shared" si="4"/>
        <v>4632.7</v>
      </c>
      <c r="P35" s="31">
        <f t="shared" si="19"/>
        <v>1913.7591046</v>
      </c>
      <c r="Q35" s="31">
        <f t="shared" si="5"/>
        <v>1747.1838</v>
      </c>
      <c r="R35" s="31">
        <f t="shared" si="20"/>
        <v>91.29591053546855</v>
      </c>
      <c r="S35" s="32">
        <f t="shared" si="21"/>
        <v>37.714158050380995</v>
      </c>
      <c r="T35" s="34">
        <v>82.7</v>
      </c>
      <c r="U35" s="34">
        <v>34.16320460000001</v>
      </c>
      <c r="V35" s="34">
        <v>1.5838</v>
      </c>
      <c r="W35" s="31">
        <f t="shared" si="35"/>
        <v>4.635981953519664</v>
      </c>
      <c r="X35" s="32">
        <f t="shared" si="36"/>
        <v>1.9151148730350664</v>
      </c>
      <c r="Y35" s="34">
        <v>5257</v>
      </c>
      <c r="Z35" s="34">
        <v>1449.8280300000001</v>
      </c>
      <c r="AA35" s="34">
        <v>104.947</v>
      </c>
      <c r="AB35" s="31">
        <f t="shared" si="22"/>
        <v>7.238582633831406</v>
      </c>
      <c r="AC35" s="32">
        <f t="shared" si="23"/>
        <v>1.9963287045843638</v>
      </c>
      <c r="AD35" s="34">
        <v>4550</v>
      </c>
      <c r="AE35" s="34">
        <v>1879.5959</v>
      </c>
      <c r="AF35" s="34">
        <v>1745.6</v>
      </c>
      <c r="AG35" s="31">
        <f t="shared" si="24"/>
        <v>92.87102616046353</v>
      </c>
      <c r="AH35" s="32">
        <f t="shared" si="25"/>
        <v>38.36483516483516</v>
      </c>
      <c r="AI35" s="34">
        <v>80</v>
      </c>
      <c r="AJ35" s="34">
        <v>53.61672</v>
      </c>
      <c r="AK35" s="34">
        <v>20</v>
      </c>
      <c r="AL35" s="29">
        <v>20</v>
      </c>
      <c r="AM35" s="32">
        <f t="shared" si="26"/>
        <v>25</v>
      </c>
      <c r="AN35" s="33">
        <v>0</v>
      </c>
      <c r="AO35" s="33"/>
      <c r="AP35" s="31"/>
      <c r="AQ35" s="31"/>
      <c r="AR35" s="32"/>
      <c r="AS35" s="33"/>
      <c r="AT35" s="33"/>
      <c r="AU35" s="32">
        <v>0</v>
      </c>
      <c r="AV35" s="32"/>
      <c r="AW35" s="32"/>
      <c r="AX35" s="32"/>
      <c r="AY35" s="34">
        <v>22874.9</v>
      </c>
      <c r="AZ35" s="34">
        <f t="shared" si="27"/>
        <v>11437.45</v>
      </c>
      <c r="BA35" s="34">
        <v>7854.9</v>
      </c>
      <c r="BB35" s="30"/>
      <c r="BC35" s="30">
        <v>0</v>
      </c>
      <c r="BD35" s="30">
        <v>0</v>
      </c>
      <c r="BE35" s="34">
        <v>0</v>
      </c>
      <c r="BF35" s="34">
        <f t="shared" si="28"/>
        <v>0</v>
      </c>
      <c r="BG35" s="34">
        <v>0</v>
      </c>
      <c r="BH35" s="30">
        <v>0</v>
      </c>
      <c r="BI35" s="30">
        <v>0</v>
      </c>
      <c r="BJ35" s="30">
        <v>0</v>
      </c>
      <c r="BK35" s="32"/>
      <c r="BL35" s="32"/>
      <c r="BM35" s="32"/>
      <c r="BN35" s="31">
        <f t="shared" si="6"/>
        <v>30</v>
      </c>
      <c r="BO35" s="31">
        <f t="shared" si="29"/>
        <v>10.4643</v>
      </c>
      <c r="BP35" s="31">
        <f t="shared" si="7"/>
        <v>0</v>
      </c>
      <c r="BQ35" s="31">
        <f t="shared" si="30"/>
        <v>0</v>
      </c>
      <c r="BR35" s="32">
        <f t="shared" si="31"/>
        <v>0</v>
      </c>
      <c r="BS35" s="34">
        <v>30</v>
      </c>
      <c r="BT35" s="34">
        <v>10.4643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2866.8</v>
      </c>
      <c r="CO35" s="34">
        <v>1144.99992</v>
      </c>
      <c r="CP35" s="34">
        <v>19.3</v>
      </c>
      <c r="CQ35" s="34">
        <v>990</v>
      </c>
      <c r="CR35" s="34">
        <v>322.34400000000005</v>
      </c>
      <c r="CS35" s="34">
        <v>11.3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31">
        <f t="shared" si="8"/>
        <v>35741.40000000001</v>
      </c>
      <c r="DH35" s="31">
        <f t="shared" si="9"/>
        <v>16010.1180746</v>
      </c>
      <c r="DI35" s="31">
        <f t="shared" si="10"/>
        <v>9746.3308</v>
      </c>
      <c r="DJ35" s="34">
        <v>0</v>
      </c>
      <c r="DK35" s="34">
        <v>0</v>
      </c>
      <c r="DL35" s="34">
        <v>0</v>
      </c>
      <c r="DM35" s="34">
        <v>0</v>
      </c>
      <c r="DN35" s="34">
        <f t="shared" si="32"/>
        <v>0</v>
      </c>
      <c r="DO35" s="34">
        <v>0</v>
      </c>
      <c r="DP35" s="34">
        <v>0</v>
      </c>
      <c r="DQ35" s="34">
        <v>0</v>
      </c>
      <c r="DR35" s="34">
        <v>0</v>
      </c>
      <c r="DS35" s="34">
        <v>0</v>
      </c>
      <c r="DT35" s="34">
        <v>0</v>
      </c>
      <c r="DU35" s="34">
        <v>0</v>
      </c>
      <c r="DV35" s="34">
        <v>0</v>
      </c>
      <c r="DW35" s="34">
        <v>0</v>
      </c>
      <c r="DX35" s="34">
        <v>0</v>
      </c>
      <c r="DY35" s="34">
        <v>0</v>
      </c>
      <c r="DZ35" s="34">
        <f t="shared" si="33"/>
        <v>0</v>
      </c>
      <c r="EA35" s="34">
        <v>0</v>
      </c>
      <c r="EB35" s="34">
        <v>0</v>
      </c>
      <c r="EC35" s="31">
        <f t="shared" si="11"/>
        <v>0</v>
      </c>
      <c r="ED35" s="31">
        <f t="shared" si="34"/>
        <v>0</v>
      </c>
      <c r="EE35" s="31">
        <f t="shared" si="12"/>
        <v>0</v>
      </c>
      <c r="EH35" s="22"/>
      <c r="EJ35" s="22"/>
      <c r="EK35" s="22"/>
      <c r="EM35" s="22"/>
    </row>
    <row r="36" spans="1:143" s="21" customFormat="1" ht="20.25" customHeight="1">
      <c r="A36" s="19">
        <v>27</v>
      </c>
      <c r="B36" s="20" t="s">
        <v>75</v>
      </c>
      <c r="C36" s="34">
        <v>11340.8166</v>
      </c>
      <c r="D36" s="34">
        <v>15104.3665</v>
      </c>
      <c r="E36" s="31">
        <f t="shared" si="13"/>
        <v>55891</v>
      </c>
      <c r="F36" s="31">
        <f t="shared" si="14"/>
        <v>26000.788175199996</v>
      </c>
      <c r="G36" s="31">
        <f t="shared" si="0"/>
        <v>16272.195999999998</v>
      </c>
      <c r="H36" s="31">
        <f t="shared" si="15"/>
        <v>62.58347204843852</v>
      </c>
      <c r="I36" s="31">
        <f t="shared" si="16"/>
        <v>29.114161492905833</v>
      </c>
      <c r="J36" s="31">
        <f t="shared" si="1"/>
        <v>15774</v>
      </c>
      <c r="K36" s="31">
        <f t="shared" si="2"/>
        <v>5942.288175199999</v>
      </c>
      <c r="L36" s="31">
        <f t="shared" si="3"/>
        <v>2776.7960000000003</v>
      </c>
      <c r="M36" s="31">
        <f t="shared" si="17"/>
        <v>46.729406554008825</v>
      </c>
      <c r="N36" s="31">
        <f t="shared" si="18"/>
        <v>17.60362622036262</v>
      </c>
      <c r="O36" s="31">
        <f t="shared" si="4"/>
        <v>7762.8</v>
      </c>
      <c r="P36" s="31">
        <f t="shared" si="19"/>
        <v>3206.7971544</v>
      </c>
      <c r="Q36" s="31">
        <f t="shared" si="5"/>
        <v>1666.457</v>
      </c>
      <c r="R36" s="31">
        <f t="shared" si="20"/>
        <v>51.966398863535176</v>
      </c>
      <c r="S36" s="32">
        <f t="shared" si="21"/>
        <v>21.467215437728658</v>
      </c>
      <c r="T36" s="34">
        <v>262.8</v>
      </c>
      <c r="U36" s="34">
        <v>108.56215440000001</v>
      </c>
      <c r="V36" s="34">
        <v>59.977</v>
      </c>
      <c r="W36" s="31">
        <f t="shared" si="35"/>
        <v>55.24669285671434</v>
      </c>
      <c r="X36" s="32">
        <f t="shared" si="36"/>
        <v>22.822298325722983</v>
      </c>
      <c r="Y36" s="34">
        <v>3650</v>
      </c>
      <c r="Z36" s="34">
        <v>1006.6335</v>
      </c>
      <c r="AA36" s="34">
        <v>692.169</v>
      </c>
      <c r="AB36" s="31">
        <f t="shared" si="22"/>
        <v>68.76077539640792</v>
      </c>
      <c r="AC36" s="32">
        <f t="shared" si="23"/>
        <v>18.963534246575342</v>
      </c>
      <c r="AD36" s="34">
        <v>7500</v>
      </c>
      <c r="AE36" s="34">
        <v>3098.235</v>
      </c>
      <c r="AF36" s="34">
        <v>1606.48</v>
      </c>
      <c r="AG36" s="31">
        <f t="shared" si="24"/>
        <v>51.85145736201417</v>
      </c>
      <c r="AH36" s="32">
        <f t="shared" si="25"/>
        <v>21.419733333333333</v>
      </c>
      <c r="AI36" s="34">
        <v>331.2</v>
      </c>
      <c r="AJ36" s="34">
        <v>221.97322079999998</v>
      </c>
      <c r="AK36" s="34">
        <v>162.54</v>
      </c>
      <c r="AL36" s="29">
        <v>79.62</v>
      </c>
      <c r="AM36" s="32">
        <f t="shared" si="26"/>
        <v>49.076086956521735</v>
      </c>
      <c r="AN36" s="33">
        <v>0</v>
      </c>
      <c r="AO36" s="33"/>
      <c r="AP36" s="31"/>
      <c r="AQ36" s="31"/>
      <c r="AR36" s="32"/>
      <c r="AS36" s="33"/>
      <c r="AT36" s="33"/>
      <c r="AU36" s="32">
        <v>0</v>
      </c>
      <c r="AV36" s="32"/>
      <c r="AW36" s="32"/>
      <c r="AX36" s="32"/>
      <c r="AY36" s="34">
        <v>40117</v>
      </c>
      <c r="AZ36" s="34">
        <f t="shared" si="27"/>
        <v>20058.5</v>
      </c>
      <c r="BA36" s="34">
        <v>13372.4</v>
      </c>
      <c r="BB36" s="30"/>
      <c r="BC36" s="30">
        <v>0</v>
      </c>
      <c r="BD36" s="30">
        <v>0</v>
      </c>
      <c r="BE36" s="34">
        <v>0</v>
      </c>
      <c r="BF36" s="34">
        <f t="shared" si="28"/>
        <v>0</v>
      </c>
      <c r="BG36" s="34">
        <v>123</v>
      </c>
      <c r="BH36" s="30">
        <v>0</v>
      </c>
      <c r="BI36" s="30">
        <v>0</v>
      </c>
      <c r="BJ36" s="30">
        <v>0</v>
      </c>
      <c r="BK36" s="32"/>
      <c r="BL36" s="32"/>
      <c r="BM36" s="32"/>
      <c r="BN36" s="31">
        <f t="shared" si="6"/>
        <v>2030</v>
      </c>
      <c r="BO36" s="31">
        <f t="shared" si="29"/>
        <v>708.0843</v>
      </c>
      <c r="BP36" s="31">
        <f t="shared" si="7"/>
        <v>130.20999999999998</v>
      </c>
      <c r="BQ36" s="31">
        <f t="shared" si="30"/>
        <v>18.38905339378376</v>
      </c>
      <c r="BR36" s="32">
        <f t="shared" si="31"/>
        <v>6.414285714285713</v>
      </c>
      <c r="BS36" s="34">
        <v>1700</v>
      </c>
      <c r="BT36" s="34">
        <v>592.977</v>
      </c>
      <c r="BU36" s="34">
        <v>35.25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330</v>
      </c>
      <c r="CC36" s="34">
        <v>115.1073</v>
      </c>
      <c r="CD36" s="34">
        <v>94.96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2000</v>
      </c>
      <c r="CO36" s="34">
        <v>798.8</v>
      </c>
      <c r="CP36" s="34">
        <v>125.42</v>
      </c>
      <c r="CQ36" s="34">
        <v>2000</v>
      </c>
      <c r="CR36" s="34">
        <v>651.2</v>
      </c>
      <c r="CS36" s="34">
        <v>115.42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4">
        <v>0</v>
      </c>
      <c r="DG36" s="31">
        <f t="shared" si="8"/>
        <v>55891</v>
      </c>
      <c r="DH36" s="31">
        <f t="shared" si="9"/>
        <v>26000.788175199996</v>
      </c>
      <c r="DI36" s="31">
        <f t="shared" si="10"/>
        <v>16272.195999999998</v>
      </c>
      <c r="DJ36" s="34">
        <v>0</v>
      </c>
      <c r="DK36" s="34">
        <v>0</v>
      </c>
      <c r="DL36" s="34">
        <v>0</v>
      </c>
      <c r="DM36" s="34">
        <v>0</v>
      </c>
      <c r="DN36" s="34">
        <f t="shared" si="32"/>
        <v>0</v>
      </c>
      <c r="DO36" s="34">
        <v>0</v>
      </c>
      <c r="DP36" s="34">
        <v>0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0</v>
      </c>
      <c r="DY36" s="34">
        <v>0</v>
      </c>
      <c r="DZ36" s="34">
        <f t="shared" si="33"/>
        <v>0</v>
      </c>
      <c r="EA36" s="34">
        <v>0</v>
      </c>
      <c r="EB36" s="34">
        <v>0</v>
      </c>
      <c r="EC36" s="31">
        <f t="shared" si="11"/>
        <v>0</v>
      </c>
      <c r="ED36" s="31">
        <f t="shared" si="34"/>
        <v>0</v>
      </c>
      <c r="EE36" s="31">
        <f t="shared" si="12"/>
        <v>0</v>
      </c>
      <c r="EH36" s="22"/>
      <c r="EJ36" s="22"/>
      <c r="EK36" s="22"/>
      <c r="EM36" s="22"/>
    </row>
    <row r="37" spans="1:143" s="21" customFormat="1" ht="20.25" customHeight="1">
      <c r="A37" s="19">
        <v>28</v>
      </c>
      <c r="B37" s="20" t="s">
        <v>76</v>
      </c>
      <c r="C37" s="34">
        <v>13291.8478</v>
      </c>
      <c r="D37" s="34">
        <v>21712.8557</v>
      </c>
      <c r="E37" s="31">
        <f t="shared" si="13"/>
        <v>79389</v>
      </c>
      <c r="F37" s="31">
        <f t="shared" si="14"/>
        <v>36532.966975999996</v>
      </c>
      <c r="G37" s="31">
        <f t="shared" si="0"/>
        <v>23324.507100000003</v>
      </c>
      <c r="H37" s="31">
        <f t="shared" si="15"/>
        <v>63.84509398134246</v>
      </c>
      <c r="I37" s="31">
        <f t="shared" si="16"/>
        <v>29.380023806824628</v>
      </c>
      <c r="J37" s="31">
        <f t="shared" si="1"/>
        <v>34987.5</v>
      </c>
      <c r="K37" s="31">
        <f t="shared" si="2"/>
        <v>14332.216976</v>
      </c>
      <c r="L37" s="31">
        <f t="shared" si="3"/>
        <v>8336.8071</v>
      </c>
      <c r="M37" s="31">
        <f t="shared" si="17"/>
        <v>58.168300926230685</v>
      </c>
      <c r="N37" s="31">
        <f t="shared" si="18"/>
        <v>23.82795884244373</v>
      </c>
      <c r="O37" s="31">
        <f t="shared" si="4"/>
        <v>19000</v>
      </c>
      <c r="P37" s="31">
        <f t="shared" si="19"/>
        <v>7848.862</v>
      </c>
      <c r="Q37" s="31">
        <f t="shared" si="5"/>
        <v>5660.5711</v>
      </c>
      <c r="R37" s="31">
        <f t="shared" si="20"/>
        <v>72.11964103840786</v>
      </c>
      <c r="S37" s="32">
        <f t="shared" si="21"/>
        <v>29.792479473684214</v>
      </c>
      <c r="T37" s="34">
        <v>3200</v>
      </c>
      <c r="U37" s="34">
        <v>1321.9136</v>
      </c>
      <c r="V37" s="34">
        <v>387.2891</v>
      </c>
      <c r="W37" s="31">
        <f t="shared" si="35"/>
        <v>29.297610675917095</v>
      </c>
      <c r="X37" s="32">
        <f t="shared" si="36"/>
        <v>12.102784375</v>
      </c>
      <c r="Y37" s="34">
        <v>2500</v>
      </c>
      <c r="Z37" s="34">
        <v>689.475</v>
      </c>
      <c r="AA37" s="34">
        <v>674.286</v>
      </c>
      <c r="AB37" s="31">
        <f t="shared" si="22"/>
        <v>97.79701947133688</v>
      </c>
      <c r="AC37" s="32">
        <f t="shared" si="23"/>
        <v>26.971439999999998</v>
      </c>
      <c r="AD37" s="34">
        <v>15800</v>
      </c>
      <c r="AE37" s="34">
        <v>6526.9484</v>
      </c>
      <c r="AF37" s="34">
        <v>5273.282</v>
      </c>
      <c r="AG37" s="31">
        <f t="shared" si="24"/>
        <v>80.79245731435536</v>
      </c>
      <c r="AH37" s="32">
        <f t="shared" si="25"/>
        <v>33.37520253164557</v>
      </c>
      <c r="AI37" s="34">
        <v>1534</v>
      </c>
      <c r="AJ37" s="34">
        <v>1028.100606</v>
      </c>
      <c r="AK37" s="34">
        <v>350.55</v>
      </c>
      <c r="AL37" s="29">
        <v>243.55</v>
      </c>
      <c r="AM37" s="32">
        <f t="shared" si="26"/>
        <v>22.852020860495436</v>
      </c>
      <c r="AN37" s="33">
        <v>0</v>
      </c>
      <c r="AO37" s="33"/>
      <c r="AP37" s="31"/>
      <c r="AQ37" s="31"/>
      <c r="AR37" s="32"/>
      <c r="AS37" s="33"/>
      <c r="AT37" s="33"/>
      <c r="AU37" s="32">
        <v>0</v>
      </c>
      <c r="AV37" s="32"/>
      <c r="AW37" s="32"/>
      <c r="AX37" s="32"/>
      <c r="AY37" s="34">
        <v>44401.5</v>
      </c>
      <c r="AZ37" s="34">
        <f t="shared" si="27"/>
        <v>22200.75</v>
      </c>
      <c r="BA37" s="34">
        <v>14987.7</v>
      </c>
      <c r="BB37" s="30"/>
      <c r="BC37" s="30">
        <v>0</v>
      </c>
      <c r="BD37" s="30">
        <v>0</v>
      </c>
      <c r="BE37" s="34">
        <v>0</v>
      </c>
      <c r="BF37" s="34">
        <f t="shared" si="28"/>
        <v>0</v>
      </c>
      <c r="BG37" s="34">
        <v>0</v>
      </c>
      <c r="BH37" s="30">
        <v>0</v>
      </c>
      <c r="BI37" s="30">
        <v>0</v>
      </c>
      <c r="BJ37" s="30">
        <v>0</v>
      </c>
      <c r="BK37" s="32"/>
      <c r="BL37" s="32"/>
      <c r="BM37" s="32"/>
      <c r="BN37" s="31">
        <f t="shared" si="6"/>
        <v>167</v>
      </c>
      <c r="BO37" s="31">
        <f t="shared" si="29"/>
        <v>58.25127</v>
      </c>
      <c r="BP37" s="31">
        <f t="shared" si="7"/>
        <v>14</v>
      </c>
      <c r="BQ37" s="31">
        <f t="shared" si="30"/>
        <v>24.03381076498418</v>
      </c>
      <c r="BR37" s="32">
        <f t="shared" si="31"/>
        <v>8.383233532934131</v>
      </c>
      <c r="BS37" s="34">
        <v>167</v>
      </c>
      <c r="BT37" s="34">
        <v>58.25127</v>
      </c>
      <c r="BU37" s="34">
        <v>14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11786.5</v>
      </c>
      <c r="CO37" s="34">
        <v>4707.5280999999995</v>
      </c>
      <c r="CP37" s="34">
        <v>1637.4</v>
      </c>
      <c r="CQ37" s="34">
        <v>2786.5</v>
      </c>
      <c r="CR37" s="34">
        <v>907.2844</v>
      </c>
      <c r="CS37" s="34">
        <v>243.6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1">
        <f t="shared" si="8"/>
        <v>79389</v>
      </c>
      <c r="DH37" s="31">
        <f t="shared" si="9"/>
        <v>36532.966975999996</v>
      </c>
      <c r="DI37" s="31">
        <f t="shared" si="10"/>
        <v>23324.507100000003</v>
      </c>
      <c r="DJ37" s="34">
        <v>0</v>
      </c>
      <c r="DK37" s="34">
        <v>0</v>
      </c>
      <c r="DL37" s="34">
        <v>0</v>
      </c>
      <c r="DM37" s="34">
        <v>0</v>
      </c>
      <c r="DN37" s="34">
        <f t="shared" si="32"/>
        <v>0</v>
      </c>
      <c r="DO37" s="34">
        <v>0</v>
      </c>
      <c r="DP37" s="34">
        <v>0</v>
      </c>
      <c r="DQ37" s="34">
        <v>0</v>
      </c>
      <c r="DR37" s="34">
        <v>0</v>
      </c>
      <c r="DS37" s="34">
        <v>0</v>
      </c>
      <c r="DT37" s="34">
        <v>0</v>
      </c>
      <c r="DU37" s="34">
        <v>0</v>
      </c>
      <c r="DV37" s="34">
        <v>0</v>
      </c>
      <c r="DW37" s="34">
        <v>0</v>
      </c>
      <c r="DX37" s="34">
        <v>0</v>
      </c>
      <c r="DY37" s="34">
        <v>0</v>
      </c>
      <c r="DZ37" s="34">
        <f t="shared" si="33"/>
        <v>0</v>
      </c>
      <c r="EA37" s="34">
        <v>0</v>
      </c>
      <c r="EB37" s="34">
        <v>0</v>
      </c>
      <c r="EC37" s="31">
        <f t="shared" si="11"/>
        <v>0</v>
      </c>
      <c r="ED37" s="31">
        <f t="shared" si="34"/>
        <v>0</v>
      </c>
      <c r="EE37" s="31">
        <f t="shared" si="12"/>
        <v>0</v>
      </c>
      <c r="EH37" s="22"/>
      <c r="EJ37" s="22"/>
      <c r="EK37" s="22"/>
      <c r="EM37" s="22"/>
    </row>
    <row r="38" spans="1:143" s="21" customFormat="1" ht="20.25" customHeight="1">
      <c r="A38" s="19">
        <v>29</v>
      </c>
      <c r="B38" s="20" t="s">
        <v>77</v>
      </c>
      <c r="C38" s="34">
        <v>1255.1208</v>
      </c>
      <c r="D38" s="34">
        <v>5783.1411</v>
      </c>
      <c r="E38" s="31">
        <f t="shared" si="13"/>
        <v>54168.700000000004</v>
      </c>
      <c r="F38" s="31">
        <f t="shared" si="14"/>
        <v>25413.506109200007</v>
      </c>
      <c r="G38" s="31">
        <f t="shared" si="0"/>
        <v>15842.4532</v>
      </c>
      <c r="H38" s="31">
        <f t="shared" si="15"/>
        <v>62.33871521672813</v>
      </c>
      <c r="I38" s="31">
        <f t="shared" si="16"/>
        <v>29.24650803877516</v>
      </c>
      <c r="J38" s="31">
        <f t="shared" si="1"/>
        <v>13934.9</v>
      </c>
      <c r="K38" s="31">
        <f t="shared" si="2"/>
        <v>5296.6061092</v>
      </c>
      <c r="L38" s="31">
        <f t="shared" si="3"/>
        <v>1992.7532</v>
      </c>
      <c r="M38" s="31">
        <f t="shared" si="17"/>
        <v>37.62320925731413</v>
      </c>
      <c r="N38" s="31">
        <f t="shared" si="18"/>
        <v>14.300448514162284</v>
      </c>
      <c r="O38" s="31">
        <f t="shared" si="4"/>
        <v>6188.9</v>
      </c>
      <c r="P38" s="31">
        <f t="shared" si="19"/>
        <v>2556.6222122000004</v>
      </c>
      <c r="Q38" s="31">
        <f t="shared" si="5"/>
        <v>1811.1622000000002</v>
      </c>
      <c r="R38" s="31">
        <f t="shared" si="20"/>
        <v>70.84199579262342</v>
      </c>
      <c r="S38" s="32">
        <f t="shared" si="21"/>
        <v>29.264686777941158</v>
      </c>
      <c r="T38" s="34">
        <v>188.9</v>
      </c>
      <c r="U38" s="34">
        <v>78.0342122</v>
      </c>
      <c r="V38" s="34">
        <v>99.3492</v>
      </c>
      <c r="W38" s="31">
        <f t="shared" si="35"/>
        <v>127.31492661881451</v>
      </c>
      <c r="X38" s="32">
        <f t="shared" si="36"/>
        <v>52.59354155637903</v>
      </c>
      <c r="Y38" s="34">
        <v>2700</v>
      </c>
      <c r="Z38" s="34">
        <v>744.633</v>
      </c>
      <c r="AA38" s="34">
        <v>80.351</v>
      </c>
      <c r="AB38" s="31">
        <f t="shared" si="22"/>
        <v>10.790684807146606</v>
      </c>
      <c r="AC38" s="32">
        <f t="shared" si="23"/>
        <v>2.9759629629629627</v>
      </c>
      <c r="AD38" s="34">
        <v>6000</v>
      </c>
      <c r="AE38" s="34">
        <v>2478.588</v>
      </c>
      <c r="AF38" s="34">
        <v>1711.813</v>
      </c>
      <c r="AG38" s="31">
        <f t="shared" si="24"/>
        <v>69.06403968711217</v>
      </c>
      <c r="AH38" s="32">
        <f t="shared" si="25"/>
        <v>28.530216666666668</v>
      </c>
      <c r="AI38" s="34">
        <v>63</v>
      </c>
      <c r="AJ38" s="34">
        <v>42.223167</v>
      </c>
      <c r="AK38" s="34">
        <v>26.5</v>
      </c>
      <c r="AL38" s="29">
        <v>12</v>
      </c>
      <c r="AM38" s="32">
        <f t="shared" si="26"/>
        <v>42.06349206349206</v>
      </c>
      <c r="AN38" s="33">
        <v>0</v>
      </c>
      <c r="AO38" s="33"/>
      <c r="AP38" s="31"/>
      <c r="AQ38" s="31"/>
      <c r="AR38" s="32"/>
      <c r="AS38" s="33"/>
      <c r="AT38" s="33"/>
      <c r="AU38" s="32">
        <v>0</v>
      </c>
      <c r="AV38" s="32"/>
      <c r="AW38" s="32"/>
      <c r="AX38" s="32"/>
      <c r="AY38" s="34">
        <v>40233.8</v>
      </c>
      <c r="AZ38" s="34">
        <f t="shared" si="27"/>
        <v>20116.9</v>
      </c>
      <c r="BA38" s="34">
        <v>13849.7</v>
      </c>
      <c r="BB38" s="30"/>
      <c r="BC38" s="30">
        <v>0</v>
      </c>
      <c r="BD38" s="30">
        <v>0</v>
      </c>
      <c r="BE38" s="34">
        <v>0</v>
      </c>
      <c r="BF38" s="34">
        <f t="shared" si="28"/>
        <v>0</v>
      </c>
      <c r="BG38" s="34">
        <v>0</v>
      </c>
      <c r="BH38" s="30">
        <v>0</v>
      </c>
      <c r="BI38" s="30">
        <v>0</v>
      </c>
      <c r="BJ38" s="30">
        <v>0</v>
      </c>
      <c r="BK38" s="32"/>
      <c r="BL38" s="32"/>
      <c r="BM38" s="32"/>
      <c r="BN38" s="31">
        <f t="shared" si="6"/>
        <v>733</v>
      </c>
      <c r="BO38" s="31">
        <f t="shared" si="29"/>
        <v>255.67773</v>
      </c>
      <c r="BP38" s="31">
        <f t="shared" si="7"/>
        <v>9</v>
      </c>
      <c r="BQ38" s="31">
        <f t="shared" si="30"/>
        <v>3.5200562833532665</v>
      </c>
      <c r="BR38" s="32">
        <f t="shared" si="31"/>
        <v>1.227830832196453</v>
      </c>
      <c r="BS38" s="34">
        <v>700</v>
      </c>
      <c r="BT38" s="34">
        <v>244.167</v>
      </c>
      <c r="BU38" s="34">
        <v>9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33</v>
      </c>
      <c r="CC38" s="34">
        <v>11.51073</v>
      </c>
      <c r="CD38" s="34">
        <v>0</v>
      </c>
      <c r="CE38" s="34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4250</v>
      </c>
      <c r="CO38" s="34">
        <v>1697.4499999999998</v>
      </c>
      <c r="CP38" s="34">
        <v>65.74</v>
      </c>
      <c r="CQ38" s="34">
        <v>2250</v>
      </c>
      <c r="CR38" s="34">
        <v>732.6</v>
      </c>
      <c r="CS38" s="34">
        <v>65.74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4">
        <v>0</v>
      </c>
      <c r="DG38" s="31">
        <f t="shared" si="8"/>
        <v>54168.700000000004</v>
      </c>
      <c r="DH38" s="31">
        <f t="shared" si="9"/>
        <v>25413.506109200007</v>
      </c>
      <c r="DI38" s="31">
        <f t="shared" si="10"/>
        <v>15842.4532</v>
      </c>
      <c r="DJ38" s="34">
        <v>0</v>
      </c>
      <c r="DK38" s="34">
        <v>0</v>
      </c>
      <c r="DL38" s="34">
        <v>0</v>
      </c>
      <c r="DM38" s="34">
        <v>0</v>
      </c>
      <c r="DN38" s="34">
        <f t="shared" si="32"/>
        <v>0</v>
      </c>
      <c r="DO38" s="34">
        <v>0</v>
      </c>
      <c r="DP38" s="34">
        <v>0</v>
      </c>
      <c r="DQ38" s="34">
        <v>0</v>
      </c>
      <c r="DR38" s="34">
        <v>0</v>
      </c>
      <c r="DS38" s="34">
        <v>0</v>
      </c>
      <c r="DT38" s="34">
        <v>0</v>
      </c>
      <c r="DU38" s="34">
        <v>0</v>
      </c>
      <c r="DV38" s="34">
        <v>0</v>
      </c>
      <c r="DW38" s="34">
        <v>0</v>
      </c>
      <c r="DX38" s="34">
        <v>0</v>
      </c>
      <c r="DY38" s="34">
        <v>0</v>
      </c>
      <c r="DZ38" s="34">
        <f t="shared" si="33"/>
        <v>0</v>
      </c>
      <c r="EA38" s="34">
        <v>0</v>
      </c>
      <c r="EB38" s="34">
        <v>0</v>
      </c>
      <c r="EC38" s="31">
        <f t="shared" si="11"/>
        <v>0</v>
      </c>
      <c r="ED38" s="31">
        <f t="shared" si="34"/>
        <v>0</v>
      </c>
      <c r="EE38" s="31">
        <f t="shared" si="12"/>
        <v>0</v>
      </c>
      <c r="EH38" s="22"/>
      <c r="EJ38" s="22"/>
      <c r="EK38" s="22"/>
      <c r="EM38" s="22"/>
    </row>
    <row r="39" spans="1:143" s="21" customFormat="1" ht="20.25" customHeight="1">
      <c r="A39" s="19">
        <v>30</v>
      </c>
      <c r="B39" s="20" t="s">
        <v>78</v>
      </c>
      <c r="C39" s="34">
        <v>4729.852</v>
      </c>
      <c r="D39" s="34">
        <v>16869.2561</v>
      </c>
      <c r="E39" s="31">
        <f t="shared" si="13"/>
        <v>38463.4</v>
      </c>
      <c r="F39" s="31">
        <f t="shared" si="14"/>
        <v>18306.916384</v>
      </c>
      <c r="G39" s="31">
        <f t="shared" si="0"/>
        <v>12121.628499999999</v>
      </c>
      <c r="H39" s="31">
        <f t="shared" si="15"/>
        <v>66.21338212149229</v>
      </c>
      <c r="I39" s="31">
        <f t="shared" si="16"/>
        <v>31.51470878809465</v>
      </c>
      <c r="J39" s="31">
        <f t="shared" si="1"/>
        <v>9622.4</v>
      </c>
      <c r="K39" s="31">
        <f t="shared" si="2"/>
        <v>3886.4163839999997</v>
      </c>
      <c r="L39" s="31">
        <f t="shared" si="3"/>
        <v>2441.2285</v>
      </c>
      <c r="M39" s="31">
        <f t="shared" si="17"/>
        <v>62.81438370963806</v>
      </c>
      <c r="N39" s="31">
        <f t="shared" si="18"/>
        <v>25.370266253741274</v>
      </c>
      <c r="O39" s="31">
        <f t="shared" si="4"/>
        <v>5100</v>
      </c>
      <c r="P39" s="31">
        <f t="shared" si="19"/>
        <v>2106.7998000000002</v>
      </c>
      <c r="Q39" s="31">
        <f t="shared" si="5"/>
        <v>1462.1455</v>
      </c>
      <c r="R39" s="31">
        <f t="shared" si="20"/>
        <v>69.40125492702249</v>
      </c>
      <c r="S39" s="32">
        <f t="shared" si="21"/>
        <v>28.669519607843142</v>
      </c>
      <c r="T39" s="34">
        <v>800</v>
      </c>
      <c r="U39" s="34">
        <v>330.4784</v>
      </c>
      <c r="V39" s="34">
        <v>212.1105</v>
      </c>
      <c r="W39" s="31">
        <f t="shared" si="35"/>
        <v>64.18286338834852</v>
      </c>
      <c r="X39" s="32">
        <f t="shared" si="36"/>
        <v>26.5138125</v>
      </c>
      <c r="Y39" s="34">
        <v>1900</v>
      </c>
      <c r="Z39" s="34">
        <v>524.001</v>
      </c>
      <c r="AA39" s="34">
        <v>246.638</v>
      </c>
      <c r="AB39" s="31">
        <f t="shared" si="22"/>
        <v>47.06823078581912</v>
      </c>
      <c r="AC39" s="32">
        <f t="shared" si="23"/>
        <v>12.980947368421052</v>
      </c>
      <c r="AD39" s="34">
        <v>4300</v>
      </c>
      <c r="AE39" s="34">
        <v>1776.3214</v>
      </c>
      <c r="AF39" s="34">
        <v>1250.035</v>
      </c>
      <c r="AG39" s="31">
        <f t="shared" si="24"/>
        <v>70.37211846910138</v>
      </c>
      <c r="AH39" s="32">
        <f t="shared" si="25"/>
        <v>29.07058139534884</v>
      </c>
      <c r="AI39" s="34">
        <v>800</v>
      </c>
      <c r="AJ39" s="34">
        <v>536.1672</v>
      </c>
      <c r="AK39" s="34">
        <v>496.5</v>
      </c>
      <c r="AL39" s="29">
        <v>383.5</v>
      </c>
      <c r="AM39" s="32">
        <f t="shared" si="26"/>
        <v>62.0625</v>
      </c>
      <c r="AN39" s="33">
        <v>0</v>
      </c>
      <c r="AO39" s="33"/>
      <c r="AP39" s="31"/>
      <c r="AQ39" s="31"/>
      <c r="AR39" s="32"/>
      <c r="AS39" s="33"/>
      <c r="AT39" s="33"/>
      <c r="AU39" s="32">
        <v>0</v>
      </c>
      <c r="AV39" s="32"/>
      <c r="AW39" s="32"/>
      <c r="AX39" s="32"/>
      <c r="AY39" s="34">
        <v>28841</v>
      </c>
      <c r="AZ39" s="34">
        <f t="shared" si="27"/>
        <v>14420.5</v>
      </c>
      <c r="BA39" s="34">
        <v>9680.4</v>
      </c>
      <c r="BB39" s="30"/>
      <c r="BC39" s="30">
        <v>0</v>
      </c>
      <c r="BD39" s="30">
        <v>0</v>
      </c>
      <c r="BE39" s="34">
        <v>0</v>
      </c>
      <c r="BF39" s="34">
        <f t="shared" si="28"/>
        <v>0</v>
      </c>
      <c r="BG39" s="34">
        <v>0</v>
      </c>
      <c r="BH39" s="30">
        <v>0</v>
      </c>
      <c r="BI39" s="30">
        <v>0</v>
      </c>
      <c r="BJ39" s="30">
        <v>0</v>
      </c>
      <c r="BK39" s="32"/>
      <c r="BL39" s="32"/>
      <c r="BM39" s="32"/>
      <c r="BN39" s="31">
        <f t="shared" si="6"/>
        <v>166.4</v>
      </c>
      <c r="BO39" s="31">
        <f t="shared" si="29"/>
        <v>58.04198400000001</v>
      </c>
      <c r="BP39" s="31">
        <f t="shared" si="7"/>
        <v>0</v>
      </c>
      <c r="BQ39" s="31">
        <f t="shared" si="30"/>
        <v>0</v>
      </c>
      <c r="BR39" s="32">
        <f t="shared" si="31"/>
        <v>0</v>
      </c>
      <c r="BS39" s="34">
        <v>166.4</v>
      </c>
      <c r="BT39" s="34">
        <v>58.04198400000001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1560</v>
      </c>
      <c r="CO39" s="34">
        <v>623.064</v>
      </c>
      <c r="CP39" s="34">
        <v>199.045</v>
      </c>
      <c r="CQ39" s="34">
        <v>1560</v>
      </c>
      <c r="CR39" s="34">
        <v>507.93600000000004</v>
      </c>
      <c r="CS39" s="34">
        <v>190.045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96</v>
      </c>
      <c r="DD39" s="34">
        <v>38.3424</v>
      </c>
      <c r="DE39" s="34">
        <v>36.9</v>
      </c>
      <c r="DF39" s="34">
        <v>0</v>
      </c>
      <c r="DG39" s="31">
        <f t="shared" si="8"/>
        <v>38463.4</v>
      </c>
      <c r="DH39" s="31">
        <f t="shared" si="9"/>
        <v>18306.916384</v>
      </c>
      <c r="DI39" s="31">
        <f t="shared" si="10"/>
        <v>12121.628499999999</v>
      </c>
      <c r="DJ39" s="34">
        <v>0</v>
      </c>
      <c r="DK39" s="34">
        <v>0</v>
      </c>
      <c r="DL39" s="34">
        <v>0</v>
      </c>
      <c r="DM39" s="34">
        <v>0</v>
      </c>
      <c r="DN39" s="34">
        <f t="shared" si="32"/>
        <v>0</v>
      </c>
      <c r="DO39" s="34">
        <v>0</v>
      </c>
      <c r="DP39" s="34">
        <v>0</v>
      </c>
      <c r="DQ39" s="34">
        <v>0</v>
      </c>
      <c r="DR39" s="34">
        <v>0</v>
      </c>
      <c r="DS39" s="34">
        <v>0</v>
      </c>
      <c r="DT39" s="34">
        <v>0</v>
      </c>
      <c r="DU39" s="34">
        <v>0</v>
      </c>
      <c r="DV39" s="34">
        <v>0</v>
      </c>
      <c r="DW39" s="34">
        <v>0</v>
      </c>
      <c r="DX39" s="34">
        <v>0</v>
      </c>
      <c r="DY39" s="34">
        <v>0</v>
      </c>
      <c r="DZ39" s="34">
        <f t="shared" si="33"/>
        <v>0</v>
      </c>
      <c r="EA39" s="34">
        <v>0</v>
      </c>
      <c r="EB39" s="34">
        <v>0</v>
      </c>
      <c r="EC39" s="31">
        <f t="shared" si="11"/>
        <v>0</v>
      </c>
      <c r="ED39" s="31">
        <f t="shared" si="34"/>
        <v>0</v>
      </c>
      <c r="EE39" s="31">
        <f t="shared" si="12"/>
        <v>0</v>
      </c>
      <c r="EH39" s="22"/>
      <c r="EJ39" s="22"/>
      <c r="EK39" s="22"/>
      <c r="EM39" s="22"/>
    </row>
    <row r="40" spans="1:143" s="21" customFormat="1" ht="20.25" customHeight="1">
      <c r="A40" s="19">
        <v>31</v>
      </c>
      <c r="B40" s="20" t="s">
        <v>79</v>
      </c>
      <c r="C40" s="34">
        <v>615.5722</v>
      </c>
      <c r="D40" s="34">
        <v>1895.8988</v>
      </c>
      <c r="E40" s="31">
        <f t="shared" si="13"/>
        <v>83509.307</v>
      </c>
      <c r="F40" s="31">
        <f t="shared" si="14"/>
        <v>37826.1083156</v>
      </c>
      <c r="G40" s="31">
        <f t="shared" si="0"/>
        <v>20947.1497</v>
      </c>
      <c r="H40" s="31">
        <f t="shared" si="15"/>
        <v>55.37749092565547</v>
      </c>
      <c r="I40" s="31">
        <f t="shared" si="16"/>
        <v>25.083610980031246</v>
      </c>
      <c r="J40" s="31">
        <f t="shared" si="1"/>
        <v>30314.2</v>
      </c>
      <c r="K40" s="31">
        <f t="shared" si="2"/>
        <v>11228.5548156</v>
      </c>
      <c r="L40" s="31">
        <f t="shared" si="3"/>
        <v>3978.0337000000004</v>
      </c>
      <c r="M40" s="31">
        <f t="shared" si="17"/>
        <v>35.42783345968315</v>
      </c>
      <c r="N40" s="31">
        <f t="shared" si="18"/>
        <v>13.122674192292722</v>
      </c>
      <c r="O40" s="31">
        <f t="shared" si="4"/>
        <v>8030.2</v>
      </c>
      <c r="P40" s="31">
        <f t="shared" si="19"/>
        <v>3317.2595596</v>
      </c>
      <c r="Q40" s="31">
        <f t="shared" si="5"/>
        <v>2058.6071</v>
      </c>
      <c r="R40" s="31">
        <f t="shared" si="20"/>
        <v>62.057462282156486</v>
      </c>
      <c r="S40" s="32">
        <f t="shared" si="21"/>
        <v>25.63581355383428</v>
      </c>
      <c r="T40" s="34">
        <v>30.2</v>
      </c>
      <c r="U40" s="34">
        <v>12.4755596</v>
      </c>
      <c r="V40" s="34">
        <v>0.174</v>
      </c>
      <c r="W40" s="31">
        <f t="shared" si="35"/>
        <v>1.3947270148907789</v>
      </c>
      <c r="X40" s="32">
        <f t="shared" si="36"/>
        <v>0.5761589403973509</v>
      </c>
      <c r="Y40" s="34">
        <v>7000</v>
      </c>
      <c r="Z40" s="34">
        <v>1930.53</v>
      </c>
      <c r="AA40" s="34">
        <v>668.13</v>
      </c>
      <c r="AB40" s="31">
        <f t="shared" si="22"/>
        <v>34.60863079050831</v>
      </c>
      <c r="AC40" s="32">
        <f t="shared" si="23"/>
        <v>9.544714285714285</v>
      </c>
      <c r="AD40" s="34">
        <v>8000</v>
      </c>
      <c r="AE40" s="34">
        <v>3304.784</v>
      </c>
      <c r="AF40" s="34">
        <v>2058.4331</v>
      </c>
      <c r="AG40" s="31">
        <f t="shared" si="24"/>
        <v>62.28646410779041</v>
      </c>
      <c r="AH40" s="32">
        <f t="shared" si="25"/>
        <v>25.730413750000004</v>
      </c>
      <c r="AI40" s="34">
        <v>384</v>
      </c>
      <c r="AJ40" s="34">
        <v>257.360256</v>
      </c>
      <c r="AK40" s="34">
        <v>438.9</v>
      </c>
      <c r="AL40" s="29">
        <v>402.8</v>
      </c>
      <c r="AM40" s="32">
        <f t="shared" si="26"/>
        <v>114.29687499999999</v>
      </c>
      <c r="AN40" s="33">
        <v>0</v>
      </c>
      <c r="AO40" s="33"/>
      <c r="AP40" s="31"/>
      <c r="AQ40" s="31"/>
      <c r="AR40" s="32"/>
      <c r="AS40" s="33"/>
      <c r="AT40" s="33"/>
      <c r="AU40" s="32">
        <v>0</v>
      </c>
      <c r="AV40" s="32"/>
      <c r="AW40" s="32"/>
      <c r="AX40" s="32"/>
      <c r="AY40" s="34">
        <v>50219.8</v>
      </c>
      <c r="AZ40" s="34">
        <f t="shared" si="27"/>
        <v>25109.9</v>
      </c>
      <c r="BA40" s="34">
        <v>16740</v>
      </c>
      <c r="BB40" s="30"/>
      <c r="BC40" s="30">
        <v>0</v>
      </c>
      <c r="BD40" s="30">
        <v>0</v>
      </c>
      <c r="BE40" s="34">
        <v>401.907</v>
      </c>
      <c r="BF40" s="34">
        <f t="shared" si="28"/>
        <v>200.9535</v>
      </c>
      <c r="BG40" s="34">
        <v>229.116</v>
      </c>
      <c r="BH40" s="30">
        <v>0</v>
      </c>
      <c r="BI40" s="30">
        <v>0</v>
      </c>
      <c r="BJ40" s="30">
        <v>0</v>
      </c>
      <c r="BK40" s="32"/>
      <c r="BL40" s="32"/>
      <c r="BM40" s="32"/>
      <c r="BN40" s="31">
        <f t="shared" si="6"/>
        <v>4500</v>
      </c>
      <c r="BO40" s="31">
        <f t="shared" si="29"/>
        <v>1569.645</v>
      </c>
      <c r="BP40" s="31">
        <f t="shared" si="7"/>
        <v>326</v>
      </c>
      <c r="BQ40" s="31">
        <f t="shared" si="30"/>
        <v>20.769027391543947</v>
      </c>
      <c r="BR40" s="32">
        <f t="shared" si="31"/>
        <v>7.244444444444445</v>
      </c>
      <c r="BS40" s="34">
        <v>4500</v>
      </c>
      <c r="BT40" s="34">
        <v>1569.645</v>
      </c>
      <c r="BU40" s="34">
        <v>326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5900</v>
      </c>
      <c r="CO40" s="34">
        <v>2356.46</v>
      </c>
      <c r="CP40" s="34">
        <v>0</v>
      </c>
      <c r="CQ40" s="34">
        <v>2300</v>
      </c>
      <c r="CR40" s="34">
        <v>748.8800000000001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4500</v>
      </c>
      <c r="DD40" s="34">
        <v>1797.3</v>
      </c>
      <c r="DE40" s="34">
        <v>486.3966</v>
      </c>
      <c r="DF40" s="34">
        <v>0</v>
      </c>
      <c r="DG40" s="31">
        <f t="shared" si="8"/>
        <v>80935.907</v>
      </c>
      <c r="DH40" s="31">
        <f t="shared" si="9"/>
        <v>36539.408315600005</v>
      </c>
      <c r="DI40" s="31">
        <f t="shared" si="10"/>
        <v>20947.1497</v>
      </c>
      <c r="DJ40" s="34">
        <v>0</v>
      </c>
      <c r="DK40" s="34">
        <v>0</v>
      </c>
      <c r="DL40" s="34">
        <v>0</v>
      </c>
      <c r="DM40" s="34">
        <v>2573.4</v>
      </c>
      <c r="DN40" s="34">
        <f t="shared" si="32"/>
        <v>1286.7</v>
      </c>
      <c r="DO40" s="34">
        <v>0</v>
      </c>
      <c r="DP40" s="34">
        <v>0</v>
      </c>
      <c r="DQ40" s="34">
        <v>0</v>
      </c>
      <c r="DR40" s="34">
        <v>0</v>
      </c>
      <c r="DS40" s="34">
        <v>0</v>
      </c>
      <c r="DT40" s="34">
        <v>0</v>
      </c>
      <c r="DU40" s="34">
        <v>0</v>
      </c>
      <c r="DV40" s="34">
        <v>0</v>
      </c>
      <c r="DW40" s="34">
        <v>0</v>
      </c>
      <c r="DX40" s="34">
        <v>0</v>
      </c>
      <c r="DY40" s="34">
        <v>8534</v>
      </c>
      <c r="DZ40" s="34">
        <f t="shared" si="33"/>
        <v>4267</v>
      </c>
      <c r="EA40" s="34">
        <v>2371.0278</v>
      </c>
      <c r="EB40" s="34">
        <v>0</v>
      </c>
      <c r="EC40" s="31">
        <f t="shared" si="11"/>
        <v>11107.4</v>
      </c>
      <c r="ED40" s="31">
        <f t="shared" si="34"/>
        <v>5553.7</v>
      </c>
      <c r="EE40" s="31">
        <f t="shared" si="12"/>
        <v>2371.0278</v>
      </c>
      <c r="EH40" s="22"/>
      <c r="EJ40" s="22"/>
      <c r="EK40" s="22"/>
      <c r="EM40" s="22"/>
    </row>
    <row r="41" spans="1:143" s="21" customFormat="1" ht="20.25" customHeight="1">
      <c r="A41" s="19">
        <v>32</v>
      </c>
      <c r="B41" s="20" t="s">
        <v>80</v>
      </c>
      <c r="C41" s="34">
        <v>16545.3803</v>
      </c>
      <c r="D41" s="34">
        <v>7535.7341</v>
      </c>
      <c r="E41" s="31">
        <f t="shared" si="13"/>
        <v>68485</v>
      </c>
      <c r="F41" s="31">
        <f t="shared" si="14"/>
        <v>31492.310844480005</v>
      </c>
      <c r="G41" s="31">
        <f t="shared" si="0"/>
        <v>19126.3384</v>
      </c>
      <c r="H41" s="31">
        <f t="shared" si="15"/>
        <v>60.73335962690231</v>
      </c>
      <c r="I41" s="31">
        <f t="shared" si="16"/>
        <v>27.927777469518873</v>
      </c>
      <c r="J41" s="31">
        <f t="shared" si="1"/>
        <v>23075.8</v>
      </c>
      <c r="K41" s="31">
        <f t="shared" si="2"/>
        <v>8787.71084448</v>
      </c>
      <c r="L41" s="31">
        <f t="shared" si="3"/>
        <v>4278.738399999999</v>
      </c>
      <c r="M41" s="31">
        <f t="shared" si="17"/>
        <v>48.69002264324262</v>
      </c>
      <c r="N41" s="31">
        <f t="shared" si="18"/>
        <v>18.54210211563629</v>
      </c>
      <c r="O41" s="31">
        <f t="shared" si="4"/>
        <v>12770</v>
      </c>
      <c r="P41" s="31">
        <f t="shared" si="19"/>
        <v>5275.261460000001</v>
      </c>
      <c r="Q41" s="31">
        <f t="shared" si="5"/>
        <v>2943.7711000000004</v>
      </c>
      <c r="R41" s="31">
        <f t="shared" si="20"/>
        <v>55.80332126324598</v>
      </c>
      <c r="S41" s="32">
        <f t="shared" si="21"/>
        <v>23.052240407204387</v>
      </c>
      <c r="T41" s="34">
        <v>470</v>
      </c>
      <c r="U41" s="34">
        <v>194.15606000000002</v>
      </c>
      <c r="V41" s="34">
        <v>90.3461</v>
      </c>
      <c r="W41" s="31">
        <f t="shared" si="35"/>
        <v>46.53272218235166</v>
      </c>
      <c r="X41" s="32">
        <f t="shared" si="36"/>
        <v>19.222574468085107</v>
      </c>
      <c r="Y41" s="34">
        <v>5260</v>
      </c>
      <c r="Z41" s="34">
        <v>1450.6554</v>
      </c>
      <c r="AA41" s="34">
        <v>569.8485</v>
      </c>
      <c r="AB41" s="31">
        <f t="shared" si="22"/>
        <v>39.282141023981296</v>
      </c>
      <c r="AC41" s="32">
        <f t="shared" si="23"/>
        <v>10.833621673003801</v>
      </c>
      <c r="AD41" s="34">
        <v>12300</v>
      </c>
      <c r="AE41" s="34">
        <v>5081.1054</v>
      </c>
      <c r="AF41" s="34">
        <v>2853.425</v>
      </c>
      <c r="AG41" s="31">
        <f t="shared" si="24"/>
        <v>56.157563667150065</v>
      </c>
      <c r="AH41" s="32">
        <f t="shared" si="25"/>
        <v>23.19857723577236</v>
      </c>
      <c r="AI41" s="34">
        <v>441.52</v>
      </c>
      <c r="AJ41" s="34">
        <v>295.91067767999994</v>
      </c>
      <c r="AK41" s="34">
        <v>289.78</v>
      </c>
      <c r="AL41" s="29">
        <v>289.78</v>
      </c>
      <c r="AM41" s="32">
        <f t="shared" si="26"/>
        <v>65.63236093495199</v>
      </c>
      <c r="AN41" s="33">
        <v>0</v>
      </c>
      <c r="AO41" s="33"/>
      <c r="AP41" s="31"/>
      <c r="AQ41" s="31"/>
      <c r="AR41" s="32"/>
      <c r="AS41" s="33"/>
      <c r="AT41" s="33"/>
      <c r="AU41" s="32">
        <v>0</v>
      </c>
      <c r="AV41" s="32"/>
      <c r="AW41" s="32"/>
      <c r="AX41" s="32"/>
      <c r="AY41" s="34">
        <v>45409.2</v>
      </c>
      <c r="AZ41" s="34">
        <f t="shared" si="27"/>
        <v>22704.6</v>
      </c>
      <c r="BA41" s="34">
        <v>14847.6</v>
      </c>
      <c r="BB41" s="30"/>
      <c r="BC41" s="30">
        <v>0</v>
      </c>
      <c r="BD41" s="30">
        <v>0</v>
      </c>
      <c r="BE41" s="34">
        <v>0</v>
      </c>
      <c r="BF41" s="34">
        <f t="shared" si="28"/>
        <v>0</v>
      </c>
      <c r="BG41" s="34">
        <v>0</v>
      </c>
      <c r="BH41" s="30">
        <v>0</v>
      </c>
      <c r="BI41" s="30">
        <v>0</v>
      </c>
      <c r="BJ41" s="30">
        <v>0</v>
      </c>
      <c r="BK41" s="32"/>
      <c r="BL41" s="32"/>
      <c r="BM41" s="32"/>
      <c r="BN41" s="31">
        <f t="shared" si="6"/>
        <v>1444.28</v>
      </c>
      <c r="BO41" s="31">
        <f t="shared" si="29"/>
        <v>503.7793068</v>
      </c>
      <c r="BP41" s="31">
        <f t="shared" si="7"/>
        <v>250.9388</v>
      </c>
      <c r="BQ41" s="31">
        <f t="shared" si="30"/>
        <v>49.81125596324315</v>
      </c>
      <c r="BR41" s="32">
        <f t="shared" si="31"/>
        <v>17.37466419253884</v>
      </c>
      <c r="BS41" s="34">
        <v>907.5</v>
      </c>
      <c r="BT41" s="34">
        <v>316.545075</v>
      </c>
      <c r="BU41" s="34">
        <v>203.3388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536.78</v>
      </c>
      <c r="CC41" s="34">
        <v>187.2342318</v>
      </c>
      <c r="CD41" s="34">
        <v>47.6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1000</v>
      </c>
      <c r="CL41" s="34">
        <v>399.4</v>
      </c>
      <c r="CM41" s="34">
        <v>0</v>
      </c>
      <c r="CN41" s="34">
        <v>2160</v>
      </c>
      <c r="CO41" s="34">
        <v>862.704</v>
      </c>
      <c r="CP41" s="34">
        <v>224.4</v>
      </c>
      <c r="CQ41" s="34">
        <v>2160</v>
      </c>
      <c r="CR41" s="34">
        <v>703.296</v>
      </c>
      <c r="CS41" s="34">
        <v>224.4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1">
        <f t="shared" si="8"/>
        <v>68485</v>
      </c>
      <c r="DH41" s="31">
        <f t="shared" si="9"/>
        <v>31492.310844480005</v>
      </c>
      <c r="DI41" s="31">
        <f t="shared" si="10"/>
        <v>19126.3384</v>
      </c>
      <c r="DJ41" s="34">
        <v>0</v>
      </c>
      <c r="DK41" s="34">
        <v>0</v>
      </c>
      <c r="DL41" s="34">
        <v>0</v>
      </c>
      <c r="DM41" s="34">
        <v>0</v>
      </c>
      <c r="DN41" s="34">
        <f t="shared" si="32"/>
        <v>0</v>
      </c>
      <c r="DO41" s="34">
        <v>0</v>
      </c>
      <c r="DP41" s="34">
        <v>0</v>
      </c>
      <c r="DQ41" s="34">
        <v>0</v>
      </c>
      <c r="DR41" s="34">
        <v>0</v>
      </c>
      <c r="DS41" s="34">
        <v>0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f t="shared" si="33"/>
        <v>0</v>
      </c>
      <c r="EA41" s="34">
        <v>0</v>
      </c>
      <c r="EB41" s="34">
        <v>0</v>
      </c>
      <c r="EC41" s="31">
        <f t="shared" si="11"/>
        <v>0</v>
      </c>
      <c r="ED41" s="31">
        <f t="shared" si="34"/>
        <v>0</v>
      </c>
      <c r="EE41" s="31">
        <f t="shared" si="12"/>
        <v>0</v>
      </c>
      <c r="EH41" s="22"/>
      <c r="EJ41" s="22"/>
      <c r="EK41" s="22"/>
      <c r="EM41" s="22"/>
    </row>
    <row r="42" spans="1:143" s="21" customFormat="1" ht="20.25" customHeight="1">
      <c r="A42" s="19">
        <v>33</v>
      </c>
      <c r="B42" s="20" t="s">
        <v>81</v>
      </c>
      <c r="C42" s="34">
        <v>25689.0988</v>
      </c>
      <c r="D42" s="34">
        <v>10746.429</v>
      </c>
      <c r="E42" s="31">
        <f t="shared" si="13"/>
        <v>55433.86</v>
      </c>
      <c r="F42" s="31">
        <f t="shared" si="14"/>
        <v>26520.158635999996</v>
      </c>
      <c r="G42" s="31">
        <f aca="true" t="shared" si="37" ref="G42:G73">DI42+EE42-EA42</f>
        <v>18220.647800000002</v>
      </c>
      <c r="H42" s="31">
        <f t="shared" si="15"/>
        <v>68.70489747096099</v>
      </c>
      <c r="I42" s="31">
        <f t="shared" si="16"/>
        <v>32.869166606835606</v>
      </c>
      <c r="J42" s="31">
        <f aca="true" t="shared" si="38" ref="J42:J73">T42+Y42+AD42+AI42+AN42+AS42+BK42+BS42+BV42+BY42+CB42+CE42+CK42+CN42+CT42+CW42+DC42</f>
        <v>10335.56</v>
      </c>
      <c r="K42" s="31">
        <f aca="true" t="shared" si="39" ref="K42:K73">U42+Z42+AE42+AJ42+AO42+AT42+BL42+BT42+BW42+BZ42+CC42+CF42+CL42+CO42+CU42+CX42+DD42</f>
        <v>3971.0086360000005</v>
      </c>
      <c r="L42" s="31">
        <f aca="true" t="shared" si="40" ref="L42:L73">V42+AA42+AF42+AK42+AP42+AU42+BM42+BU42+BX42+CA42+CD42+CG42+CM42+CP42+CV42+CY42+DE42+DF42+EB42</f>
        <v>3290.3478</v>
      </c>
      <c r="M42" s="31">
        <f t="shared" si="17"/>
        <v>82.85924563776244</v>
      </c>
      <c r="N42" s="31">
        <f t="shared" si="18"/>
        <v>31.83521550840013</v>
      </c>
      <c r="O42" s="31">
        <f t="shared" si="4"/>
        <v>4500</v>
      </c>
      <c r="P42" s="31">
        <f t="shared" si="19"/>
        <v>1858.941</v>
      </c>
      <c r="Q42" s="31">
        <f aca="true" t="shared" si="41" ref="Q42:Q73">V42+AF42</f>
        <v>1886.7988</v>
      </c>
      <c r="R42" s="31">
        <f t="shared" si="20"/>
        <v>101.49858440908022</v>
      </c>
      <c r="S42" s="32">
        <f t="shared" si="21"/>
        <v>41.92886222222222</v>
      </c>
      <c r="T42" s="34">
        <v>300</v>
      </c>
      <c r="U42" s="34">
        <v>123.92940000000002</v>
      </c>
      <c r="V42" s="34">
        <v>13.0468</v>
      </c>
      <c r="W42" s="31">
        <f t="shared" si="35"/>
        <v>10.527606847124247</v>
      </c>
      <c r="X42" s="32">
        <f t="shared" si="36"/>
        <v>4.348933333333333</v>
      </c>
      <c r="Y42" s="34">
        <v>2800</v>
      </c>
      <c r="Z42" s="34">
        <v>772.212</v>
      </c>
      <c r="AA42" s="34">
        <v>287.589</v>
      </c>
      <c r="AB42" s="31">
        <f t="shared" si="22"/>
        <v>37.24223399791767</v>
      </c>
      <c r="AC42" s="32">
        <f t="shared" si="23"/>
        <v>10.271035714285714</v>
      </c>
      <c r="AD42" s="34">
        <v>4200</v>
      </c>
      <c r="AE42" s="34">
        <v>1735.0116</v>
      </c>
      <c r="AF42" s="34">
        <v>1873.752</v>
      </c>
      <c r="AG42" s="31">
        <f t="shared" si="24"/>
        <v>107.99651137779136</v>
      </c>
      <c r="AH42" s="32">
        <f t="shared" si="25"/>
        <v>44.613142857142854</v>
      </c>
      <c r="AI42" s="34">
        <v>508</v>
      </c>
      <c r="AJ42" s="34">
        <v>340.466172</v>
      </c>
      <c r="AK42" s="34">
        <v>384</v>
      </c>
      <c r="AL42" s="29">
        <v>345</v>
      </c>
      <c r="AM42" s="32">
        <f t="shared" si="26"/>
        <v>75.59055118110236</v>
      </c>
      <c r="AN42" s="33">
        <v>0</v>
      </c>
      <c r="AO42" s="33"/>
      <c r="AP42" s="31"/>
      <c r="AQ42" s="31"/>
      <c r="AR42" s="32"/>
      <c r="AS42" s="33"/>
      <c r="AT42" s="33"/>
      <c r="AU42" s="32">
        <v>0</v>
      </c>
      <c r="AV42" s="32"/>
      <c r="AW42" s="32"/>
      <c r="AX42" s="32"/>
      <c r="AY42" s="34">
        <v>45098.3</v>
      </c>
      <c r="AZ42" s="34">
        <f t="shared" si="27"/>
        <v>22549.15</v>
      </c>
      <c r="BA42" s="34">
        <v>14930.3</v>
      </c>
      <c r="BB42" s="30"/>
      <c r="BC42" s="30">
        <v>0</v>
      </c>
      <c r="BD42" s="30">
        <v>0</v>
      </c>
      <c r="BE42" s="34">
        <v>0</v>
      </c>
      <c r="BF42" s="34">
        <f t="shared" si="28"/>
        <v>0</v>
      </c>
      <c r="BG42" s="34">
        <v>0</v>
      </c>
      <c r="BH42" s="30">
        <v>0</v>
      </c>
      <c r="BI42" s="30">
        <v>0</v>
      </c>
      <c r="BJ42" s="30">
        <v>0</v>
      </c>
      <c r="BK42" s="32"/>
      <c r="BL42" s="32"/>
      <c r="BM42" s="32"/>
      <c r="BN42" s="31">
        <f aca="true" t="shared" si="42" ref="BN42:BN73">BS42+BV42+BY42+CB42</f>
        <v>200</v>
      </c>
      <c r="BO42" s="31">
        <f t="shared" si="29"/>
        <v>69.762</v>
      </c>
      <c r="BP42" s="31">
        <f aca="true" t="shared" si="43" ref="BP42:BP73">BU42+BX42+CA42+CD42</f>
        <v>80</v>
      </c>
      <c r="BQ42" s="31">
        <f t="shared" si="30"/>
        <v>114.67561136435309</v>
      </c>
      <c r="BR42" s="32">
        <f t="shared" si="31"/>
        <v>40</v>
      </c>
      <c r="BS42" s="34">
        <v>60</v>
      </c>
      <c r="BT42" s="34">
        <v>20.9286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140</v>
      </c>
      <c r="CC42" s="34">
        <v>48.8334</v>
      </c>
      <c r="CD42" s="34">
        <v>80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4">
        <v>0</v>
      </c>
      <c r="CN42" s="34">
        <v>1800</v>
      </c>
      <c r="CO42" s="34">
        <v>718.92</v>
      </c>
      <c r="CP42" s="34">
        <v>124.4</v>
      </c>
      <c r="CQ42" s="34">
        <v>1800</v>
      </c>
      <c r="CR42" s="34">
        <v>586.08</v>
      </c>
      <c r="CS42" s="34">
        <v>124.4</v>
      </c>
      <c r="CT42" s="34">
        <v>0</v>
      </c>
      <c r="CU42" s="34">
        <v>0</v>
      </c>
      <c r="CV42" s="34">
        <v>0</v>
      </c>
      <c r="CW42" s="34">
        <v>0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527.56</v>
      </c>
      <c r="DD42" s="34">
        <v>210.707464</v>
      </c>
      <c r="DE42" s="34">
        <v>527.56</v>
      </c>
      <c r="DF42" s="34">
        <v>0</v>
      </c>
      <c r="DG42" s="31">
        <f aca="true" t="shared" si="44" ref="DG42:DG73">T42+Y42+AD42+AI42+AN42+AS42+AV42+AY42+BB42+BE42+BH42+BK42+BS42+BV42+BY42+CB42+CE42+CH42+CK42+CN42+CT42+CW42+CZ42+DC42</f>
        <v>55433.86</v>
      </c>
      <c r="DH42" s="31">
        <f aca="true" t="shared" si="45" ref="DH42:DH73">U42+Z42+AE42+AJ42+AO42+AT42+AW42+AZ42+BC42+BF42+BI42+BL42+BT42+BW42+BZ42+CC42+CF42+CI42+CL42+CO42+CU42+CX42+DA42+DD42</f>
        <v>26520.158635999996</v>
      </c>
      <c r="DI42" s="31">
        <f aca="true" t="shared" si="46" ref="DI42:DI73">V42+AA42+AF42+AK42+AP42+AU42+AX42+BA42+BD42+BG42+BJ42+BM42+BU42+BX42+CA42+CD42+CG42+CJ42+CM42+CP42+CV42+CY42+DB42+DE42+DF42</f>
        <v>18220.647800000002</v>
      </c>
      <c r="DJ42" s="34">
        <v>0</v>
      </c>
      <c r="DK42" s="34">
        <v>0</v>
      </c>
      <c r="DL42" s="34">
        <v>0</v>
      </c>
      <c r="DM42" s="34">
        <v>0</v>
      </c>
      <c r="DN42" s="34">
        <f t="shared" si="32"/>
        <v>0</v>
      </c>
      <c r="DO42" s="34">
        <v>0</v>
      </c>
      <c r="DP42" s="34">
        <v>0</v>
      </c>
      <c r="DQ42" s="34">
        <v>0</v>
      </c>
      <c r="DR42" s="34">
        <v>0</v>
      </c>
      <c r="DS42" s="34">
        <v>0</v>
      </c>
      <c r="DT42" s="34">
        <v>0</v>
      </c>
      <c r="DU42" s="34">
        <v>0</v>
      </c>
      <c r="DV42" s="34">
        <v>0</v>
      </c>
      <c r="DW42" s="34">
        <v>0</v>
      </c>
      <c r="DX42" s="34">
        <v>0</v>
      </c>
      <c r="DY42" s="34">
        <v>0</v>
      </c>
      <c r="DZ42" s="34">
        <f t="shared" si="33"/>
        <v>0</v>
      </c>
      <c r="EA42" s="34">
        <v>0</v>
      </c>
      <c r="EB42" s="34">
        <v>0</v>
      </c>
      <c r="EC42" s="31">
        <f aca="true" t="shared" si="47" ref="EC42:EC73">DJ42+DM42+DP42+DS42+DV42+DY42</f>
        <v>0</v>
      </c>
      <c r="ED42" s="31">
        <f t="shared" si="34"/>
        <v>0</v>
      </c>
      <c r="EE42" s="31">
        <f t="shared" si="12"/>
        <v>0</v>
      </c>
      <c r="EH42" s="22"/>
      <c r="EJ42" s="22"/>
      <c r="EK42" s="22"/>
      <c r="EM42" s="22"/>
    </row>
    <row r="43" spans="1:143" s="21" customFormat="1" ht="20.25" customHeight="1">
      <c r="A43" s="19">
        <v>34</v>
      </c>
      <c r="B43" s="20" t="s">
        <v>82</v>
      </c>
      <c r="C43" s="34">
        <v>9043.9234</v>
      </c>
      <c r="D43" s="34">
        <v>2914.1825</v>
      </c>
      <c r="E43" s="31">
        <f t="shared" si="13"/>
        <v>17691.7</v>
      </c>
      <c r="F43" s="31">
        <f t="shared" si="14"/>
        <v>8110.873252999999</v>
      </c>
      <c r="G43" s="31">
        <f t="shared" si="37"/>
        <v>6167.4142</v>
      </c>
      <c r="H43" s="31">
        <f t="shared" si="15"/>
        <v>76.03884326165294</v>
      </c>
      <c r="I43" s="31">
        <f t="shared" si="16"/>
        <v>34.86049503439466</v>
      </c>
      <c r="J43" s="31">
        <f t="shared" si="38"/>
        <v>4934.3</v>
      </c>
      <c r="K43" s="31">
        <f t="shared" si="39"/>
        <v>1732.173253</v>
      </c>
      <c r="L43" s="31">
        <f t="shared" si="40"/>
        <v>1914.9142</v>
      </c>
      <c r="M43" s="31">
        <f t="shared" si="17"/>
        <v>110.54980768716443</v>
      </c>
      <c r="N43" s="31">
        <f t="shared" si="18"/>
        <v>38.808224064203635</v>
      </c>
      <c r="O43" s="31">
        <f t="shared" si="4"/>
        <v>1421.5</v>
      </c>
      <c r="P43" s="31">
        <f t="shared" si="19"/>
        <v>587.2188070000001</v>
      </c>
      <c r="Q43" s="31">
        <f t="shared" si="41"/>
        <v>1158.1542</v>
      </c>
      <c r="R43" s="31">
        <f t="shared" si="20"/>
        <v>197.22702784619767</v>
      </c>
      <c r="S43" s="32">
        <f t="shared" si="21"/>
        <v>81.47409074920859</v>
      </c>
      <c r="T43" s="34">
        <v>31.5</v>
      </c>
      <c r="U43" s="34">
        <v>13.012587000000002</v>
      </c>
      <c r="V43" s="34">
        <v>25.253</v>
      </c>
      <c r="W43" s="31">
        <f t="shared" si="35"/>
        <v>194.06594553412015</v>
      </c>
      <c r="X43" s="32">
        <f t="shared" si="36"/>
        <v>80.16825396825396</v>
      </c>
      <c r="Y43" s="34">
        <v>1405</v>
      </c>
      <c r="Z43" s="34">
        <v>387.48495</v>
      </c>
      <c r="AA43" s="34">
        <v>74.18</v>
      </c>
      <c r="AB43" s="31">
        <f t="shared" si="22"/>
        <v>19.143969333518633</v>
      </c>
      <c r="AC43" s="32">
        <f t="shared" si="23"/>
        <v>5.279715302491104</v>
      </c>
      <c r="AD43" s="34">
        <v>1390</v>
      </c>
      <c r="AE43" s="34">
        <v>574.20622</v>
      </c>
      <c r="AF43" s="34">
        <v>1132.9012</v>
      </c>
      <c r="AG43" s="31">
        <f t="shared" si="24"/>
        <v>197.29866388420524</v>
      </c>
      <c r="AH43" s="32">
        <f t="shared" si="25"/>
        <v>81.50368345323741</v>
      </c>
      <c r="AI43" s="34">
        <v>22</v>
      </c>
      <c r="AJ43" s="34">
        <v>14.744598</v>
      </c>
      <c r="AK43" s="34">
        <v>15</v>
      </c>
      <c r="AL43" s="29">
        <v>15</v>
      </c>
      <c r="AM43" s="32">
        <f t="shared" si="26"/>
        <v>68.18181818181817</v>
      </c>
      <c r="AN43" s="33">
        <v>0</v>
      </c>
      <c r="AO43" s="33"/>
      <c r="AP43" s="31"/>
      <c r="AQ43" s="31"/>
      <c r="AR43" s="32"/>
      <c r="AS43" s="33"/>
      <c r="AT43" s="33"/>
      <c r="AU43" s="32">
        <v>0</v>
      </c>
      <c r="AV43" s="32"/>
      <c r="AW43" s="32"/>
      <c r="AX43" s="32"/>
      <c r="AY43" s="34">
        <v>12757.4</v>
      </c>
      <c r="AZ43" s="34">
        <f t="shared" si="27"/>
        <v>6378.699999999999</v>
      </c>
      <c r="BA43" s="34">
        <v>4252.5</v>
      </c>
      <c r="BB43" s="30"/>
      <c r="BC43" s="30">
        <v>0</v>
      </c>
      <c r="BD43" s="30">
        <v>0</v>
      </c>
      <c r="BE43" s="34">
        <v>0</v>
      </c>
      <c r="BF43" s="34">
        <f t="shared" si="28"/>
        <v>0</v>
      </c>
      <c r="BG43" s="34">
        <v>0</v>
      </c>
      <c r="BH43" s="30">
        <v>0</v>
      </c>
      <c r="BI43" s="30">
        <v>0</v>
      </c>
      <c r="BJ43" s="30">
        <v>0</v>
      </c>
      <c r="BK43" s="32"/>
      <c r="BL43" s="32"/>
      <c r="BM43" s="32"/>
      <c r="BN43" s="31">
        <f t="shared" si="42"/>
        <v>1785.8</v>
      </c>
      <c r="BO43" s="31">
        <f t="shared" si="29"/>
        <v>622.904898</v>
      </c>
      <c r="BP43" s="31">
        <f t="shared" si="43"/>
        <v>665.24</v>
      </c>
      <c r="BQ43" s="31">
        <f t="shared" si="30"/>
        <v>106.79639895848115</v>
      </c>
      <c r="BR43" s="32">
        <f t="shared" si="31"/>
        <v>37.25165192070781</v>
      </c>
      <c r="BS43" s="34">
        <v>1785.8</v>
      </c>
      <c r="BT43" s="34">
        <v>622.904898</v>
      </c>
      <c r="BU43" s="34">
        <v>665.24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4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  <c r="CM43" s="34">
        <v>0</v>
      </c>
      <c r="CN43" s="34">
        <v>300</v>
      </c>
      <c r="CO43" s="34">
        <v>119.82</v>
      </c>
      <c r="CP43" s="34">
        <v>2.34</v>
      </c>
      <c r="CQ43" s="34">
        <v>300</v>
      </c>
      <c r="CR43" s="34">
        <v>97.68</v>
      </c>
      <c r="CS43" s="34">
        <v>2.34</v>
      </c>
      <c r="CT43" s="34">
        <v>0</v>
      </c>
      <c r="CU43" s="34">
        <v>0</v>
      </c>
      <c r="CV43" s="34">
        <v>0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4">
        <v>0</v>
      </c>
      <c r="DG43" s="31">
        <f t="shared" si="44"/>
        <v>17691.7</v>
      </c>
      <c r="DH43" s="31">
        <f t="shared" si="45"/>
        <v>8110.873252999999</v>
      </c>
      <c r="DI43" s="31">
        <f t="shared" si="46"/>
        <v>6167.4142</v>
      </c>
      <c r="DJ43" s="34">
        <v>0</v>
      </c>
      <c r="DK43" s="34">
        <v>0</v>
      </c>
      <c r="DL43" s="34">
        <v>0</v>
      </c>
      <c r="DM43" s="34">
        <v>0</v>
      </c>
      <c r="DN43" s="34">
        <f t="shared" si="32"/>
        <v>0</v>
      </c>
      <c r="DO43" s="34">
        <v>0</v>
      </c>
      <c r="DP43" s="34">
        <v>0</v>
      </c>
      <c r="DQ43" s="34">
        <v>0</v>
      </c>
      <c r="DR43" s="34">
        <v>0</v>
      </c>
      <c r="DS43" s="34">
        <v>0</v>
      </c>
      <c r="DT43" s="34">
        <v>0</v>
      </c>
      <c r="DU43" s="34">
        <v>0</v>
      </c>
      <c r="DV43" s="34">
        <v>0</v>
      </c>
      <c r="DW43" s="34">
        <v>0</v>
      </c>
      <c r="DX43" s="34">
        <v>0</v>
      </c>
      <c r="DY43" s="34">
        <v>0</v>
      </c>
      <c r="DZ43" s="34">
        <f t="shared" si="33"/>
        <v>0</v>
      </c>
      <c r="EA43" s="34">
        <v>0</v>
      </c>
      <c r="EB43" s="34">
        <v>0</v>
      </c>
      <c r="EC43" s="31">
        <f t="shared" si="47"/>
        <v>0</v>
      </c>
      <c r="ED43" s="31">
        <f t="shared" si="34"/>
        <v>0</v>
      </c>
      <c r="EE43" s="31">
        <f t="shared" si="12"/>
        <v>0</v>
      </c>
      <c r="EH43" s="22"/>
      <c r="EJ43" s="22"/>
      <c r="EK43" s="22"/>
      <c r="EM43" s="22"/>
    </row>
    <row r="44" spans="1:143" s="21" customFormat="1" ht="20.25" customHeight="1">
      <c r="A44" s="19">
        <v>35</v>
      </c>
      <c r="B44" s="20" t="s">
        <v>83</v>
      </c>
      <c r="C44" s="34">
        <v>11675.3328</v>
      </c>
      <c r="D44" s="34">
        <v>3398.0217</v>
      </c>
      <c r="E44" s="31">
        <f t="shared" si="13"/>
        <v>75171.4</v>
      </c>
      <c r="F44" s="31">
        <f t="shared" si="14"/>
        <v>34531.941738099995</v>
      </c>
      <c r="G44" s="31">
        <f t="shared" si="37"/>
        <v>23359.3639</v>
      </c>
      <c r="H44" s="31">
        <f t="shared" si="15"/>
        <v>67.6456715847722</v>
      </c>
      <c r="I44" s="31">
        <f t="shared" si="16"/>
        <v>31.074802251920282</v>
      </c>
      <c r="J44" s="31">
        <f t="shared" si="38"/>
        <v>27060.8</v>
      </c>
      <c r="K44" s="31">
        <f t="shared" si="39"/>
        <v>10476.641738100001</v>
      </c>
      <c r="L44" s="31">
        <f t="shared" si="40"/>
        <v>7502.563899999999</v>
      </c>
      <c r="M44" s="31">
        <f t="shared" si="17"/>
        <v>71.61229798205004</v>
      </c>
      <c r="N44" s="31">
        <f t="shared" si="18"/>
        <v>27.72484146810146</v>
      </c>
      <c r="O44" s="31">
        <f t="shared" si="4"/>
        <v>13560.3</v>
      </c>
      <c r="P44" s="31">
        <f t="shared" si="19"/>
        <v>5601.7328094</v>
      </c>
      <c r="Q44" s="31">
        <f t="shared" si="41"/>
        <v>4152.2129</v>
      </c>
      <c r="R44" s="31">
        <f t="shared" si="20"/>
        <v>74.12372280649248</v>
      </c>
      <c r="S44" s="32">
        <f t="shared" si="21"/>
        <v>30.62036164391644</v>
      </c>
      <c r="T44" s="34">
        <v>2560.3</v>
      </c>
      <c r="U44" s="34">
        <v>1057.6548094000002</v>
      </c>
      <c r="V44" s="34">
        <v>240.0069</v>
      </c>
      <c r="W44" s="31">
        <f t="shared" si="35"/>
        <v>22.692365965428188</v>
      </c>
      <c r="X44" s="32">
        <f t="shared" si="36"/>
        <v>9.374170995586455</v>
      </c>
      <c r="Y44" s="34">
        <v>5280</v>
      </c>
      <c r="Z44" s="34">
        <v>1456.1712</v>
      </c>
      <c r="AA44" s="34">
        <v>554.851</v>
      </c>
      <c r="AB44" s="31">
        <f t="shared" si="22"/>
        <v>38.10341805963475</v>
      </c>
      <c r="AC44" s="32">
        <f t="shared" si="23"/>
        <v>10.508541666666666</v>
      </c>
      <c r="AD44" s="34">
        <v>11000</v>
      </c>
      <c r="AE44" s="34">
        <v>4544.078</v>
      </c>
      <c r="AF44" s="34">
        <v>3912.206</v>
      </c>
      <c r="AG44" s="31">
        <f t="shared" si="24"/>
        <v>86.09460489014492</v>
      </c>
      <c r="AH44" s="32">
        <f t="shared" si="25"/>
        <v>35.56550909090909</v>
      </c>
      <c r="AI44" s="34">
        <v>596.3</v>
      </c>
      <c r="AJ44" s="34">
        <v>399.6456266999999</v>
      </c>
      <c r="AK44" s="34">
        <v>487.4</v>
      </c>
      <c r="AL44" s="29">
        <v>365.2</v>
      </c>
      <c r="AM44" s="32">
        <f t="shared" si="26"/>
        <v>81.73738051316451</v>
      </c>
      <c r="AN44" s="33">
        <v>0</v>
      </c>
      <c r="AO44" s="33"/>
      <c r="AP44" s="31"/>
      <c r="AQ44" s="31"/>
      <c r="AR44" s="32"/>
      <c r="AS44" s="33"/>
      <c r="AT44" s="33"/>
      <c r="AU44" s="32">
        <v>0</v>
      </c>
      <c r="AV44" s="32"/>
      <c r="AW44" s="32"/>
      <c r="AX44" s="32"/>
      <c r="AY44" s="34">
        <v>48110.6</v>
      </c>
      <c r="AZ44" s="34">
        <f t="shared" si="27"/>
        <v>24055.3</v>
      </c>
      <c r="BA44" s="34">
        <v>15856.8</v>
      </c>
      <c r="BB44" s="30"/>
      <c r="BC44" s="30">
        <v>0</v>
      </c>
      <c r="BD44" s="30">
        <v>0</v>
      </c>
      <c r="BE44" s="34">
        <v>0</v>
      </c>
      <c r="BF44" s="34">
        <f t="shared" si="28"/>
        <v>0</v>
      </c>
      <c r="BG44" s="34">
        <v>0</v>
      </c>
      <c r="BH44" s="30">
        <v>0</v>
      </c>
      <c r="BI44" s="30">
        <v>0</v>
      </c>
      <c r="BJ44" s="30">
        <v>0</v>
      </c>
      <c r="BK44" s="32"/>
      <c r="BL44" s="32"/>
      <c r="BM44" s="32"/>
      <c r="BN44" s="31">
        <f t="shared" si="42"/>
        <v>514.2</v>
      </c>
      <c r="BO44" s="31">
        <f t="shared" si="29"/>
        <v>179.358102</v>
      </c>
      <c r="BP44" s="31">
        <f t="shared" si="43"/>
        <v>281.2</v>
      </c>
      <c r="BQ44" s="31">
        <f t="shared" si="30"/>
        <v>156.78132008778726</v>
      </c>
      <c r="BR44" s="32">
        <f t="shared" si="31"/>
        <v>54.68689225982107</v>
      </c>
      <c r="BS44" s="34">
        <v>514.2</v>
      </c>
      <c r="BT44" s="34">
        <v>179.358102</v>
      </c>
      <c r="BU44" s="34">
        <v>281.2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4">
        <v>0</v>
      </c>
      <c r="CF44" s="34">
        <v>0</v>
      </c>
      <c r="CG44" s="34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  <c r="CM44" s="34">
        <v>0</v>
      </c>
      <c r="CN44" s="34">
        <v>6500</v>
      </c>
      <c r="CO44" s="34">
        <v>2596.1</v>
      </c>
      <c r="CP44" s="34">
        <v>1721.9</v>
      </c>
      <c r="CQ44" s="34">
        <v>3000</v>
      </c>
      <c r="CR44" s="34">
        <v>976.8000000000001</v>
      </c>
      <c r="CS44" s="34">
        <v>663.9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610</v>
      </c>
      <c r="DD44" s="34">
        <v>243.634</v>
      </c>
      <c r="DE44" s="34">
        <v>305</v>
      </c>
      <c r="DF44" s="34">
        <v>0</v>
      </c>
      <c r="DG44" s="31">
        <f t="shared" si="44"/>
        <v>75171.4</v>
      </c>
      <c r="DH44" s="31">
        <f t="shared" si="45"/>
        <v>34531.941738099995</v>
      </c>
      <c r="DI44" s="31">
        <f t="shared" si="46"/>
        <v>23359.3639</v>
      </c>
      <c r="DJ44" s="34">
        <v>0</v>
      </c>
      <c r="DK44" s="34">
        <v>0</v>
      </c>
      <c r="DL44" s="34">
        <v>0</v>
      </c>
      <c r="DM44" s="34">
        <v>0</v>
      </c>
      <c r="DN44" s="34">
        <f t="shared" si="32"/>
        <v>0</v>
      </c>
      <c r="DO44" s="34">
        <v>0</v>
      </c>
      <c r="DP44" s="34">
        <v>0</v>
      </c>
      <c r="DQ44" s="34">
        <v>0</v>
      </c>
      <c r="DR44" s="34">
        <v>0</v>
      </c>
      <c r="DS44" s="34">
        <v>0</v>
      </c>
      <c r="DT44" s="34">
        <v>0</v>
      </c>
      <c r="DU44" s="34">
        <v>0</v>
      </c>
      <c r="DV44" s="34">
        <v>0</v>
      </c>
      <c r="DW44" s="34">
        <v>0</v>
      </c>
      <c r="DX44" s="34">
        <v>0</v>
      </c>
      <c r="DY44" s="34">
        <v>0</v>
      </c>
      <c r="DZ44" s="34">
        <f t="shared" si="33"/>
        <v>0</v>
      </c>
      <c r="EA44" s="34">
        <v>0</v>
      </c>
      <c r="EB44" s="34">
        <v>0</v>
      </c>
      <c r="EC44" s="31">
        <f t="shared" si="47"/>
        <v>0</v>
      </c>
      <c r="ED44" s="31">
        <f t="shared" si="34"/>
        <v>0</v>
      </c>
      <c r="EE44" s="31">
        <f t="shared" si="12"/>
        <v>0</v>
      </c>
      <c r="EH44" s="22"/>
      <c r="EJ44" s="22"/>
      <c r="EK44" s="22"/>
      <c r="EM44" s="22"/>
    </row>
    <row r="45" spans="1:143" s="21" customFormat="1" ht="20.25" customHeight="1">
      <c r="A45" s="19">
        <v>36</v>
      </c>
      <c r="B45" s="20" t="s">
        <v>84</v>
      </c>
      <c r="C45" s="34">
        <v>7005.4755</v>
      </c>
      <c r="D45" s="34">
        <v>6260.2291</v>
      </c>
      <c r="E45" s="31">
        <f t="shared" si="13"/>
        <v>36242.5</v>
      </c>
      <c r="F45" s="31">
        <f t="shared" si="14"/>
        <v>16949.456109000002</v>
      </c>
      <c r="G45" s="31">
        <f t="shared" si="37"/>
        <v>11103.4473</v>
      </c>
      <c r="H45" s="31">
        <f t="shared" si="15"/>
        <v>65.50916577260655</v>
      </c>
      <c r="I45" s="31">
        <f t="shared" si="16"/>
        <v>30.63653804235359</v>
      </c>
      <c r="J45" s="31">
        <f t="shared" si="38"/>
        <v>9594.6</v>
      </c>
      <c r="K45" s="31">
        <f t="shared" si="39"/>
        <v>3625.506109</v>
      </c>
      <c r="L45" s="31">
        <f t="shared" si="40"/>
        <v>2066.7473</v>
      </c>
      <c r="M45" s="31">
        <f t="shared" si="17"/>
        <v>57.00575968881921</v>
      </c>
      <c r="N45" s="31">
        <f t="shared" si="18"/>
        <v>21.540734371417255</v>
      </c>
      <c r="O45" s="31">
        <f t="shared" si="4"/>
        <v>2500</v>
      </c>
      <c r="P45" s="31">
        <f t="shared" si="19"/>
        <v>1032.7450000000001</v>
      </c>
      <c r="Q45" s="31">
        <f t="shared" si="41"/>
        <v>1144.9593</v>
      </c>
      <c r="R45" s="31">
        <f t="shared" si="20"/>
        <v>110.86563478883944</v>
      </c>
      <c r="S45" s="32">
        <f t="shared" si="21"/>
        <v>45.798372</v>
      </c>
      <c r="T45" s="34">
        <v>100</v>
      </c>
      <c r="U45" s="34">
        <v>41.3098</v>
      </c>
      <c r="V45" s="34">
        <v>0.1013</v>
      </c>
      <c r="W45" s="31">
        <f t="shared" si="35"/>
        <v>0.2452202625042968</v>
      </c>
      <c r="X45" s="32">
        <f t="shared" si="36"/>
        <v>0.1013</v>
      </c>
      <c r="Y45" s="34">
        <v>2550</v>
      </c>
      <c r="Z45" s="34">
        <v>703.2645</v>
      </c>
      <c r="AA45" s="34">
        <v>126.928</v>
      </c>
      <c r="AB45" s="31">
        <f t="shared" si="22"/>
        <v>18.048401419380617</v>
      </c>
      <c r="AC45" s="32">
        <f t="shared" si="23"/>
        <v>4.977568627450981</v>
      </c>
      <c r="AD45" s="34">
        <v>2400</v>
      </c>
      <c r="AE45" s="34">
        <v>991.4352000000001</v>
      </c>
      <c r="AF45" s="34">
        <v>1144.858</v>
      </c>
      <c r="AG45" s="31">
        <f t="shared" si="24"/>
        <v>115.47481872743673</v>
      </c>
      <c r="AH45" s="32">
        <f t="shared" si="25"/>
        <v>47.702416666666664</v>
      </c>
      <c r="AI45" s="34">
        <v>321</v>
      </c>
      <c r="AJ45" s="34">
        <v>215.137089</v>
      </c>
      <c r="AK45" s="34">
        <v>145.7</v>
      </c>
      <c r="AL45" s="29">
        <v>81.7</v>
      </c>
      <c r="AM45" s="32">
        <f t="shared" si="26"/>
        <v>45.389408099688474</v>
      </c>
      <c r="AN45" s="33">
        <v>0</v>
      </c>
      <c r="AO45" s="33"/>
      <c r="AP45" s="31"/>
      <c r="AQ45" s="31"/>
      <c r="AR45" s="32"/>
      <c r="AS45" s="33"/>
      <c r="AT45" s="33"/>
      <c r="AU45" s="32">
        <v>0</v>
      </c>
      <c r="AV45" s="32"/>
      <c r="AW45" s="32"/>
      <c r="AX45" s="32"/>
      <c r="AY45" s="34">
        <v>26647.9</v>
      </c>
      <c r="AZ45" s="34">
        <f t="shared" si="27"/>
        <v>13323.95</v>
      </c>
      <c r="BA45" s="34">
        <v>9036.7</v>
      </c>
      <c r="BB45" s="30"/>
      <c r="BC45" s="30">
        <v>0</v>
      </c>
      <c r="BD45" s="30">
        <v>0</v>
      </c>
      <c r="BE45" s="34">
        <v>0</v>
      </c>
      <c r="BF45" s="34">
        <f t="shared" si="28"/>
        <v>0</v>
      </c>
      <c r="BG45" s="34">
        <v>0</v>
      </c>
      <c r="BH45" s="30">
        <v>0</v>
      </c>
      <c r="BI45" s="30">
        <v>0</v>
      </c>
      <c r="BJ45" s="30">
        <v>0</v>
      </c>
      <c r="BK45" s="32"/>
      <c r="BL45" s="32"/>
      <c r="BM45" s="32"/>
      <c r="BN45" s="31">
        <f t="shared" si="42"/>
        <v>248</v>
      </c>
      <c r="BO45" s="31">
        <f t="shared" si="29"/>
        <v>86.50488</v>
      </c>
      <c r="BP45" s="31">
        <f t="shared" si="43"/>
        <v>202.5</v>
      </c>
      <c r="BQ45" s="31">
        <f t="shared" si="30"/>
        <v>234.0908397306603</v>
      </c>
      <c r="BR45" s="32">
        <f t="shared" si="31"/>
        <v>81.65322580645162</v>
      </c>
      <c r="BS45" s="34">
        <v>248</v>
      </c>
      <c r="BT45" s="34">
        <v>86.50488</v>
      </c>
      <c r="BU45" s="34">
        <v>202.5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4">
        <v>0</v>
      </c>
      <c r="CF45" s="34">
        <v>0</v>
      </c>
      <c r="CG45" s="34">
        <v>0</v>
      </c>
      <c r="CH45" s="34">
        <v>0</v>
      </c>
      <c r="CI45" s="34">
        <v>0</v>
      </c>
      <c r="CJ45" s="34">
        <v>0</v>
      </c>
      <c r="CK45" s="34">
        <v>0</v>
      </c>
      <c r="CL45" s="34">
        <v>0</v>
      </c>
      <c r="CM45" s="34">
        <v>0</v>
      </c>
      <c r="CN45" s="34">
        <v>3975.6</v>
      </c>
      <c r="CO45" s="34">
        <v>1587.85464</v>
      </c>
      <c r="CP45" s="34">
        <v>446.66</v>
      </c>
      <c r="CQ45" s="34">
        <v>1707.6</v>
      </c>
      <c r="CR45" s="34">
        <v>555.9945600000001</v>
      </c>
      <c r="CS45" s="34">
        <v>72</v>
      </c>
      <c r="CT45" s="34">
        <v>0</v>
      </c>
      <c r="CU45" s="34">
        <v>0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1">
        <f t="shared" si="44"/>
        <v>36242.5</v>
      </c>
      <c r="DH45" s="31">
        <f t="shared" si="45"/>
        <v>16949.456109000002</v>
      </c>
      <c r="DI45" s="31">
        <f t="shared" si="46"/>
        <v>11103.4473</v>
      </c>
      <c r="DJ45" s="34">
        <v>0</v>
      </c>
      <c r="DK45" s="34">
        <v>0</v>
      </c>
      <c r="DL45" s="34">
        <v>0</v>
      </c>
      <c r="DM45" s="34">
        <v>0</v>
      </c>
      <c r="DN45" s="34">
        <f t="shared" si="32"/>
        <v>0</v>
      </c>
      <c r="DO45" s="34">
        <v>0</v>
      </c>
      <c r="DP45" s="34">
        <v>0</v>
      </c>
      <c r="DQ45" s="34">
        <v>0</v>
      </c>
      <c r="DR45" s="34">
        <v>0</v>
      </c>
      <c r="DS45" s="34">
        <v>0</v>
      </c>
      <c r="DT45" s="34">
        <v>0</v>
      </c>
      <c r="DU45" s="34">
        <v>0</v>
      </c>
      <c r="DV45" s="34">
        <v>0</v>
      </c>
      <c r="DW45" s="34">
        <v>0</v>
      </c>
      <c r="DX45" s="34">
        <v>0</v>
      </c>
      <c r="DY45" s="34">
        <v>0</v>
      </c>
      <c r="DZ45" s="34">
        <f t="shared" si="33"/>
        <v>0</v>
      </c>
      <c r="EA45" s="34">
        <v>0</v>
      </c>
      <c r="EB45" s="34">
        <v>0</v>
      </c>
      <c r="EC45" s="31">
        <f t="shared" si="47"/>
        <v>0</v>
      </c>
      <c r="ED45" s="31">
        <f t="shared" si="34"/>
        <v>0</v>
      </c>
      <c r="EE45" s="31">
        <f t="shared" si="12"/>
        <v>0</v>
      </c>
      <c r="EH45" s="22"/>
      <c r="EJ45" s="22"/>
      <c r="EK45" s="22"/>
      <c r="EM45" s="22"/>
    </row>
    <row r="46" spans="1:143" s="21" customFormat="1" ht="20.25" customHeight="1">
      <c r="A46" s="19">
        <v>37</v>
      </c>
      <c r="B46" s="20" t="s">
        <v>85</v>
      </c>
      <c r="C46" s="34">
        <v>4540.0132</v>
      </c>
      <c r="D46" s="34">
        <v>4961.1146</v>
      </c>
      <c r="E46" s="31">
        <f t="shared" si="13"/>
        <v>22074.3</v>
      </c>
      <c r="F46" s="31">
        <f t="shared" si="14"/>
        <v>9916.7396892</v>
      </c>
      <c r="G46" s="31">
        <f t="shared" si="37"/>
        <v>6434.5680999999995</v>
      </c>
      <c r="H46" s="31">
        <f t="shared" si="15"/>
        <v>64.88592321332867</v>
      </c>
      <c r="I46" s="31">
        <f t="shared" si="16"/>
        <v>29.149590700497864</v>
      </c>
      <c r="J46" s="31">
        <f t="shared" si="38"/>
        <v>7294.5</v>
      </c>
      <c r="K46" s="31">
        <f t="shared" si="39"/>
        <v>2526.8396892000005</v>
      </c>
      <c r="L46" s="31">
        <f t="shared" si="40"/>
        <v>1406.6681</v>
      </c>
      <c r="M46" s="31">
        <f t="shared" si="17"/>
        <v>55.6690678087834</v>
      </c>
      <c r="N46" s="31">
        <f t="shared" si="18"/>
        <v>19.283955034615122</v>
      </c>
      <c r="O46" s="31">
        <f t="shared" si="4"/>
        <v>2710</v>
      </c>
      <c r="P46" s="31">
        <f t="shared" si="19"/>
        <v>1119.49558</v>
      </c>
      <c r="Q46" s="31">
        <f t="shared" si="41"/>
        <v>946.2681</v>
      </c>
      <c r="R46" s="31">
        <f t="shared" si="20"/>
        <v>84.52629174292944</v>
      </c>
      <c r="S46" s="32">
        <f t="shared" si="21"/>
        <v>34.91764206642066</v>
      </c>
      <c r="T46" s="34">
        <v>129</v>
      </c>
      <c r="U46" s="34">
        <v>53.28964200000001</v>
      </c>
      <c r="V46" s="34">
        <v>0.0681</v>
      </c>
      <c r="W46" s="31">
        <f t="shared" si="35"/>
        <v>0.12779218895859723</v>
      </c>
      <c r="X46" s="32">
        <f t="shared" si="36"/>
        <v>0.0527906976744186</v>
      </c>
      <c r="Y46" s="34">
        <v>3409</v>
      </c>
      <c r="Z46" s="34">
        <v>940.1681100000001</v>
      </c>
      <c r="AA46" s="34">
        <v>119.5</v>
      </c>
      <c r="AB46" s="31">
        <f t="shared" si="22"/>
        <v>12.710492807504393</v>
      </c>
      <c r="AC46" s="32">
        <f t="shared" si="23"/>
        <v>3.5054268113816365</v>
      </c>
      <c r="AD46" s="34">
        <v>2581</v>
      </c>
      <c r="AE46" s="34">
        <v>1066.205938</v>
      </c>
      <c r="AF46" s="34">
        <v>946.2</v>
      </c>
      <c r="AG46" s="31">
        <f t="shared" si="24"/>
        <v>88.74458172451108</v>
      </c>
      <c r="AH46" s="32">
        <f t="shared" si="25"/>
        <v>36.66020922123208</v>
      </c>
      <c r="AI46" s="34">
        <v>28.8</v>
      </c>
      <c r="AJ46" s="34">
        <v>19.3020192</v>
      </c>
      <c r="AK46" s="34">
        <v>14.4</v>
      </c>
      <c r="AL46" s="29">
        <v>14.4</v>
      </c>
      <c r="AM46" s="32">
        <f t="shared" si="26"/>
        <v>50</v>
      </c>
      <c r="AN46" s="33">
        <v>0</v>
      </c>
      <c r="AO46" s="33"/>
      <c r="AP46" s="31"/>
      <c r="AQ46" s="31"/>
      <c r="AR46" s="32"/>
      <c r="AS46" s="33"/>
      <c r="AT46" s="33"/>
      <c r="AU46" s="32">
        <v>0</v>
      </c>
      <c r="AV46" s="32"/>
      <c r="AW46" s="32"/>
      <c r="AX46" s="32"/>
      <c r="AY46" s="34">
        <v>14779.8</v>
      </c>
      <c r="AZ46" s="34">
        <f t="shared" si="27"/>
        <v>7389.9</v>
      </c>
      <c r="BA46" s="34">
        <v>4926.7</v>
      </c>
      <c r="BB46" s="30"/>
      <c r="BC46" s="30">
        <v>0</v>
      </c>
      <c r="BD46" s="30">
        <v>0</v>
      </c>
      <c r="BE46" s="34">
        <v>0</v>
      </c>
      <c r="BF46" s="34">
        <f t="shared" si="28"/>
        <v>0</v>
      </c>
      <c r="BG46" s="34">
        <v>101.2</v>
      </c>
      <c r="BH46" s="30">
        <v>0</v>
      </c>
      <c r="BI46" s="30">
        <v>0</v>
      </c>
      <c r="BJ46" s="30">
        <v>0</v>
      </c>
      <c r="BK46" s="32"/>
      <c r="BL46" s="32"/>
      <c r="BM46" s="32"/>
      <c r="BN46" s="31">
        <f t="shared" si="42"/>
        <v>200</v>
      </c>
      <c r="BO46" s="31">
        <f t="shared" si="29"/>
        <v>69.762</v>
      </c>
      <c r="BP46" s="31">
        <f t="shared" si="43"/>
        <v>212.9</v>
      </c>
      <c r="BQ46" s="31">
        <f t="shared" si="30"/>
        <v>305.18047074338466</v>
      </c>
      <c r="BR46" s="32">
        <f t="shared" si="31"/>
        <v>106.45</v>
      </c>
      <c r="BS46" s="34">
        <v>200</v>
      </c>
      <c r="BT46" s="34">
        <v>69.762</v>
      </c>
      <c r="BU46" s="34">
        <v>212.9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34">
        <v>0</v>
      </c>
      <c r="CE46" s="34">
        <v>0</v>
      </c>
      <c r="CF46" s="34">
        <v>0</v>
      </c>
      <c r="CG46" s="34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4">
        <v>0</v>
      </c>
      <c r="CN46" s="34">
        <v>946.7</v>
      </c>
      <c r="CO46" s="34">
        <v>378.11198</v>
      </c>
      <c r="CP46" s="34">
        <v>113.6</v>
      </c>
      <c r="CQ46" s="34">
        <v>946.7</v>
      </c>
      <c r="CR46" s="34">
        <v>308.24552000000006</v>
      </c>
      <c r="CS46" s="34">
        <v>95.6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4">
        <v>0</v>
      </c>
      <c r="DG46" s="31">
        <f t="shared" si="44"/>
        <v>22074.3</v>
      </c>
      <c r="DH46" s="31">
        <f t="shared" si="45"/>
        <v>9916.7396892</v>
      </c>
      <c r="DI46" s="31">
        <f t="shared" si="46"/>
        <v>6434.5680999999995</v>
      </c>
      <c r="DJ46" s="34">
        <v>0</v>
      </c>
      <c r="DK46" s="34">
        <v>0</v>
      </c>
      <c r="DL46" s="34">
        <v>0</v>
      </c>
      <c r="DM46" s="34">
        <v>0</v>
      </c>
      <c r="DN46" s="34">
        <f t="shared" si="32"/>
        <v>0</v>
      </c>
      <c r="DO46" s="34">
        <v>0</v>
      </c>
      <c r="DP46" s="34">
        <v>0</v>
      </c>
      <c r="DQ46" s="34">
        <v>0</v>
      </c>
      <c r="DR46" s="34">
        <v>0</v>
      </c>
      <c r="DS46" s="34">
        <v>0</v>
      </c>
      <c r="DT46" s="34">
        <v>0</v>
      </c>
      <c r="DU46" s="34">
        <v>0</v>
      </c>
      <c r="DV46" s="34">
        <v>0</v>
      </c>
      <c r="DW46" s="34">
        <v>0</v>
      </c>
      <c r="DX46" s="34">
        <v>0</v>
      </c>
      <c r="DY46" s="34">
        <v>0</v>
      </c>
      <c r="DZ46" s="34">
        <f t="shared" si="33"/>
        <v>0</v>
      </c>
      <c r="EA46" s="34">
        <v>0</v>
      </c>
      <c r="EB46" s="34">
        <v>0</v>
      </c>
      <c r="EC46" s="31">
        <f t="shared" si="47"/>
        <v>0</v>
      </c>
      <c r="ED46" s="31">
        <f t="shared" si="34"/>
        <v>0</v>
      </c>
      <c r="EE46" s="31">
        <f t="shared" si="12"/>
        <v>0</v>
      </c>
      <c r="EH46" s="22"/>
      <c r="EJ46" s="22"/>
      <c r="EK46" s="22"/>
      <c r="EM46" s="22"/>
    </row>
    <row r="47" spans="1:143" s="21" customFormat="1" ht="20.25" customHeight="1">
      <c r="A47" s="19">
        <v>38</v>
      </c>
      <c r="B47" s="20" t="s">
        <v>86</v>
      </c>
      <c r="C47" s="34">
        <v>14457.8085</v>
      </c>
      <c r="D47" s="34">
        <v>443.3714</v>
      </c>
      <c r="E47" s="31">
        <f t="shared" si="13"/>
        <v>40990.875</v>
      </c>
      <c r="F47" s="31">
        <f t="shared" si="14"/>
        <v>19151.476392999997</v>
      </c>
      <c r="G47" s="31">
        <f t="shared" si="37"/>
        <v>9407.5354</v>
      </c>
      <c r="H47" s="31">
        <f t="shared" si="15"/>
        <v>49.12172412691129</v>
      </c>
      <c r="I47" s="31">
        <f t="shared" si="16"/>
        <v>22.950316137433028</v>
      </c>
      <c r="J47" s="31">
        <f t="shared" si="38"/>
        <v>10264</v>
      </c>
      <c r="K47" s="31">
        <f t="shared" si="39"/>
        <v>3788.0388929999995</v>
      </c>
      <c r="L47" s="31">
        <f t="shared" si="40"/>
        <v>610.3354</v>
      </c>
      <c r="M47" s="31">
        <f t="shared" si="17"/>
        <v>16.11217353464486</v>
      </c>
      <c r="N47" s="31">
        <f t="shared" si="18"/>
        <v>5.946369836321122</v>
      </c>
      <c r="O47" s="31">
        <f t="shared" si="4"/>
        <v>4431</v>
      </c>
      <c r="P47" s="31">
        <f t="shared" si="19"/>
        <v>1830.437238</v>
      </c>
      <c r="Q47" s="31">
        <f t="shared" si="41"/>
        <v>257.98539999999997</v>
      </c>
      <c r="R47" s="31">
        <f t="shared" si="20"/>
        <v>14.094195345472968</v>
      </c>
      <c r="S47" s="32">
        <f t="shared" si="21"/>
        <v>5.8222839088241924</v>
      </c>
      <c r="T47" s="34">
        <v>431</v>
      </c>
      <c r="U47" s="34">
        <v>178.04523799999998</v>
      </c>
      <c r="V47" s="34">
        <v>6.1424</v>
      </c>
      <c r="W47" s="31">
        <f t="shared" si="35"/>
        <v>3.449909735861625</v>
      </c>
      <c r="X47" s="32">
        <f t="shared" si="36"/>
        <v>1.4251508120649654</v>
      </c>
      <c r="Y47" s="34">
        <v>3500</v>
      </c>
      <c r="Z47" s="34">
        <v>965.265</v>
      </c>
      <c r="AA47" s="34">
        <v>193.798</v>
      </c>
      <c r="AB47" s="31">
        <f t="shared" si="22"/>
        <v>20.07718087779004</v>
      </c>
      <c r="AC47" s="32">
        <f t="shared" si="23"/>
        <v>5.537085714285714</v>
      </c>
      <c r="AD47" s="34">
        <v>4000</v>
      </c>
      <c r="AE47" s="34">
        <v>1652.392</v>
      </c>
      <c r="AF47" s="34">
        <v>251.843</v>
      </c>
      <c r="AG47" s="31">
        <f t="shared" si="24"/>
        <v>15.241117119908592</v>
      </c>
      <c r="AH47" s="32">
        <f t="shared" si="25"/>
        <v>6.296074999999999</v>
      </c>
      <c r="AI47" s="34">
        <v>285</v>
      </c>
      <c r="AJ47" s="34">
        <v>191.009565</v>
      </c>
      <c r="AK47" s="34">
        <v>69</v>
      </c>
      <c r="AL47" s="29">
        <v>69</v>
      </c>
      <c r="AM47" s="32">
        <f t="shared" si="26"/>
        <v>24.210526315789473</v>
      </c>
      <c r="AN47" s="33">
        <v>0</v>
      </c>
      <c r="AO47" s="33"/>
      <c r="AP47" s="31"/>
      <c r="AQ47" s="31"/>
      <c r="AR47" s="32"/>
      <c r="AS47" s="33"/>
      <c r="AT47" s="33"/>
      <c r="AU47" s="32">
        <v>0</v>
      </c>
      <c r="AV47" s="32"/>
      <c r="AW47" s="32"/>
      <c r="AX47" s="32"/>
      <c r="AY47" s="34">
        <v>25138.5</v>
      </c>
      <c r="AZ47" s="34">
        <f t="shared" si="27"/>
        <v>12569.25</v>
      </c>
      <c r="BA47" s="34">
        <v>8797.2</v>
      </c>
      <c r="BB47" s="30"/>
      <c r="BC47" s="30">
        <v>0</v>
      </c>
      <c r="BD47" s="30">
        <v>0</v>
      </c>
      <c r="BE47" s="34">
        <v>0</v>
      </c>
      <c r="BF47" s="34">
        <f t="shared" si="28"/>
        <v>0</v>
      </c>
      <c r="BG47" s="34">
        <v>0</v>
      </c>
      <c r="BH47" s="30">
        <v>0</v>
      </c>
      <c r="BI47" s="30">
        <v>0</v>
      </c>
      <c r="BJ47" s="30">
        <v>0</v>
      </c>
      <c r="BK47" s="32"/>
      <c r="BL47" s="32"/>
      <c r="BM47" s="32"/>
      <c r="BN47" s="31">
        <f t="shared" si="42"/>
        <v>329</v>
      </c>
      <c r="BO47" s="31">
        <f t="shared" si="29"/>
        <v>114.75849</v>
      </c>
      <c r="BP47" s="31">
        <f t="shared" si="43"/>
        <v>34</v>
      </c>
      <c r="BQ47" s="31">
        <f t="shared" si="30"/>
        <v>29.627437586534995</v>
      </c>
      <c r="BR47" s="32">
        <f t="shared" si="31"/>
        <v>10.33434650455927</v>
      </c>
      <c r="BS47" s="34">
        <v>85</v>
      </c>
      <c r="BT47" s="34">
        <v>29.64885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244</v>
      </c>
      <c r="CC47" s="34">
        <v>85.10964</v>
      </c>
      <c r="CD47" s="34">
        <v>34</v>
      </c>
      <c r="CE47" s="34">
        <v>0</v>
      </c>
      <c r="CF47" s="34">
        <v>0</v>
      </c>
      <c r="CG47" s="34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4">
        <v>0</v>
      </c>
      <c r="CN47" s="34">
        <v>1669</v>
      </c>
      <c r="CO47" s="34">
        <v>666.5986</v>
      </c>
      <c r="CP47" s="34">
        <v>55.552</v>
      </c>
      <c r="CQ47" s="34">
        <v>1654</v>
      </c>
      <c r="CR47" s="34">
        <v>538.5424</v>
      </c>
      <c r="CS47" s="34">
        <v>48.052</v>
      </c>
      <c r="CT47" s="34">
        <v>50</v>
      </c>
      <c r="CU47" s="34">
        <v>19.97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4">
        <v>0</v>
      </c>
      <c r="DG47" s="31">
        <f t="shared" si="44"/>
        <v>35402.5</v>
      </c>
      <c r="DH47" s="31">
        <f t="shared" si="45"/>
        <v>16357.288892999999</v>
      </c>
      <c r="DI47" s="31">
        <f t="shared" si="46"/>
        <v>9407.5354</v>
      </c>
      <c r="DJ47" s="34">
        <v>0</v>
      </c>
      <c r="DK47" s="34">
        <v>0</v>
      </c>
      <c r="DL47" s="34">
        <v>0</v>
      </c>
      <c r="DM47" s="34">
        <v>5588.375</v>
      </c>
      <c r="DN47" s="34">
        <f t="shared" si="32"/>
        <v>2794.1875</v>
      </c>
      <c r="DO47" s="34">
        <v>0</v>
      </c>
      <c r="DP47" s="34">
        <v>0</v>
      </c>
      <c r="DQ47" s="34">
        <v>0</v>
      </c>
      <c r="DR47" s="34">
        <v>0</v>
      </c>
      <c r="DS47" s="34">
        <v>0</v>
      </c>
      <c r="DT47" s="34">
        <v>0</v>
      </c>
      <c r="DU47" s="34">
        <v>0</v>
      </c>
      <c r="DV47" s="34">
        <v>0</v>
      </c>
      <c r="DW47" s="34">
        <v>0</v>
      </c>
      <c r="DX47" s="34">
        <v>0</v>
      </c>
      <c r="DY47" s="34">
        <v>0</v>
      </c>
      <c r="DZ47" s="34">
        <f t="shared" si="33"/>
        <v>0</v>
      </c>
      <c r="EA47" s="34">
        <v>0</v>
      </c>
      <c r="EB47" s="34">
        <v>0</v>
      </c>
      <c r="EC47" s="31">
        <f t="shared" si="47"/>
        <v>5588.375</v>
      </c>
      <c r="ED47" s="31">
        <f t="shared" si="34"/>
        <v>2794.1875</v>
      </c>
      <c r="EE47" s="31">
        <f t="shared" si="12"/>
        <v>0</v>
      </c>
      <c r="EH47" s="22"/>
      <c r="EJ47" s="22"/>
      <c r="EK47" s="22"/>
      <c r="EM47" s="22"/>
    </row>
    <row r="48" spans="1:143" s="21" customFormat="1" ht="20.25" customHeight="1">
      <c r="A48" s="19">
        <v>39</v>
      </c>
      <c r="B48" s="20" t="s">
        <v>87</v>
      </c>
      <c r="C48" s="34">
        <v>13467.6544</v>
      </c>
      <c r="D48" s="34">
        <v>3748.3722</v>
      </c>
      <c r="E48" s="31">
        <f t="shared" si="13"/>
        <v>18717.4</v>
      </c>
      <c r="F48" s="31">
        <f t="shared" si="14"/>
        <v>8636.7923888</v>
      </c>
      <c r="G48" s="31">
        <f t="shared" si="37"/>
        <v>5990.1182</v>
      </c>
      <c r="H48" s="31">
        <f t="shared" si="15"/>
        <v>69.35582019741324</v>
      </c>
      <c r="I48" s="31">
        <f t="shared" si="16"/>
        <v>32.00293951082949</v>
      </c>
      <c r="J48" s="31">
        <f t="shared" si="38"/>
        <v>5407.2</v>
      </c>
      <c r="K48" s="31">
        <f t="shared" si="39"/>
        <v>1981.6923888000001</v>
      </c>
      <c r="L48" s="31">
        <f t="shared" si="40"/>
        <v>1553.3182</v>
      </c>
      <c r="M48" s="31">
        <f t="shared" si="17"/>
        <v>78.38341655743054</v>
      </c>
      <c r="N48" s="31">
        <f t="shared" si="18"/>
        <v>28.726849386003845</v>
      </c>
      <c r="O48" s="31">
        <f t="shared" si="4"/>
        <v>2336</v>
      </c>
      <c r="P48" s="31">
        <f t="shared" si="19"/>
        <v>964.996928</v>
      </c>
      <c r="Q48" s="31">
        <f t="shared" si="41"/>
        <v>662.1182</v>
      </c>
      <c r="R48" s="31">
        <f t="shared" si="20"/>
        <v>68.61350339967093</v>
      </c>
      <c r="S48" s="32">
        <f t="shared" si="21"/>
        <v>28.34410102739726</v>
      </c>
      <c r="T48" s="34">
        <v>236</v>
      </c>
      <c r="U48" s="34">
        <v>97.491128</v>
      </c>
      <c r="V48" s="34">
        <v>110.1182</v>
      </c>
      <c r="W48" s="31">
        <f t="shared" si="35"/>
        <v>112.95202164447208</v>
      </c>
      <c r="X48" s="32">
        <f t="shared" si="36"/>
        <v>46.660254237288136</v>
      </c>
      <c r="Y48" s="34">
        <v>1800</v>
      </c>
      <c r="Z48" s="34">
        <v>496.422</v>
      </c>
      <c r="AA48" s="34">
        <v>620</v>
      </c>
      <c r="AB48" s="31">
        <f t="shared" si="22"/>
        <v>124.89373960058177</v>
      </c>
      <c r="AC48" s="32">
        <f t="shared" si="23"/>
        <v>34.44444444444444</v>
      </c>
      <c r="AD48" s="34">
        <v>2100</v>
      </c>
      <c r="AE48" s="34">
        <v>867.5058</v>
      </c>
      <c r="AF48" s="34">
        <v>552</v>
      </c>
      <c r="AG48" s="31">
        <f t="shared" si="24"/>
        <v>63.63069849215993</v>
      </c>
      <c r="AH48" s="32">
        <f t="shared" si="25"/>
        <v>26.285714285714285</v>
      </c>
      <c r="AI48" s="34">
        <v>91.2</v>
      </c>
      <c r="AJ48" s="34">
        <v>61.1230608</v>
      </c>
      <c r="AK48" s="34">
        <v>91.2</v>
      </c>
      <c r="AL48" s="29">
        <v>91.2</v>
      </c>
      <c r="AM48" s="32">
        <f t="shared" si="26"/>
        <v>100</v>
      </c>
      <c r="AN48" s="33">
        <v>0</v>
      </c>
      <c r="AO48" s="33"/>
      <c r="AP48" s="31"/>
      <c r="AQ48" s="31"/>
      <c r="AR48" s="32"/>
      <c r="AS48" s="33"/>
      <c r="AT48" s="33"/>
      <c r="AU48" s="32">
        <v>0</v>
      </c>
      <c r="AV48" s="32"/>
      <c r="AW48" s="32"/>
      <c r="AX48" s="32"/>
      <c r="AY48" s="34">
        <v>13310.2</v>
      </c>
      <c r="AZ48" s="34">
        <f t="shared" si="27"/>
        <v>6655.1</v>
      </c>
      <c r="BA48" s="34">
        <v>4436.8</v>
      </c>
      <c r="BB48" s="30"/>
      <c r="BC48" s="30">
        <v>0</v>
      </c>
      <c r="BD48" s="30">
        <v>0</v>
      </c>
      <c r="BE48" s="34">
        <v>0</v>
      </c>
      <c r="BF48" s="34">
        <f t="shared" si="28"/>
        <v>0</v>
      </c>
      <c r="BG48" s="34">
        <v>0</v>
      </c>
      <c r="BH48" s="30">
        <v>0</v>
      </c>
      <c r="BI48" s="30">
        <v>0</v>
      </c>
      <c r="BJ48" s="30">
        <v>0</v>
      </c>
      <c r="BK48" s="32"/>
      <c r="BL48" s="32"/>
      <c r="BM48" s="32"/>
      <c r="BN48" s="31">
        <f t="shared" si="42"/>
        <v>240</v>
      </c>
      <c r="BO48" s="31">
        <f t="shared" si="29"/>
        <v>83.7144</v>
      </c>
      <c r="BP48" s="31">
        <f t="shared" si="43"/>
        <v>100</v>
      </c>
      <c r="BQ48" s="31">
        <f t="shared" si="30"/>
        <v>119.4537618378678</v>
      </c>
      <c r="BR48" s="32">
        <f t="shared" si="31"/>
        <v>41.66666666666667</v>
      </c>
      <c r="BS48" s="34">
        <v>240</v>
      </c>
      <c r="BT48" s="34">
        <v>83.7144</v>
      </c>
      <c r="BU48" s="34">
        <v>100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4">
        <v>0</v>
      </c>
      <c r="CN48" s="34">
        <v>940</v>
      </c>
      <c r="CO48" s="34">
        <v>375.436</v>
      </c>
      <c r="CP48" s="34">
        <v>80</v>
      </c>
      <c r="CQ48" s="34">
        <v>400</v>
      </c>
      <c r="CR48" s="34">
        <v>130.24</v>
      </c>
      <c r="CS48" s="34">
        <v>80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4">
        <v>0</v>
      </c>
      <c r="DG48" s="31">
        <f t="shared" si="44"/>
        <v>18717.4</v>
      </c>
      <c r="DH48" s="31">
        <f t="shared" si="45"/>
        <v>8636.7923888</v>
      </c>
      <c r="DI48" s="31">
        <f t="shared" si="46"/>
        <v>5990.1182</v>
      </c>
      <c r="DJ48" s="34">
        <v>0</v>
      </c>
      <c r="DK48" s="34">
        <v>0</v>
      </c>
      <c r="DL48" s="34">
        <v>0</v>
      </c>
      <c r="DM48" s="34">
        <v>0</v>
      </c>
      <c r="DN48" s="34">
        <f t="shared" si="32"/>
        <v>0</v>
      </c>
      <c r="DO48" s="34">
        <v>0</v>
      </c>
      <c r="DP48" s="34">
        <v>0</v>
      </c>
      <c r="DQ48" s="34">
        <v>0</v>
      </c>
      <c r="DR48" s="34">
        <v>0</v>
      </c>
      <c r="DS48" s="34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f t="shared" si="33"/>
        <v>0</v>
      </c>
      <c r="EA48" s="34">
        <v>0</v>
      </c>
      <c r="EB48" s="34">
        <v>0</v>
      </c>
      <c r="EC48" s="31">
        <f t="shared" si="47"/>
        <v>0</v>
      </c>
      <c r="ED48" s="31">
        <f t="shared" si="34"/>
        <v>0</v>
      </c>
      <c r="EE48" s="31">
        <f t="shared" si="12"/>
        <v>0</v>
      </c>
      <c r="EH48" s="22"/>
      <c r="EJ48" s="22"/>
      <c r="EK48" s="22"/>
      <c r="EM48" s="22"/>
    </row>
    <row r="49" spans="1:143" s="21" customFormat="1" ht="20.25" customHeight="1">
      <c r="A49" s="19">
        <v>40</v>
      </c>
      <c r="B49" s="20" t="s">
        <v>88</v>
      </c>
      <c r="C49" s="34">
        <v>2899.344</v>
      </c>
      <c r="D49" s="34">
        <v>12299.795</v>
      </c>
      <c r="E49" s="31">
        <f t="shared" si="13"/>
        <v>78262.6</v>
      </c>
      <c r="F49" s="31">
        <f t="shared" si="14"/>
        <v>35189.157707000006</v>
      </c>
      <c r="G49" s="31">
        <f t="shared" si="37"/>
        <v>22921.638</v>
      </c>
      <c r="H49" s="31">
        <f t="shared" si="15"/>
        <v>65.13835366806836</v>
      </c>
      <c r="I49" s="31">
        <f t="shared" si="16"/>
        <v>29.28811207396636</v>
      </c>
      <c r="J49" s="31">
        <f t="shared" si="38"/>
        <v>27613</v>
      </c>
      <c r="K49" s="31">
        <f t="shared" si="39"/>
        <v>9864.357707000001</v>
      </c>
      <c r="L49" s="31">
        <f t="shared" si="40"/>
        <v>5894.438</v>
      </c>
      <c r="M49" s="31">
        <f t="shared" si="17"/>
        <v>59.75490929142965</v>
      </c>
      <c r="N49" s="31">
        <f t="shared" si="18"/>
        <v>21.346604860029696</v>
      </c>
      <c r="O49" s="31">
        <f t="shared" si="4"/>
        <v>7500</v>
      </c>
      <c r="P49" s="31">
        <f t="shared" si="19"/>
        <v>3098.235</v>
      </c>
      <c r="Q49" s="31">
        <f t="shared" si="41"/>
        <v>2906.945</v>
      </c>
      <c r="R49" s="31">
        <f t="shared" si="20"/>
        <v>93.82583955058283</v>
      </c>
      <c r="S49" s="32">
        <f t="shared" si="21"/>
        <v>38.75926666666667</v>
      </c>
      <c r="T49" s="34">
        <v>0</v>
      </c>
      <c r="U49" s="34">
        <v>0</v>
      </c>
      <c r="V49" s="34">
        <v>0</v>
      </c>
      <c r="W49" s="31" t="e">
        <f t="shared" si="35"/>
        <v>#DIV/0!</v>
      </c>
      <c r="X49" s="32" t="e">
        <f t="shared" si="36"/>
        <v>#DIV/0!</v>
      </c>
      <c r="Y49" s="34">
        <v>9200</v>
      </c>
      <c r="Z49" s="34">
        <v>2537.268</v>
      </c>
      <c r="AA49" s="34">
        <v>818.993</v>
      </c>
      <c r="AB49" s="31">
        <f t="shared" si="22"/>
        <v>32.27853738745769</v>
      </c>
      <c r="AC49" s="32">
        <f t="shared" si="23"/>
        <v>8.902097826086958</v>
      </c>
      <c r="AD49" s="34">
        <v>7500</v>
      </c>
      <c r="AE49" s="34">
        <v>3098.235</v>
      </c>
      <c r="AF49" s="34">
        <v>2906.945</v>
      </c>
      <c r="AG49" s="31">
        <f t="shared" si="24"/>
        <v>93.82583955058283</v>
      </c>
      <c r="AH49" s="32">
        <f t="shared" si="25"/>
        <v>38.75926666666667</v>
      </c>
      <c r="AI49" s="34">
        <v>423</v>
      </c>
      <c r="AJ49" s="34">
        <v>283.49840700000004</v>
      </c>
      <c r="AK49" s="34">
        <v>370.5</v>
      </c>
      <c r="AL49" s="29">
        <v>363</v>
      </c>
      <c r="AM49" s="32">
        <f t="shared" si="26"/>
        <v>87.58865248226951</v>
      </c>
      <c r="AN49" s="33">
        <v>0</v>
      </c>
      <c r="AO49" s="33"/>
      <c r="AP49" s="31"/>
      <c r="AQ49" s="31"/>
      <c r="AR49" s="32"/>
      <c r="AS49" s="33"/>
      <c r="AT49" s="33"/>
      <c r="AU49" s="32">
        <v>0</v>
      </c>
      <c r="AV49" s="32"/>
      <c r="AW49" s="32"/>
      <c r="AX49" s="32"/>
      <c r="AY49" s="34">
        <v>50649.6</v>
      </c>
      <c r="AZ49" s="34">
        <f t="shared" si="27"/>
        <v>25324.800000000003</v>
      </c>
      <c r="BA49" s="34">
        <v>17027.2</v>
      </c>
      <c r="BB49" s="30"/>
      <c r="BC49" s="30">
        <v>0</v>
      </c>
      <c r="BD49" s="30">
        <v>0</v>
      </c>
      <c r="BE49" s="34">
        <v>0</v>
      </c>
      <c r="BF49" s="34">
        <f t="shared" si="28"/>
        <v>0</v>
      </c>
      <c r="BG49" s="34">
        <v>0</v>
      </c>
      <c r="BH49" s="30">
        <v>0</v>
      </c>
      <c r="BI49" s="30">
        <v>0</v>
      </c>
      <c r="BJ49" s="30">
        <v>0</v>
      </c>
      <c r="BK49" s="32"/>
      <c r="BL49" s="32"/>
      <c r="BM49" s="32"/>
      <c r="BN49" s="31">
        <f t="shared" si="42"/>
        <v>4830</v>
      </c>
      <c r="BO49" s="31">
        <f t="shared" si="29"/>
        <v>1684.7523</v>
      </c>
      <c r="BP49" s="31">
        <f t="shared" si="43"/>
        <v>1185.8</v>
      </c>
      <c r="BQ49" s="31">
        <f t="shared" si="30"/>
        <v>70.38423393159931</v>
      </c>
      <c r="BR49" s="32">
        <f t="shared" si="31"/>
        <v>24.55072463768116</v>
      </c>
      <c r="BS49" s="34">
        <v>4000</v>
      </c>
      <c r="BT49" s="34">
        <v>1395.24</v>
      </c>
      <c r="BU49" s="34">
        <v>905.8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830</v>
      </c>
      <c r="CC49" s="34">
        <v>289.51230000000004</v>
      </c>
      <c r="CD49" s="34">
        <v>280</v>
      </c>
      <c r="CE49" s="34">
        <v>0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3000</v>
      </c>
      <c r="CL49" s="34">
        <v>1198.1999999999998</v>
      </c>
      <c r="CM49" s="34">
        <v>476.7</v>
      </c>
      <c r="CN49" s="34">
        <v>2660</v>
      </c>
      <c r="CO49" s="34">
        <v>1062.404</v>
      </c>
      <c r="CP49" s="34">
        <v>135.5</v>
      </c>
      <c r="CQ49" s="34">
        <v>2400</v>
      </c>
      <c r="CR49" s="34">
        <v>781.44</v>
      </c>
      <c r="CS49" s="34">
        <v>124.5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1">
        <f t="shared" si="44"/>
        <v>78262.6</v>
      </c>
      <c r="DH49" s="31">
        <f t="shared" si="45"/>
        <v>35189.157707000006</v>
      </c>
      <c r="DI49" s="31">
        <f t="shared" si="46"/>
        <v>22921.638</v>
      </c>
      <c r="DJ49" s="34">
        <v>0</v>
      </c>
      <c r="DK49" s="34">
        <v>0</v>
      </c>
      <c r="DL49" s="34">
        <v>0</v>
      </c>
      <c r="DM49" s="34">
        <v>0</v>
      </c>
      <c r="DN49" s="34">
        <f t="shared" si="32"/>
        <v>0</v>
      </c>
      <c r="DO49" s="34">
        <v>0</v>
      </c>
      <c r="DP49" s="34">
        <v>0</v>
      </c>
      <c r="DQ49" s="34">
        <v>0</v>
      </c>
      <c r="DR49" s="34">
        <v>0</v>
      </c>
      <c r="DS49" s="34">
        <v>0</v>
      </c>
      <c r="DT49" s="34">
        <v>0</v>
      </c>
      <c r="DU49" s="34">
        <v>0</v>
      </c>
      <c r="DV49" s="34">
        <v>0</v>
      </c>
      <c r="DW49" s="34">
        <v>0</v>
      </c>
      <c r="DX49" s="34">
        <v>0</v>
      </c>
      <c r="DY49" s="34">
        <v>0</v>
      </c>
      <c r="DZ49" s="34">
        <f t="shared" si="33"/>
        <v>0</v>
      </c>
      <c r="EA49" s="34">
        <v>0</v>
      </c>
      <c r="EB49" s="34">
        <v>0</v>
      </c>
      <c r="EC49" s="31">
        <f t="shared" si="47"/>
        <v>0</v>
      </c>
      <c r="ED49" s="31">
        <f t="shared" si="34"/>
        <v>0</v>
      </c>
      <c r="EE49" s="31">
        <f t="shared" si="12"/>
        <v>0</v>
      </c>
      <c r="EH49" s="22"/>
      <c r="EJ49" s="22"/>
      <c r="EK49" s="22"/>
      <c r="EM49" s="22"/>
    </row>
    <row r="50" spans="1:143" s="21" customFormat="1" ht="20.25" customHeight="1">
      <c r="A50" s="19">
        <v>41</v>
      </c>
      <c r="B50" s="20" t="s">
        <v>89</v>
      </c>
      <c r="C50" s="34">
        <v>2060.014</v>
      </c>
      <c r="D50" s="34">
        <v>13478.7821</v>
      </c>
      <c r="E50" s="31">
        <f t="shared" si="13"/>
        <v>55074.8</v>
      </c>
      <c r="F50" s="31">
        <f t="shared" si="14"/>
        <v>23941.738244000004</v>
      </c>
      <c r="G50" s="31">
        <f t="shared" si="37"/>
        <v>15066.310799999997</v>
      </c>
      <c r="H50" s="31">
        <f t="shared" si="15"/>
        <v>62.92905989721</v>
      </c>
      <c r="I50" s="31">
        <f t="shared" si="16"/>
        <v>27.356088083842334</v>
      </c>
      <c r="J50" s="31">
        <f t="shared" si="38"/>
        <v>23634.8</v>
      </c>
      <c r="K50" s="31">
        <f t="shared" si="39"/>
        <v>8221.738244</v>
      </c>
      <c r="L50" s="31">
        <f t="shared" si="40"/>
        <v>4408.0108</v>
      </c>
      <c r="M50" s="31">
        <f t="shared" si="17"/>
        <v>53.61409800679128</v>
      </c>
      <c r="N50" s="31">
        <f t="shared" si="18"/>
        <v>18.65051026452519</v>
      </c>
      <c r="O50" s="31">
        <f t="shared" si="4"/>
        <v>3200</v>
      </c>
      <c r="P50" s="31">
        <f t="shared" si="19"/>
        <v>1321.9136</v>
      </c>
      <c r="Q50" s="31">
        <f t="shared" si="41"/>
        <v>815.8507999999999</v>
      </c>
      <c r="R50" s="31">
        <f t="shared" si="20"/>
        <v>61.71740724961147</v>
      </c>
      <c r="S50" s="32">
        <f t="shared" si="21"/>
        <v>25.495337499999998</v>
      </c>
      <c r="T50" s="34">
        <v>100</v>
      </c>
      <c r="U50" s="34">
        <v>41.3098</v>
      </c>
      <c r="V50" s="34">
        <v>12.6388</v>
      </c>
      <c r="W50" s="31">
        <f t="shared" si="35"/>
        <v>30.595161438690088</v>
      </c>
      <c r="X50" s="32">
        <f t="shared" si="36"/>
        <v>12.6388</v>
      </c>
      <c r="Y50" s="34">
        <v>9026.8</v>
      </c>
      <c r="Z50" s="34">
        <v>2489.5011719999998</v>
      </c>
      <c r="AA50" s="34">
        <v>1478.69</v>
      </c>
      <c r="AB50" s="31">
        <f t="shared" si="22"/>
        <v>59.39703972149808</v>
      </c>
      <c r="AC50" s="32">
        <f t="shared" si="23"/>
        <v>16.381109584791957</v>
      </c>
      <c r="AD50" s="34">
        <v>3100</v>
      </c>
      <c r="AE50" s="34">
        <v>1280.6038</v>
      </c>
      <c r="AF50" s="34">
        <v>803.212</v>
      </c>
      <c r="AG50" s="31">
        <f t="shared" si="24"/>
        <v>62.721350662866996</v>
      </c>
      <c r="AH50" s="32">
        <f t="shared" si="25"/>
        <v>25.910064516129033</v>
      </c>
      <c r="AI50" s="34">
        <v>208</v>
      </c>
      <c r="AJ50" s="34">
        <v>139.403472</v>
      </c>
      <c r="AK50" s="34">
        <v>104</v>
      </c>
      <c r="AL50" s="29">
        <v>104</v>
      </c>
      <c r="AM50" s="32">
        <f t="shared" si="26"/>
        <v>50</v>
      </c>
      <c r="AN50" s="33">
        <v>0</v>
      </c>
      <c r="AO50" s="33"/>
      <c r="AP50" s="31"/>
      <c r="AQ50" s="31"/>
      <c r="AR50" s="32"/>
      <c r="AS50" s="33"/>
      <c r="AT50" s="33"/>
      <c r="AU50" s="32">
        <v>0</v>
      </c>
      <c r="AV50" s="32"/>
      <c r="AW50" s="32"/>
      <c r="AX50" s="32"/>
      <c r="AY50" s="34">
        <v>31440</v>
      </c>
      <c r="AZ50" s="34">
        <f t="shared" si="27"/>
        <v>15720</v>
      </c>
      <c r="BA50" s="34">
        <v>10658.3</v>
      </c>
      <c r="BB50" s="30"/>
      <c r="BC50" s="30">
        <v>0</v>
      </c>
      <c r="BD50" s="30">
        <v>0</v>
      </c>
      <c r="BE50" s="34">
        <v>0</v>
      </c>
      <c r="BF50" s="34">
        <f t="shared" si="28"/>
        <v>0</v>
      </c>
      <c r="BG50" s="34">
        <v>0</v>
      </c>
      <c r="BH50" s="30">
        <v>0</v>
      </c>
      <c r="BI50" s="30">
        <v>0</v>
      </c>
      <c r="BJ50" s="30">
        <v>0</v>
      </c>
      <c r="BK50" s="32"/>
      <c r="BL50" s="32"/>
      <c r="BM50" s="32"/>
      <c r="BN50" s="31">
        <f t="shared" si="42"/>
        <v>4000</v>
      </c>
      <c r="BO50" s="31">
        <f t="shared" si="29"/>
        <v>1395.24</v>
      </c>
      <c r="BP50" s="31">
        <f t="shared" si="43"/>
        <v>355</v>
      </c>
      <c r="BQ50" s="31">
        <f t="shared" si="30"/>
        <v>25.44365127146584</v>
      </c>
      <c r="BR50" s="32">
        <f t="shared" si="31"/>
        <v>8.875</v>
      </c>
      <c r="BS50" s="34">
        <v>4000</v>
      </c>
      <c r="BT50" s="34">
        <v>1395.24</v>
      </c>
      <c r="BU50" s="34">
        <v>355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4">
        <v>0</v>
      </c>
      <c r="CF50" s="34">
        <v>0</v>
      </c>
      <c r="CG50" s="34">
        <v>0</v>
      </c>
      <c r="CH50" s="34">
        <v>0</v>
      </c>
      <c r="CI50" s="34">
        <v>0</v>
      </c>
      <c r="CJ50" s="34">
        <v>0</v>
      </c>
      <c r="CK50" s="34">
        <v>4500</v>
      </c>
      <c r="CL50" s="34">
        <v>1797.3</v>
      </c>
      <c r="CM50" s="34">
        <v>1341.87</v>
      </c>
      <c r="CN50" s="34">
        <v>2700</v>
      </c>
      <c r="CO50" s="34">
        <v>1078.3799999999999</v>
      </c>
      <c r="CP50" s="34">
        <v>236.6</v>
      </c>
      <c r="CQ50" s="34">
        <v>1700</v>
      </c>
      <c r="CR50" s="34">
        <v>553.52</v>
      </c>
      <c r="CS50" s="34">
        <v>236.6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76</v>
      </c>
      <c r="DF50" s="34">
        <v>0</v>
      </c>
      <c r="DG50" s="31">
        <f t="shared" si="44"/>
        <v>55074.8</v>
      </c>
      <c r="DH50" s="31">
        <f t="shared" si="45"/>
        <v>23941.738244000004</v>
      </c>
      <c r="DI50" s="31">
        <f t="shared" si="46"/>
        <v>15066.310799999997</v>
      </c>
      <c r="DJ50" s="34">
        <v>0</v>
      </c>
      <c r="DK50" s="34">
        <v>0</v>
      </c>
      <c r="DL50" s="34">
        <v>0</v>
      </c>
      <c r="DM50" s="34">
        <v>0</v>
      </c>
      <c r="DN50" s="34">
        <f t="shared" si="32"/>
        <v>0</v>
      </c>
      <c r="DO50" s="34">
        <v>0</v>
      </c>
      <c r="DP50" s="34">
        <v>0</v>
      </c>
      <c r="DQ50" s="34">
        <v>0</v>
      </c>
      <c r="DR50" s="34">
        <v>0</v>
      </c>
      <c r="DS50" s="34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0</v>
      </c>
      <c r="DY50" s="34">
        <v>0</v>
      </c>
      <c r="DZ50" s="34">
        <f t="shared" si="33"/>
        <v>0</v>
      </c>
      <c r="EA50" s="34">
        <v>0</v>
      </c>
      <c r="EB50" s="34">
        <v>0</v>
      </c>
      <c r="EC50" s="31">
        <f t="shared" si="47"/>
        <v>0</v>
      </c>
      <c r="ED50" s="31">
        <f t="shared" si="34"/>
        <v>0</v>
      </c>
      <c r="EE50" s="31">
        <f t="shared" si="12"/>
        <v>0</v>
      </c>
      <c r="EH50" s="22"/>
      <c r="EJ50" s="22"/>
      <c r="EK50" s="22"/>
      <c r="EM50" s="22"/>
    </row>
    <row r="51" spans="1:143" s="21" customFormat="1" ht="20.25" customHeight="1">
      <c r="A51" s="19">
        <v>42</v>
      </c>
      <c r="B51" s="20" t="s">
        <v>90</v>
      </c>
      <c r="C51" s="34">
        <v>38083.8106</v>
      </c>
      <c r="D51" s="34">
        <v>7577.5067</v>
      </c>
      <c r="E51" s="31">
        <f t="shared" si="13"/>
        <v>29073.719</v>
      </c>
      <c r="F51" s="31">
        <f t="shared" si="14"/>
        <v>13328.169139673999</v>
      </c>
      <c r="G51" s="31">
        <f t="shared" si="37"/>
        <v>8801.9069</v>
      </c>
      <c r="H51" s="31">
        <f t="shared" si="15"/>
        <v>66.0398799546994</v>
      </c>
      <c r="I51" s="31">
        <f t="shared" si="16"/>
        <v>30.274444421781748</v>
      </c>
      <c r="J51" s="31">
        <f t="shared" si="38"/>
        <v>10277.119</v>
      </c>
      <c r="K51" s="31">
        <f t="shared" si="39"/>
        <v>3929.8691396739996</v>
      </c>
      <c r="L51" s="31">
        <f t="shared" si="40"/>
        <v>2375.8069</v>
      </c>
      <c r="M51" s="31">
        <f t="shared" si="17"/>
        <v>60.45511480306146</v>
      </c>
      <c r="N51" s="31">
        <f t="shared" si="18"/>
        <v>23.117440792502254</v>
      </c>
      <c r="O51" s="31">
        <f t="shared" si="4"/>
        <v>2845.768</v>
      </c>
      <c r="P51" s="31">
        <f t="shared" si="19"/>
        <v>1175.5810692640002</v>
      </c>
      <c r="Q51" s="31">
        <f t="shared" si="41"/>
        <v>708.2719</v>
      </c>
      <c r="R51" s="31">
        <f t="shared" si="20"/>
        <v>60.248664980921305</v>
      </c>
      <c r="S51" s="32">
        <f t="shared" si="21"/>
        <v>24.888603006288633</v>
      </c>
      <c r="T51" s="34">
        <v>245.768</v>
      </c>
      <c r="U51" s="34">
        <v>101.526269264</v>
      </c>
      <c r="V51" s="34">
        <v>477.6789</v>
      </c>
      <c r="W51" s="31">
        <f t="shared" si="35"/>
        <v>470.497836139222</v>
      </c>
      <c r="X51" s="32">
        <f t="shared" si="36"/>
        <v>194.3617151134403</v>
      </c>
      <c r="Y51" s="34">
        <v>1774.247</v>
      </c>
      <c r="Z51" s="34">
        <v>489.31958013</v>
      </c>
      <c r="AA51" s="34">
        <v>61</v>
      </c>
      <c r="AB51" s="31">
        <f t="shared" si="22"/>
        <v>12.46629043207178</v>
      </c>
      <c r="AC51" s="32">
        <f t="shared" si="23"/>
        <v>3.438078238261076</v>
      </c>
      <c r="AD51" s="34">
        <v>2600</v>
      </c>
      <c r="AE51" s="34">
        <v>1074.0548000000001</v>
      </c>
      <c r="AF51" s="34">
        <v>230.593</v>
      </c>
      <c r="AG51" s="31">
        <f t="shared" si="24"/>
        <v>21.469388712754693</v>
      </c>
      <c r="AH51" s="32">
        <f t="shared" si="25"/>
        <v>8.868961538461537</v>
      </c>
      <c r="AI51" s="34">
        <v>760.76</v>
      </c>
      <c r="AJ51" s="34">
        <v>509.86819883999993</v>
      </c>
      <c r="AK51" s="34">
        <v>34.1</v>
      </c>
      <c r="AL51" s="29">
        <v>34.1</v>
      </c>
      <c r="AM51" s="32">
        <f t="shared" si="26"/>
        <v>4.48235974551764</v>
      </c>
      <c r="AN51" s="33">
        <v>0</v>
      </c>
      <c r="AO51" s="33"/>
      <c r="AP51" s="31"/>
      <c r="AQ51" s="31"/>
      <c r="AR51" s="32"/>
      <c r="AS51" s="33"/>
      <c r="AT51" s="33"/>
      <c r="AU51" s="32">
        <v>0</v>
      </c>
      <c r="AV51" s="32"/>
      <c r="AW51" s="32"/>
      <c r="AX51" s="32"/>
      <c r="AY51" s="34">
        <v>18796.6</v>
      </c>
      <c r="AZ51" s="34">
        <f t="shared" si="27"/>
        <v>9398.3</v>
      </c>
      <c r="BA51" s="34">
        <v>6426.1</v>
      </c>
      <c r="BB51" s="30"/>
      <c r="BC51" s="30">
        <v>0</v>
      </c>
      <c r="BD51" s="30">
        <v>0</v>
      </c>
      <c r="BE51" s="34">
        <v>0</v>
      </c>
      <c r="BF51" s="34">
        <f t="shared" si="28"/>
        <v>0</v>
      </c>
      <c r="BG51" s="34">
        <v>0</v>
      </c>
      <c r="BH51" s="30">
        <v>0</v>
      </c>
      <c r="BI51" s="30">
        <v>0</v>
      </c>
      <c r="BJ51" s="30">
        <v>0</v>
      </c>
      <c r="BK51" s="32"/>
      <c r="BL51" s="32"/>
      <c r="BM51" s="32"/>
      <c r="BN51" s="31">
        <f t="shared" si="42"/>
        <v>3963.224</v>
      </c>
      <c r="BO51" s="31">
        <f t="shared" si="29"/>
        <v>1382.41216344</v>
      </c>
      <c r="BP51" s="31">
        <f t="shared" si="43"/>
        <v>1540.035</v>
      </c>
      <c r="BQ51" s="31">
        <f t="shared" si="30"/>
        <v>111.40201458932266</v>
      </c>
      <c r="BR51" s="32">
        <f t="shared" si="31"/>
        <v>38.85813670890164</v>
      </c>
      <c r="BS51" s="34">
        <v>3963.224</v>
      </c>
      <c r="BT51" s="34">
        <v>1382.41216344</v>
      </c>
      <c r="BU51" s="34">
        <v>1540.035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34">
        <v>0</v>
      </c>
      <c r="CN51" s="34">
        <v>933.12</v>
      </c>
      <c r="CO51" s="34">
        <v>372.688128</v>
      </c>
      <c r="CP51" s="34">
        <v>32.4</v>
      </c>
      <c r="CQ51" s="34">
        <v>933.12</v>
      </c>
      <c r="CR51" s="34">
        <v>303.82387200000005</v>
      </c>
      <c r="CS51" s="34">
        <v>32.4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1">
        <f t="shared" si="44"/>
        <v>29073.719</v>
      </c>
      <c r="DH51" s="31">
        <f t="shared" si="45"/>
        <v>13328.169139673999</v>
      </c>
      <c r="DI51" s="31">
        <f t="shared" si="46"/>
        <v>8801.9069</v>
      </c>
      <c r="DJ51" s="34">
        <v>0</v>
      </c>
      <c r="DK51" s="34">
        <v>0</v>
      </c>
      <c r="DL51" s="34">
        <v>0</v>
      </c>
      <c r="DM51" s="34">
        <v>0</v>
      </c>
      <c r="DN51" s="34">
        <f t="shared" si="32"/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f t="shared" si="33"/>
        <v>0</v>
      </c>
      <c r="EA51" s="34">
        <v>0</v>
      </c>
      <c r="EB51" s="34">
        <v>0</v>
      </c>
      <c r="EC51" s="31">
        <f t="shared" si="47"/>
        <v>0</v>
      </c>
      <c r="ED51" s="31">
        <f t="shared" si="34"/>
        <v>0</v>
      </c>
      <c r="EE51" s="31">
        <f t="shared" si="12"/>
        <v>0</v>
      </c>
      <c r="EH51" s="22"/>
      <c r="EJ51" s="22"/>
      <c r="EK51" s="22"/>
      <c r="EM51" s="22"/>
    </row>
    <row r="52" spans="1:143" s="21" customFormat="1" ht="20.25" customHeight="1">
      <c r="A52" s="19">
        <v>43</v>
      </c>
      <c r="B52" s="20" t="s">
        <v>91</v>
      </c>
      <c r="C52" s="34">
        <v>8898.0722</v>
      </c>
      <c r="D52" s="34">
        <v>3998.8297</v>
      </c>
      <c r="E52" s="31">
        <f t="shared" si="13"/>
        <v>37474.7</v>
      </c>
      <c r="F52" s="31">
        <f t="shared" si="14"/>
        <v>17777.793072</v>
      </c>
      <c r="G52" s="31">
        <f t="shared" si="37"/>
        <v>11315.398199999998</v>
      </c>
      <c r="H52" s="31">
        <f t="shared" si="15"/>
        <v>63.64906011771356</v>
      </c>
      <c r="I52" s="31">
        <f t="shared" si="16"/>
        <v>30.194766602534507</v>
      </c>
      <c r="J52" s="31">
        <f t="shared" si="38"/>
        <v>9008</v>
      </c>
      <c r="K52" s="31">
        <f t="shared" si="39"/>
        <v>3544.443072</v>
      </c>
      <c r="L52" s="31">
        <f t="shared" si="40"/>
        <v>2026.4982</v>
      </c>
      <c r="M52" s="31">
        <f t="shared" si="17"/>
        <v>57.17395254585147</v>
      </c>
      <c r="N52" s="31">
        <f t="shared" si="18"/>
        <v>22.496649644760215</v>
      </c>
      <c r="O52" s="31">
        <f t="shared" si="4"/>
        <v>2900</v>
      </c>
      <c r="P52" s="31">
        <f t="shared" si="19"/>
        <v>1197.9842</v>
      </c>
      <c r="Q52" s="31">
        <f t="shared" si="41"/>
        <v>749.1712</v>
      </c>
      <c r="R52" s="31">
        <f t="shared" si="20"/>
        <v>62.5359833627188</v>
      </c>
      <c r="S52" s="32">
        <f t="shared" si="21"/>
        <v>25.833489655172414</v>
      </c>
      <c r="T52" s="34">
        <v>0</v>
      </c>
      <c r="U52" s="34">
        <v>0</v>
      </c>
      <c r="V52" s="34">
        <v>0.0512</v>
      </c>
      <c r="W52" s="31" t="e">
        <f t="shared" si="35"/>
        <v>#DIV/0!</v>
      </c>
      <c r="X52" s="32" t="e">
        <f t="shared" si="36"/>
        <v>#DIV/0!</v>
      </c>
      <c r="Y52" s="34">
        <v>1500</v>
      </c>
      <c r="Z52" s="34">
        <v>413.685</v>
      </c>
      <c r="AA52" s="34">
        <v>92.03</v>
      </c>
      <c r="AB52" s="31">
        <f t="shared" si="22"/>
        <v>22.2463952040804</v>
      </c>
      <c r="AC52" s="32">
        <f t="shared" si="23"/>
        <v>6.1353333333333335</v>
      </c>
      <c r="AD52" s="34">
        <v>2900</v>
      </c>
      <c r="AE52" s="34">
        <v>1197.9842</v>
      </c>
      <c r="AF52" s="34">
        <v>749.12</v>
      </c>
      <c r="AG52" s="31">
        <f t="shared" si="24"/>
        <v>62.53170951670314</v>
      </c>
      <c r="AH52" s="32">
        <f t="shared" si="25"/>
        <v>25.831724137931033</v>
      </c>
      <c r="AI52" s="34">
        <v>808</v>
      </c>
      <c r="AJ52" s="34">
        <v>541.528872</v>
      </c>
      <c r="AK52" s="34">
        <v>85</v>
      </c>
      <c r="AL52" s="29">
        <v>53.5</v>
      </c>
      <c r="AM52" s="32">
        <f t="shared" si="26"/>
        <v>10.51980198019802</v>
      </c>
      <c r="AN52" s="33">
        <v>0</v>
      </c>
      <c r="AO52" s="33"/>
      <c r="AP52" s="31"/>
      <c r="AQ52" s="31"/>
      <c r="AR52" s="32"/>
      <c r="AS52" s="33"/>
      <c r="AT52" s="33"/>
      <c r="AU52" s="32">
        <v>0</v>
      </c>
      <c r="AV52" s="32"/>
      <c r="AW52" s="32"/>
      <c r="AX52" s="32"/>
      <c r="AY52" s="34">
        <v>28466.7</v>
      </c>
      <c r="AZ52" s="34">
        <f t="shared" si="27"/>
        <v>14233.349999999999</v>
      </c>
      <c r="BA52" s="34">
        <v>9288.9</v>
      </c>
      <c r="BB52" s="30"/>
      <c r="BC52" s="30">
        <v>0</v>
      </c>
      <c r="BD52" s="30">
        <v>0</v>
      </c>
      <c r="BE52" s="34">
        <v>0</v>
      </c>
      <c r="BF52" s="34">
        <f t="shared" si="28"/>
        <v>0</v>
      </c>
      <c r="BG52" s="34">
        <v>0</v>
      </c>
      <c r="BH52" s="30">
        <v>0</v>
      </c>
      <c r="BI52" s="30">
        <v>0</v>
      </c>
      <c r="BJ52" s="30">
        <v>0</v>
      </c>
      <c r="BK52" s="32"/>
      <c r="BL52" s="32"/>
      <c r="BM52" s="32"/>
      <c r="BN52" s="31">
        <f t="shared" si="42"/>
        <v>2500</v>
      </c>
      <c r="BO52" s="31">
        <f t="shared" si="29"/>
        <v>872.025</v>
      </c>
      <c r="BP52" s="31">
        <f t="shared" si="43"/>
        <v>1073.497</v>
      </c>
      <c r="BQ52" s="31">
        <f t="shared" si="30"/>
        <v>123.10392477279896</v>
      </c>
      <c r="BR52" s="32">
        <f t="shared" si="31"/>
        <v>42.93988</v>
      </c>
      <c r="BS52" s="34">
        <v>2500</v>
      </c>
      <c r="BT52" s="34">
        <v>872.025</v>
      </c>
      <c r="BU52" s="34">
        <v>1073.497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v>600</v>
      </c>
      <c r="CO52" s="34">
        <v>239.64</v>
      </c>
      <c r="CP52" s="34">
        <v>26.8</v>
      </c>
      <c r="CQ52" s="34">
        <v>600</v>
      </c>
      <c r="CR52" s="34">
        <v>195.36</v>
      </c>
      <c r="CS52" s="34">
        <v>26.8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700</v>
      </c>
      <c r="DD52" s="34">
        <v>279.58</v>
      </c>
      <c r="DE52" s="34">
        <v>0</v>
      </c>
      <c r="DF52" s="34">
        <v>0</v>
      </c>
      <c r="DG52" s="31">
        <f t="shared" si="44"/>
        <v>37474.7</v>
      </c>
      <c r="DH52" s="31">
        <f t="shared" si="45"/>
        <v>17777.793072</v>
      </c>
      <c r="DI52" s="31">
        <f t="shared" si="46"/>
        <v>11315.398199999998</v>
      </c>
      <c r="DJ52" s="34">
        <v>0</v>
      </c>
      <c r="DK52" s="34">
        <v>0</v>
      </c>
      <c r="DL52" s="34">
        <v>0</v>
      </c>
      <c r="DM52" s="34">
        <v>0</v>
      </c>
      <c r="DN52" s="34">
        <f t="shared" si="32"/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f t="shared" si="33"/>
        <v>0</v>
      </c>
      <c r="EA52" s="34">
        <v>0</v>
      </c>
      <c r="EB52" s="34">
        <v>0</v>
      </c>
      <c r="EC52" s="31">
        <f t="shared" si="47"/>
        <v>0</v>
      </c>
      <c r="ED52" s="31">
        <f t="shared" si="34"/>
        <v>0</v>
      </c>
      <c r="EE52" s="31">
        <f t="shared" si="12"/>
        <v>0</v>
      </c>
      <c r="EH52" s="22"/>
      <c r="EJ52" s="22"/>
      <c r="EK52" s="22"/>
      <c r="EM52" s="22"/>
    </row>
    <row r="53" spans="1:143" s="21" customFormat="1" ht="20.25" customHeight="1">
      <c r="A53" s="19">
        <v>44</v>
      </c>
      <c r="B53" s="20" t="s">
        <v>92</v>
      </c>
      <c r="C53" s="34">
        <v>6659.4357</v>
      </c>
      <c r="D53" s="34">
        <v>8947.0653</v>
      </c>
      <c r="E53" s="31">
        <f t="shared" si="13"/>
        <v>69877.6</v>
      </c>
      <c r="F53" s="31">
        <f t="shared" si="14"/>
        <v>31861.998336999997</v>
      </c>
      <c r="G53" s="31">
        <f t="shared" si="37"/>
        <v>16951.6771</v>
      </c>
      <c r="H53" s="31">
        <f t="shared" si="15"/>
        <v>53.20343350942534</v>
      </c>
      <c r="I53" s="31">
        <f t="shared" si="16"/>
        <v>24.259100341167986</v>
      </c>
      <c r="J53" s="31">
        <f t="shared" si="38"/>
        <v>28834.4</v>
      </c>
      <c r="K53" s="31">
        <f t="shared" si="39"/>
        <v>11340.398337</v>
      </c>
      <c r="L53" s="31">
        <f t="shared" si="40"/>
        <v>3132.0771</v>
      </c>
      <c r="M53" s="31">
        <f t="shared" si="17"/>
        <v>27.618757356882778</v>
      </c>
      <c r="N53" s="31">
        <f t="shared" si="18"/>
        <v>10.862293302444302</v>
      </c>
      <c r="O53" s="31">
        <f t="shared" si="4"/>
        <v>7651</v>
      </c>
      <c r="P53" s="31">
        <f t="shared" si="19"/>
        <v>3160.612798</v>
      </c>
      <c r="Q53" s="31">
        <f t="shared" si="41"/>
        <v>1959.1491</v>
      </c>
      <c r="R53" s="31">
        <f t="shared" si="20"/>
        <v>61.98636863204906</v>
      </c>
      <c r="S53" s="32">
        <f t="shared" si="21"/>
        <v>25.606444909162203</v>
      </c>
      <c r="T53" s="34">
        <v>620</v>
      </c>
      <c r="U53" s="34">
        <v>256.12076</v>
      </c>
      <c r="V53" s="34">
        <v>247.1521</v>
      </c>
      <c r="W53" s="31">
        <f t="shared" si="35"/>
        <v>96.49826901966088</v>
      </c>
      <c r="X53" s="32">
        <f t="shared" si="36"/>
        <v>39.86324193548387</v>
      </c>
      <c r="Y53" s="34">
        <v>2590</v>
      </c>
      <c r="Z53" s="34">
        <v>714.2961</v>
      </c>
      <c r="AA53" s="34">
        <v>242.041</v>
      </c>
      <c r="AB53" s="31">
        <f t="shared" si="22"/>
        <v>33.885247308504134</v>
      </c>
      <c r="AC53" s="32">
        <f t="shared" si="23"/>
        <v>9.345212355212356</v>
      </c>
      <c r="AD53" s="34">
        <v>7031</v>
      </c>
      <c r="AE53" s="34">
        <v>2904.4920380000003</v>
      </c>
      <c r="AF53" s="34">
        <v>1711.997</v>
      </c>
      <c r="AG53" s="31">
        <f t="shared" si="24"/>
        <v>58.94307774308314</v>
      </c>
      <c r="AH53" s="32">
        <f t="shared" si="25"/>
        <v>24.34926752951216</v>
      </c>
      <c r="AI53" s="34">
        <v>231</v>
      </c>
      <c r="AJ53" s="34">
        <v>154.818279</v>
      </c>
      <c r="AK53" s="34">
        <v>116.5</v>
      </c>
      <c r="AL53" s="29">
        <v>90.25</v>
      </c>
      <c r="AM53" s="32">
        <f t="shared" si="26"/>
        <v>50.43290043290043</v>
      </c>
      <c r="AN53" s="33">
        <v>0</v>
      </c>
      <c r="AO53" s="33"/>
      <c r="AP53" s="31"/>
      <c r="AQ53" s="31"/>
      <c r="AR53" s="32"/>
      <c r="AS53" s="33">
        <v>0</v>
      </c>
      <c r="AT53" s="33"/>
      <c r="AU53" s="32">
        <v>0</v>
      </c>
      <c r="AV53" s="32"/>
      <c r="AW53" s="32"/>
      <c r="AX53" s="32"/>
      <c r="AY53" s="34">
        <v>41043.2</v>
      </c>
      <c r="AZ53" s="34">
        <f t="shared" si="27"/>
        <v>20521.6</v>
      </c>
      <c r="BA53" s="34">
        <v>13819.6</v>
      </c>
      <c r="BB53" s="30"/>
      <c r="BC53" s="30">
        <v>0</v>
      </c>
      <c r="BD53" s="30">
        <v>0</v>
      </c>
      <c r="BE53" s="34">
        <v>0</v>
      </c>
      <c r="BF53" s="34">
        <f t="shared" si="28"/>
        <v>0</v>
      </c>
      <c r="BG53" s="34">
        <v>0</v>
      </c>
      <c r="BH53" s="30">
        <v>0</v>
      </c>
      <c r="BI53" s="30">
        <v>0</v>
      </c>
      <c r="BJ53" s="30">
        <v>0</v>
      </c>
      <c r="BK53" s="32"/>
      <c r="BL53" s="32"/>
      <c r="BM53" s="32"/>
      <c r="BN53" s="31">
        <f t="shared" si="42"/>
        <v>460</v>
      </c>
      <c r="BO53" s="31">
        <f t="shared" si="29"/>
        <v>160.4526</v>
      </c>
      <c r="BP53" s="31">
        <f t="shared" si="43"/>
        <v>86.5</v>
      </c>
      <c r="BQ53" s="31">
        <f t="shared" si="30"/>
        <v>53.910002081611644</v>
      </c>
      <c r="BR53" s="32">
        <f t="shared" si="31"/>
        <v>18.804347826086957</v>
      </c>
      <c r="BS53" s="34">
        <v>180</v>
      </c>
      <c r="BT53" s="34">
        <v>62.7858</v>
      </c>
      <c r="BU53" s="34">
        <v>6.5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280</v>
      </c>
      <c r="CC53" s="34">
        <v>97.6668</v>
      </c>
      <c r="CD53" s="34">
        <v>80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v>17902.4</v>
      </c>
      <c r="CO53" s="34">
        <v>7150.218559999999</v>
      </c>
      <c r="CP53" s="34">
        <v>594.26</v>
      </c>
      <c r="CQ53" s="34">
        <v>1700</v>
      </c>
      <c r="CR53" s="34">
        <v>553.52</v>
      </c>
      <c r="CS53" s="34">
        <v>167.16</v>
      </c>
      <c r="CT53" s="34">
        <v>0</v>
      </c>
      <c r="CU53" s="34">
        <v>0</v>
      </c>
      <c r="CV53" s="34">
        <v>133.627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1">
        <f t="shared" si="44"/>
        <v>69877.6</v>
      </c>
      <c r="DH53" s="31">
        <f t="shared" si="45"/>
        <v>31861.998336999997</v>
      </c>
      <c r="DI53" s="31">
        <f t="shared" si="46"/>
        <v>16951.6771</v>
      </c>
      <c r="DJ53" s="34">
        <v>0</v>
      </c>
      <c r="DK53" s="34">
        <v>0</v>
      </c>
      <c r="DL53" s="34">
        <v>0</v>
      </c>
      <c r="DM53" s="34">
        <v>0</v>
      </c>
      <c r="DN53" s="34">
        <f t="shared" si="32"/>
        <v>0</v>
      </c>
      <c r="DO53" s="34">
        <v>0</v>
      </c>
      <c r="DP53" s="34">
        <v>0</v>
      </c>
      <c r="DQ53" s="34">
        <v>0</v>
      </c>
      <c r="DR53" s="34">
        <v>0</v>
      </c>
      <c r="DS53" s="34">
        <v>0</v>
      </c>
      <c r="DT53" s="34">
        <v>0</v>
      </c>
      <c r="DU53" s="34">
        <v>0</v>
      </c>
      <c r="DV53" s="34">
        <v>0</v>
      </c>
      <c r="DW53" s="34">
        <v>0</v>
      </c>
      <c r="DX53" s="34">
        <v>0</v>
      </c>
      <c r="DY53" s="34">
        <v>0</v>
      </c>
      <c r="DZ53" s="34">
        <f t="shared" si="33"/>
        <v>0</v>
      </c>
      <c r="EA53" s="34">
        <v>0</v>
      </c>
      <c r="EB53" s="34">
        <v>0</v>
      </c>
      <c r="EC53" s="31">
        <f t="shared" si="47"/>
        <v>0</v>
      </c>
      <c r="ED53" s="31">
        <f t="shared" si="34"/>
        <v>0</v>
      </c>
      <c r="EE53" s="31">
        <f t="shared" si="12"/>
        <v>0</v>
      </c>
      <c r="EH53" s="22"/>
      <c r="EJ53" s="22"/>
      <c r="EK53" s="22"/>
      <c r="EM53" s="22"/>
    </row>
    <row r="54" spans="1:143" s="21" customFormat="1" ht="20.25" customHeight="1">
      <c r="A54" s="19">
        <v>45</v>
      </c>
      <c r="B54" s="20" t="s">
        <v>93</v>
      </c>
      <c r="C54" s="34">
        <v>768.132</v>
      </c>
      <c r="D54" s="34">
        <v>203.5228</v>
      </c>
      <c r="E54" s="31">
        <f t="shared" si="13"/>
        <v>42845.7</v>
      </c>
      <c r="F54" s="31">
        <f t="shared" si="14"/>
        <v>19846.9942</v>
      </c>
      <c r="G54" s="31">
        <f t="shared" si="37"/>
        <v>13256.2785</v>
      </c>
      <c r="H54" s="31">
        <f t="shared" si="15"/>
        <v>66.79237352727195</v>
      </c>
      <c r="I54" s="31">
        <f t="shared" si="16"/>
        <v>30.939577367157035</v>
      </c>
      <c r="J54" s="31">
        <f t="shared" si="38"/>
        <v>13290</v>
      </c>
      <c r="K54" s="31">
        <f t="shared" si="39"/>
        <v>5069.1442</v>
      </c>
      <c r="L54" s="31">
        <f t="shared" si="40"/>
        <v>3236.0785</v>
      </c>
      <c r="M54" s="31">
        <f t="shared" si="17"/>
        <v>63.83875408397339</v>
      </c>
      <c r="N54" s="31">
        <f t="shared" si="18"/>
        <v>24.34972535741159</v>
      </c>
      <c r="O54" s="31">
        <f t="shared" si="4"/>
        <v>6800</v>
      </c>
      <c r="P54" s="31">
        <f t="shared" si="19"/>
        <v>2809.0664</v>
      </c>
      <c r="Q54" s="31">
        <f t="shared" si="41"/>
        <v>2004.6713</v>
      </c>
      <c r="R54" s="31">
        <f t="shared" si="20"/>
        <v>71.36432588421548</v>
      </c>
      <c r="S54" s="32">
        <f t="shared" si="21"/>
        <v>29.480460294117645</v>
      </c>
      <c r="T54" s="34">
        <v>300</v>
      </c>
      <c r="U54" s="34">
        <v>123.92940000000002</v>
      </c>
      <c r="V54" s="34">
        <v>4.6713</v>
      </c>
      <c r="W54" s="31">
        <f t="shared" si="35"/>
        <v>3.7693235019293234</v>
      </c>
      <c r="X54" s="32">
        <f t="shared" si="36"/>
        <v>1.5570999999999997</v>
      </c>
      <c r="Y54" s="34">
        <v>2500</v>
      </c>
      <c r="Z54" s="34">
        <v>689.475</v>
      </c>
      <c r="AA54" s="34">
        <v>685.0072</v>
      </c>
      <c r="AB54" s="31">
        <f t="shared" si="22"/>
        <v>99.35199970992421</v>
      </c>
      <c r="AC54" s="32">
        <f t="shared" si="23"/>
        <v>27.400288</v>
      </c>
      <c r="AD54" s="34">
        <v>6500</v>
      </c>
      <c r="AE54" s="34">
        <v>2685.137</v>
      </c>
      <c r="AF54" s="34">
        <v>2000</v>
      </c>
      <c r="AG54" s="31">
        <f t="shared" si="24"/>
        <v>74.48409522493637</v>
      </c>
      <c r="AH54" s="32">
        <f t="shared" si="25"/>
        <v>30.76923076923077</v>
      </c>
      <c r="AI54" s="34">
        <v>100</v>
      </c>
      <c r="AJ54" s="34">
        <v>67.0209</v>
      </c>
      <c r="AK54" s="34">
        <v>120.4</v>
      </c>
      <c r="AL54" s="29">
        <v>120.4</v>
      </c>
      <c r="AM54" s="32">
        <f t="shared" si="26"/>
        <v>120.39999999999999</v>
      </c>
      <c r="AN54" s="33">
        <v>0</v>
      </c>
      <c r="AO54" s="33"/>
      <c r="AP54" s="31"/>
      <c r="AQ54" s="31"/>
      <c r="AR54" s="32"/>
      <c r="AS54" s="33">
        <v>0</v>
      </c>
      <c r="AT54" s="33"/>
      <c r="AU54" s="32">
        <v>0</v>
      </c>
      <c r="AV54" s="32"/>
      <c r="AW54" s="32"/>
      <c r="AX54" s="32"/>
      <c r="AY54" s="34">
        <v>29555.7</v>
      </c>
      <c r="AZ54" s="34">
        <f t="shared" si="27"/>
        <v>14777.849999999999</v>
      </c>
      <c r="BA54" s="34">
        <v>10020.2</v>
      </c>
      <c r="BB54" s="30"/>
      <c r="BC54" s="30">
        <v>0</v>
      </c>
      <c r="BD54" s="30">
        <v>0</v>
      </c>
      <c r="BE54" s="34">
        <v>0</v>
      </c>
      <c r="BF54" s="34">
        <f t="shared" si="28"/>
        <v>0</v>
      </c>
      <c r="BG54" s="34">
        <v>0</v>
      </c>
      <c r="BH54" s="30">
        <v>0</v>
      </c>
      <c r="BI54" s="30">
        <v>0</v>
      </c>
      <c r="BJ54" s="30">
        <v>0</v>
      </c>
      <c r="BK54" s="32"/>
      <c r="BL54" s="32"/>
      <c r="BM54" s="32"/>
      <c r="BN54" s="31">
        <f t="shared" si="42"/>
        <v>990</v>
      </c>
      <c r="BO54" s="31">
        <f t="shared" si="29"/>
        <v>345.32189999999997</v>
      </c>
      <c r="BP54" s="31">
        <f t="shared" si="43"/>
        <v>216</v>
      </c>
      <c r="BQ54" s="31">
        <f t="shared" si="30"/>
        <v>62.55033347146532</v>
      </c>
      <c r="BR54" s="32">
        <f t="shared" si="31"/>
        <v>21.818181818181817</v>
      </c>
      <c r="BS54" s="34">
        <v>927</v>
      </c>
      <c r="BT54" s="34">
        <v>323.34686999999997</v>
      </c>
      <c r="BU54" s="34">
        <v>210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63</v>
      </c>
      <c r="CC54" s="34">
        <v>21.97503</v>
      </c>
      <c r="CD54" s="34">
        <v>6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v>2900</v>
      </c>
      <c r="CO54" s="34">
        <v>1158.26</v>
      </c>
      <c r="CP54" s="34">
        <v>210</v>
      </c>
      <c r="CQ54" s="34">
        <v>2360</v>
      </c>
      <c r="CR54" s="34">
        <v>768.416</v>
      </c>
      <c r="CS54" s="34">
        <v>210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0</v>
      </c>
      <c r="CZ54" s="34">
        <v>0</v>
      </c>
      <c r="DA54" s="34">
        <v>0</v>
      </c>
      <c r="DB54" s="34">
        <v>0</v>
      </c>
      <c r="DC54" s="34">
        <v>0</v>
      </c>
      <c r="DD54" s="34">
        <v>0</v>
      </c>
      <c r="DE54" s="34">
        <v>0</v>
      </c>
      <c r="DF54" s="34">
        <v>0</v>
      </c>
      <c r="DG54" s="31">
        <f t="shared" si="44"/>
        <v>42845.7</v>
      </c>
      <c r="DH54" s="31">
        <f t="shared" si="45"/>
        <v>19846.9942</v>
      </c>
      <c r="DI54" s="31">
        <f t="shared" si="46"/>
        <v>13256.2785</v>
      </c>
      <c r="DJ54" s="34">
        <v>0</v>
      </c>
      <c r="DK54" s="34">
        <v>0</v>
      </c>
      <c r="DL54" s="34">
        <v>0</v>
      </c>
      <c r="DM54" s="34">
        <v>0</v>
      </c>
      <c r="DN54" s="34">
        <f t="shared" si="32"/>
        <v>0</v>
      </c>
      <c r="DO54" s="34">
        <v>0</v>
      </c>
      <c r="DP54" s="34">
        <v>0</v>
      </c>
      <c r="DQ54" s="34">
        <v>0</v>
      </c>
      <c r="DR54" s="34">
        <v>0</v>
      </c>
      <c r="DS54" s="34">
        <v>0</v>
      </c>
      <c r="DT54" s="34">
        <v>0</v>
      </c>
      <c r="DU54" s="34">
        <v>0</v>
      </c>
      <c r="DV54" s="34">
        <v>0</v>
      </c>
      <c r="DW54" s="34">
        <v>0</v>
      </c>
      <c r="DX54" s="34">
        <v>0</v>
      </c>
      <c r="DY54" s="34">
        <v>0</v>
      </c>
      <c r="DZ54" s="34">
        <f t="shared" si="33"/>
        <v>0</v>
      </c>
      <c r="EA54" s="34">
        <v>0</v>
      </c>
      <c r="EB54" s="34">
        <v>0</v>
      </c>
      <c r="EC54" s="31">
        <f t="shared" si="47"/>
        <v>0</v>
      </c>
      <c r="ED54" s="31">
        <f t="shared" si="34"/>
        <v>0</v>
      </c>
      <c r="EE54" s="31">
        <f t="shared" si="12"/>
        <v>0</v>
      </c>
      <c r="EH54" s="22"/>
      <c r="EJ54" s="22"/>
      <c r="EK54" s="22"/>
      <c r="EM54" s="22"/>
    </row>
    <row r="55" spans="1:143" s="21" customFormat="1" ht="20.25" customHeight="1">
      <c r="A55" s="19">
        <v>46</v>
      </c>
      <c r="B55" s="20" t="s">
        <v>94</v>
      </c>
      <c r="C55" s="34">
        <v>2.8976</v>
      </c>
      <c r="D55" s="34">
        <v>60.0804</v>
      </c>
      <c r="E55" s="31">
        <f t="shared" si="13"/>
        <v>5993.3</v>
      </c>
      <c r="F55" s="31">
        <f t="shared" si="14"/>
        <v>2680.397108</v>
      </c>
      <c r="G55" s="31">
        <f t="shared" si="37"/>
        <v>1706.1722000000002</v>
      </c>
      <c r="H55" s="31">
        <f t="shared" si="15"/>
        <v>63.65370992632783</v>
      </c>
      <c r="I55" s="31">
        <f t="shared" si="16"/>
        <v>28.46799259172743</v>
      </c>
      <c r="J55" s="31">
        <f t="shared" si="38"/>
        <v>1872</v>
      </c>
      <c r="K55" s="31">
        <f t="shared" si="39"/>
        <v>619.747108</v>
      </c>
      <c r="L55" s="31">
        <f t="shared" si="40"/>
        <v>332.4722</v>
      </c>
      <c r="M55" s="31">
        <f t="shared" si="17"/>
        <v>53.64643024683545</v>
      </c>
      <c r="N55" s="31">
        <f t="shared" si="18"/>
        <v>17.76026709401709</v>
      </c>
      <c r="O55" s="31">
        <f t="shared" si="4"/>
        <v>400</v>
      </c>
      <c r="P55" s="31">
        <f t="shared" si="19"/>
        <v>165.2392</v>
      </c>
      <c r="Q55" s="31">
        <f t="shared" si="41"/>
        <v>59.1402</v>
      </c>
      <c r="R55" s="31">
        <f t="shared" si="20"/>
        <v>35.79065984342698</v>
      </c>
      <c r="S55" s="32">
        <f t="shared" si="21"/>
        <v>14.78505</v>
      </c>
      <c r="T55" s="34">
        <v>0</v>
      </c>
      <c r="U55" s="34">
        <v>0</v>
      </c>
      <c r="V55" s="34">
        <v>0.0402</v>
      </c>
      <c r="W55" s="31" t="e">
        <f>V55/U54:U55*100</f>
        <v>#DIV/0!</v>
      </c>
      <c r="X55" s="32" t="e">
        <f t="shared" si="36"/>
        <v>#DIV/0!</v>
      </c>
      <c r="Y55" s="34">
        <v>860</v>
      </c>
      <c r="Z55" s="34">
        <v>237.1794</v>
      </c>
      <c r="AA55" s="34">
        <v>132.632</v>
      </c>
      <c r="AB55" s="31">
        <f t="shared" si="22"/>
        <v>55.9205394734956</v>
      </c>
      <c r="AC55" s="32">
        <f t="shared" si="23"/>
        <v>15.422325581395349</v>
      </c>
      <c r="AD55" s="34">
        <v>400</v>
      </c>
      <c r="AE55" s="34">
        <v>165.2392</v>
      </c>
      <c r="AF55" s="34">
        <v>59.1</v>
      </c>
      <c r="AG55" s="31">
        <f t="shared" si="24"/>
        <v>35.76633147582414</v>
      </c>
      <c r="AH55" s="32">
        <f t="shared" si="25"/>
        <v>14.774999999999999</v>
      </c>
      <c r="AI55" s="34">
        <v>12</v>
      </c>
      <c r="AJ55" s="34">
        <v>8.042508</v>
      </c>
      <c r="AK55" s="34">
        <v>8</v>
      </c>
      <c r="AL55" s="29">
        <v>0</v>
      </c>
      <c r="AM55" s="32">
        <f t="shared" si="26"/>
        <v>66.66666666666666</v>
      </c>
      <c r="AN55" s="33">
        <v>0</v>
      </c>
      <c r="AO55" s="33"/>
      <c r="AP55" s="31"/>
      <c r="AQ55" s="31"/>
      <c r="AR55" s="32"/>
      <c r="AS55" s="33">
        <v>0</v>
      </c>
      <c r="AT55" s="33"/>
      <c r="AU55" s="32">
        <v>0</v>
      </c>
      <c r="AV55" s="32"/>
      <c r="AW55" s="32"/>
      <c r="AX55" s="32"/>
      <c r="AY55" s="34">
        <v>4121.3</v>
      </c>
      <c r="AZ55" s="34">
        <f t="shared" si="27"/>
        <v>2060.65</v>
      </c>
      <c r="BA55" s="34">
        <v>1373.7</v>
      </c>
      <c r="BB55" s="30"/>
      <c r="BC55" s="30">
        <v>0</v>
      </c>
      <c r="BD55" s="30">
        <v>0</v>
      </c>
      <c r="BE55" s="34">
        <v>0</v>
      </c>
      <c r="BF55" s="34">
        <f t="shared" si="28"/>
        <v>0</v>
      </c>
      <c r="BG55" s="34">
        <v>0</v>
      </c>
      <c r="BH55" s="30">
        <v>0</v>
      </c>
      <c r="BI55" s="30">
        <v>0</v>
      </c>
      <c r="BJ55" s="30">
        <v>0</v>
      </c>
      <c r="BK55" s="32"/>
      <c r="BL55" s="32"/>
      <c r="BM55" s="32"/>
      <c r="BN55" s="31">
        <f t="shared" si="42"/>
        <v>600</v>
      </c>
      <c r="BO55" s="31">
        <f t="shared" si="29"/>
        <v>209.286</v>
      </c>
      <c r="BP55" s="31">
        <f t="shared" si="43"/>
        <v>132.7</v>
      </c>
      <c r="BQ55" s="31">
        <f t="shared" si="30"/>
        <v>63.40605678354022</v>
      </c>
      <c r="BR55" s="32">
        <f t="shared" si="31"/>
        <v>22.116666666666664</v>
      </c>
      <c r="BS55" s="34">
        <v>600</v>
      </c>
      <c r="BT55" s="34">
        <v>209.286</v>
      </c>
      <c r="BU55" s="34">
        <v>132.7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34">
        <v>0</v>
      </c>
      <c r="CE55" s="34">
        <v>0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34">
        <v>0</v>
      </c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31">
        <f t="shared" si="44"/>
        <v>5993.3</v>
      </c>
      <c r="DH55" s="31">
        <f t="shared" si="45"/>
        <v>2680.397108</v>
      </c>
      <c r="DI55" s="31">
        <f t="shared" si="46"/>
        <v>1706.1722000000002</v>
      </c>
      <c r="DJ55" s="34">
        <v>0</v>
      </c>
      <c r="DK55" s="34">
        <v>0</v>
      </c>
      <c r="DL55" s="34">
        <v>0</v>
      </c>
      <c r="DM55" s="34">
        <v>0</v>
      </c>
      <c r="DN55" s="34">
        <f t="shared" si="32"/>
        <v>0</v>
      </c>
      <c r="DO55" s="34">
        <v>0</v>
      </c>
      <c r="DP55" s="34">
        <v>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0</v>
      </c>
      <c r="DW55" s="34">
        <v>0</v>
      </c>
      <c r="DX55" s="34">
        <v>0</v>
      </c>
      <c r="DY55" s="34">
        <v>0</v>
      </c>
      <c r="DZ55" s="34">
        <f t="shared" si="33"/>
        <v>0</v>
      </c>
      <c r="EA55" s="34">
        <v>0</v>
      </c>
      <c r="EB55" s="34">
        <v>0</v>
      </c>
      <c r="EC55" s="31">
        <f t="shared" si="47"/>
        <v>0</v>
      </c>
      <c r="ED55" s="31">
        <f t="shared" si="34"/>
        <v>0</v>
      </c>
      <c r="EE55" s="31">
        <f t="shared" si="12"/>
        <v>0</v>
      </c>
      <c r="EH55" s="22"/>
      <c r="EJ55" s="22"/>
      <c r="EK55" s="22"/>
      <c r="EM55" s="22"/>
    </row>
    <row r="56" spans="1:143" s="21" customFormat="1" ht="20.25" customHeight="1">
      <c r="A56" s="19">
        <v>47</v>
      </c>
      <c r="B56" s="20" t="s">
        <v>95</v>
      </c>
      <c r="C56" s="34">
        <v>6.8313</v>
      </c>
      <c r="D56" s="34">
        <v>1758.5746</v>
      </c>
      <c r="E56" s="31">
        <f t="shared" si="13"/>
        <v>17213.7</v>
      </c>
      <c r="F56" s="31">
        <f t="shared" si="14"/>
        <v>7890.9321199999995</v>
      </c>
      <c r="G56" s="31">
        <f t="shared" si="37"/>
        <v>4934.224099999999</v>
      </c>
      <c r="H56" s="31">
        <f t="shared" si="15"/>
        <v>62.53030725602034</v>
      </c>
      <c r="I56" s="31">
        <f t="shared" si="16"/>
        <v>28.664517796871092</v>
      </c>
      <c r="J56" s="31">
        <f t="shared" si="38"/>
        <v>4512</v>
      </c>
      <c r="K56" s="31">
        <f t="shared" si="39"/>
        <v>1540.08212</v>
      </c>
      <c r="L56" s="31">
        <f t="shared" si="40"/>
        <v>700.3241</v>
      </c>
      <c r="M56" s="31">
        <f t="shared" si="17"/>
        <v>45.47316606727439</v>
      </c>
      <c r="N56" s="31">
        <f t="shared" si="18"/>
        <v>15.521367464539008</v>
      </c>
      <c r="O56" s="31">
        <f t="shared" si="4"/>
        <v>950</v>
      </c>
      <c r="P56" s="31">
        <f t="shared" si="19"/>
        <v>392.4431000000001</v>
      </c>
      <c r="Q56" s="31">
        <f t="shared" si="41"/>
        <v>314.10510000000005</v>
      </c>
      <c r="R56" s="31">
        <f t="shared" si="20"/>
        <v>80.0383800861832</v>
      </c>
      <c r="S56" s="32">
        <f t="shared" si="21"/>
        <v>33.06369473684211</v>
      </c>
      <c r="T56" s="34">
        <v>28</v>
      </c>
      <c r="U56" s="34">
        <v>11.566744000000002</v>
      </c>
      <c r="V56" s="34">
        <v>0.0051</v>
      </c>
      <c r="W56" s="31">
        <f t="shared" si="35"/>
        <v>0.0440919242269043</v>
      </c>
      <c r="X56" s="32">
        <f t="shared" si="36"/>
        <v>0.018214285714285714</v>
      </c>
      <c r="Y56" s="34">
        <v>1950</v>
      </c>
      <c r="Z56" s="34">
        <v>537.7905000000001</v>
      </c>
      <c r="AA56" s="34">
        <v>194.519</v>
      </c>
      <c r="AB56" s="31">
        <f t="shared" si="22"/>
        <v>36.17003275439041</v>
      </c>
      <c r="AC56" s="32">
        <f t="shared" si="23"/>
        <v>9.975333333333333</v>
      </c>
      <c r="AD56" s="34">
        <v>922</v>
      </c>
      <c r="AE56" s="34">
        <v>380.87635600000004</v>
      </c>
      <c r="AF56" s="34">
        <v>314.1</v>
      </c>
      <c r="AG56" s="31">
        <f t="shared" si="24"/>
        <v>82.46770770932285</v>
      </c>
      <c r="AH56" s="32">
        <f t="shared" si="25"/>
        <v>34.06724511930586</v>
      </c>
      <c r="AI56" s="34">
        <v>80</v>
      </c>
      <c r="AJ56" s="34">
        <v>53.61672</v>
      </c>
      <c r="AK56" s="34">
        <v>1.7</v>
      </c>
      <c r="AL56" s="29">
        <v>1.7</v>
      </c>
      <c r="AM56" s="32">
        <f t="shared" si="26"/>
        <v>2.125</v>
      </c>
      <c r="AN56" s="33">
        <v>0</v>
      </c>
      <c r="AO56" s="33"/>
      <c r="AP56" s="31"/>
      <c r="AQ56" s="31"/>
      <c r="AR56" s="32"/>
      <c r="AS56" s="33">
        <v>0</v>
      </c>
      <c r="AT56" s="33"/>
      <c r="AU56" s="32">
        <v>0</v>
      </c>
      <c r="AV56" s="32"/>
      <c r="AW56" s="32"/>
      <c r="AX56" s="32"/>
      <c r="AY56" s="34">
        <v>12701.7</v>
      </c>
      <c r="AZ56" s="34">
        <f t="shared" si="27"/>
        <v>6350.85</v>
      </c>
      <c r="BA56" s="34">
        <v>4233.9</v>
      </c>
      <c r="BB56" s="30"/>
      <c r="BC56" s="30">
        <v>0</v>
      </c>
      <c r="BD56" s="30">
        <v>0</v>
      </c>
      <c r="BE56" s="34">
        <v>0</v>
      </c>
      <c r="BF56" s="34">
        <f t="shared" si="28"/>
        <v>0</v>
      </c>
      <c r="BG56" s="34">
        <v>0</v>
      </c>
      <c r="BH56" s="30">
        <v>0</v>
      </c>
      <c r="BI56" s="30">
        <v>0</v>
      </c>
      <c r="BJ56" s="30">
        <v>0</v>
      </c>
      <c r="BK56" s="32"/>
      <c r="BL56" s="32"/>
      <c r="BM56" s="32"/>
      <c r="BN56" s="31">
        <f t="shared" si="42"/>
        <v>1100</v>
      </c>
      <c r="BO56" s="31">
        <f t="shared" si="29"/>
        <v>383.69100000000003</v>
      </c>
      <c r="BP56" s="31">
        <f t="shared" si="43"/>
        <v>190</v>
      </c>
      <c r="BQ56" s="31">
        <f t="shared" si="30"/>
        <v>49.51901399824337</v>
      </c>
      <c r="BR56" s="32">
        <f t="shared" si="31"/>
        <v>17.272727272727273</v>
      </c>
      <c r="BS56" s="34">
        <v>1100</v>
      </c>
      <c r="BT56" s="34">
        <v>383.69100000000003</v>
      </c>
      <c r="BU56" s="34">
        <v>190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34">
        <v>0</v>
      </c>
      <c r="CE56" s="34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v>432</v>
      </c>
      <c r="CO56" s="34">
        <v>172.5408</v>
      </c>
      <c r="CP56" s="34">
        <v>0</v>
      </c>
      <c r="CQ56" s="34">
        <v>432</v>
      </c>
      <c r="CR56" s="34">
        <v>140.65920000000003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34">
        <v>0</v>
      </c>
      <c r="DG56" s="31">
        <f t="shared" si="44"/>
        <v>17213.7</v>
      </c>
      <c r="DH56" s="31">
        <f t="shared" si="45"/>
        <v>7890.9321199999995</v>
      </c>
      <c r="DI56" s="31">
        <f t="shared" si="46"/>
        <v>4934.224099999999</v>
      </c>
      <c r="DJ56" s="34">
        <v>0</v>
      </c>
      <c r="DK56" s="34">
        <v>0</v>
      </c>
      <c r="DL56" s="34">
        <v>0</v>
      </c>
      <c r="DM56" s="34">
        <v>0</v>
      </c>
      <c r="DN56" s="34">
        <f t="shared" si="32"/>
        <v>0</v>
      </c>
      <c r="DO56" s="34">
        <v>0</v>
      </c>
      <c r="DP56" s="34">
        <v>0</v>
      </c>
      <c r="DQ56" s="34">
        <v>0</v>
      </c>
      <c r="DR56" s="34">
        <v>0</v>
      </c>
      <c r="DS56" s="34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4">
        <v>0</v>
      </c>
      <c r="DZ56" s="34">
        <f t="shared" si="33"/>
        <v>0</v>
      </c>
      <c r="EA56" s="34">
        <v>0</v>
      </c>
      <c r="EB56" s="34">
        <v>0</v>
      </c>
      <c r="EC56" s="31">
        <f t="shared" si="47"/>
        <v>0</v>
      </c>
      <c r="ED56" s="31">
        <f t="shared" si="34"/>
        <v>0</v>
      </c>
      <c r="EE56" s="31">
        <f t="shared" si="12"/>
        <v>0</v>
      </c>
      <c r="EH56" s="22"/>
      <c r="EJ56" s="22"/>
      <c r="EK56" s="22"/>
      <c r="EM56" s="22"/>
    </row>
    <row r="57" spans="1:143" s="21" customFormat="1" ht="20.25" customHeight="1">
      <c r="A57" s="19">
        <v>48</v>
      </c>
      <c r="B57" s="20" t="s">
        <v>96</v>
      </c>
      <c r="C57" s="34">
        <v>926.79</v>
      </c>
      <c r="D57" s="34">
        <v>11606.0615</v>
      </c>
      <c r="E57" s="31">
        <f t="shared" si="13"/>
        <v>73110.96</v>
      </c>
      <c r="F57" s="31">
        <f t="shared" si="14"/>
        <v>31009.938534599998</v>
      </c>
      <c r="G57" s="31">
        <f t="shared" si="37"/>
        <v>26026.652800000003</v>
      </c>
      <c r="H57" s="31">
        <f t="shared" si="15"/>
        <v>83.93003672342083</v>
      </c>
      <c r="I57" s="31">
        <f t="shared" si="16"/>
        <v>35.59883880611061</v>
      </c>
      <c r="J57" s="31">
        <f t="shared" si="38"/>
        <v>36589.66</v>
      </c>
      <c r="K57" s="31">
        <f t="shared" si="39"/>
        <v>12749.2885346</v>
      </c>
      <c r="L57" s="31">
        <f t="shared" si="40"/>
        <v>13396.952800000001</v>
      </c>
      <c r="M57" s="31">
        <f t="shared" si="17"/>
        <v>105.0800031989418</v>
      </c>
      <c r="N57" s="31">
        <f t="shared" si="18"/>
        <v>36.61404014139514</v>
      </c>
      <c r="O57" s="31">
        <f t="shared" si="4"/>
        <v>8225</v>
      </c>
      <c r="P57" s="31">
        <f t="shared" si="19"/>
        <v>3397.7310500000003</v>
      </c>
      <c r="Q57" s="31">
        <f t="shared" si="41"/>
        <v>2069.0378</v>
      </c>
      <c r="R57" s="31">
        <f t="shared" si="20"/>
        <v>60.89469029633761</v>
      </c>
      <c r="S57" s="32">
        <f t="shared" si="21"/>
        <v>25.155474772036474</v>
      </c>
      <c r="T57" s="34">
        <v>100</v>
      </c>
      <c r="U57" s="34">
        <v>41.3098</v>
      </c>
      <c r="V57" s="34">
        <v>0.1378</v>
      </c>
      <c r="W57" s="31">
        <f t="shared" si="35"/>
        <v>0.3335770204648776</v>
      </c>
      <c r="X57" s="32">
        <f t="shared" si="36"/>
        <v>0.1378</v>
      </c>
      <c r="Y57" s="34">
        <v>16362</v>
      </c>
      <c r="Z57" s="34">
        <v>4512.47598</v>
      </c>
      <c r="AA57" s="34">
        <v>8497.873</v>
      </c>
      <c r="AB57" s="31">
        <f t="shared" si="22"/>
        <v>188.31951765868456</v>
      </c>
      <c r="AC57" s="32">
        <f t="shared" si="23"/>
        <v>51.93663977508862</v>
      </c>
      <c r="AD57" s="34">
        <v>8125</v>
      </c>
      <c r="AE57" s="34">
        <v>3356.4212500000003</v>
      </c>
      <c r="AF57" s="34">
        <v>2068.9</v>
      </c>
      <c r="AG57" s="31">
        <f t="shared" si="24"/>
        <v>61.64005784434835</v>
      </c>
      <c r="AH57" s="32">
        <f t="shared" si="25"/>
        <v>25.463384615384616</v>
      </c>
      <c r="AI57" s="34">
        <v>330</v>
      </c>
      <c r="AJ57" s="34">
        <v>221.16896999999997</v>
      </c>
      <c r="AK57" s="34">
        <v>310.442</v>
      </c>
      <c r="AL57" s="29">
        <v>310.442</v>
      </c>
      <c r="AM57" s="32">
        <f t="shared" si="26"/>
        <v>94.07333333333334</v>
      </c>
      <c r="AN57" s="33">
        <v>0</v>
      </c>
      <c r="AO57" s="33"/>
      <c r="AP57" s="31"/>
      <c r="AQ57" s="31"/>
      <c r="AR57" s="32"/>
      <c r="AS57" s="33">
        <v>0</v>
      </c>
      <c r="AT57" s="33"/>
      <c r="AU57" s="32">
        <v>0</v>
      </c>
      <c r="AV57" s="32"/>
      <c r="AW57" s="32"/>
      <c r="AX57" s="32"/>
      <c r="AY57" s="34">
        <v>36521.3</v>
      </c>
      <c r="AZ57" s="34">
        <f t="shared" si="27"/>
        <v>18260.65</v>
      </c>
      <c r="BA57" s="34">
        <v>12629.7</v>
      </c>
      <c r="BB57" s="30"/>
      <c r="BC57" s="30">
        <v>0</v>
      </c>
      <c r="BD57" s="30">
        <v>0</v>
      </c>
      <c r="BE57" s="34">
        <v>0</v>
      </c>
      <c r="BF57" s="34">
        <f t="shared" si="28"/>
        <v>0</v>
      </c>
      <c r="BG57" s="34">
        <v>0</v>
      </c>
      <c r="BH57" s="30">
        <v>0</v>
      </c>
      <c r="BI57" s="30">
        <v>0</v>
      </c>
      <c r="BJ57" s="30">
        <v>0</v>
      </c>
      <c r="BK57" s="32"/>
      <c r="BL57" s="32"/>
      <c r="BM57" s="32"/>
      <c r="BN57" s="31">
        <f t="shared" si="42"/>
        <v>872.66</v>
      </c>
      <c r="BO57" s="31">
        <f t="shared" si="29"/>
        <v>304.3925346</v>
      </c>
      <c r="BP57" s="31">
        <f t="shared" si="43"/>
        <v>0</v>
      </c>
      <c r="BQ57" s="31">
        <f t="shared" si="30"/>
        <v>0</v>
      </c>
      <c r="BR57" s="32">
        <f t="shared" si="31"/>
        <v>0</v>
      </c>
      <c r="BS57" s="34">
        <v>872.66</v>
      </c>
      <c r="BT57" s="34">
        <v>304.3925346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0</v>
      </c>
      <c r="CB57" s="34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v>5400</v>
      </c>
      <c r="CO57" s="34">
        <v>2156.7599999999998</v>
      </c>
      <c r="CP57" s="34">
        <v>647.2</v>
      </c>
      <c r="CQ57" s="34">
        <v>3000</v>
      </c>
      <c r="CR57" s="34">
        <v>976.8000000000001</v>
      </c>
      <c r="CS57" s="34">
        <v>647.2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5400</v>
      </c>
      <c r="DD57" s="34">
        <v>2156.7599999999998</v>
      </c>
      <c r="DE57" s="34">
        <v>1872.4</v>
      </c>
      <c r="DF57" s="34">
        <v>0</v>
      </c>
      <c r="DG57" s="31">
        <f t="shared" si="44"/>
        <v>73110.96</v>
      </c>
      <c r="DH57" s="31">
        <f t="shared" si="45"/>
        <v>31009.938534599998</v>
      </c>
      <c r="DI57" s="31">
        <f t="shared" si="46"/>
        <v>26026.652800000003</v>
      </c>
      <c r="DJ57" s="34">
        <v>0</v>
      </c>
      <c r="DK57" s="34">
        <v>0</v>
      </c>
      <c r="DL57" s="34">
        <v>0</v>
      </c>
      <c r="DM57" s="34">
        <v>0</v>
      </c>
      <c r="DN57" s="34">
        <f t="shared" si="32"/>
        <v>0</v>
      </c>
      <c r="DO57" s="34">
        <v>0</v>
      </c>
      <c r="DP57" s="34">
        <v>0</v>
      </c>
      <c r="DQ57" s="34">
        <v>0</v>
      </c>
      <c r="DR57" s="34">
        <v>0</v>
      </c>
      <c r="DS57" s="34">
        <v>0</v>
      </c>
      <c r="DT57" s="34">
        <v>0</v>
      </c>
      <c r="DU57" s="34">
        <v>0</v>
      </c>
      <c r="DV57" s="34">
        <v>0</v>
      </c>
      <c r="DW57" s="34">
        <v>0</v>
      </c>
      <c r="DX57" s="34">
        <v>0</v>
      </c>
      <c r="DY57" s="34">
        <v>0</v>
      </c>
      <c r="DZ57" s="34">
        <f t="shared" si="33"/>
        <v>0</v>
      </c>
      <c r="EA57" s="34">
        <v>0</v>
      </c>
      <c r="EB57" s="34">
        <v>0</v>
      </c>
      <c r="EC57" s="31">
        <f t="shared" si="47"/>
        <v>0</v>
      </c>
      <c r="ED57" s="31">
        <f t="shared" si="34"/>
        <v>0</v>
      </c>
      <c r="EE57" s="31">
        <f t="shared" si="12"/>
        <v>0</v>
      </c>
      <c r="EH57" s="22"/>
      <c r="EJ57" s="22"/>
      <c r="EK57" s="22"/>
      <c r="EM57" s="22"/>
    </row>
    <row r="58" spans="1:143" s="21" customFormat="1" ht="20.25" customHeight="1">
      <c r="A58" s="19">
        <v>49</v>
      </c>
      <c r="B58" s="20" t="s">
        <v>97</v>
      </c>
      <c r="C58" s="34">
        <v>16967.7893</v>
      </c>
      <c r="D58" s="34">
        <v>8008.9849</v>
      </c>
      <c r="E58" s="31">
        <f t="shared" si="13"/>
        <v>52407.200000000004</v>
      </c>
      <c r="F58" s="31">
        <f t="shared" si="14"/>
        <v>24296.246878</v>
      </c>
      <c r="G58" s="31">
        <f t="shared" si="37"/>
        <v>16087.149000000001</v>
      </c>
      <c r="H58" s="31">
        <f t="shared" si="15"/>
        <v>66.21248574225983</v>
      </c>
      <c r="I58" s="31">
        <f t="shared" si="16"/>
        <v>30.696448197957533</v>
      </c>
      <c r="J58" s="31">
        <f t="shared" si="38"/>
        <v>15266.8</v>
      </c>
      <c r="K58" s="31">
        <f t="shared" si="39"/>
        <v>5726.046878</v>
      </c>
      <c r="L58" s="31">
        <f t="shared" si="40"/>
        <v>3559.0490000000004</v>
      </c>
      <c r="M58" s="31">
        <f t="shared" si="17"/>
        <v>62.15542896922822</v>
      </c>
      <c r="N58" s="31">
        <f t="shared" si="18"/>
        <v>23.312344433673072</v>
      </c>
      <c r="O58" s="31">
        <f t="shared" si="4"/>
        <v>4900</v>
      </c>
      <c r="P58" s="31">
        <f t="shared" si="19"/>
        <v>2024.1802</v>
      </c>
      <c r="Q58" s="31">
        <f t="shared" si="41"/>
        <v>2072.0875</v>
      </c>
      <c r="R58" s="31">
        <f t="shared" si="20"/>
        <v>102.36675074679616</v>
      </c>
      <c r="S58" s="32">
        <f t="shared" si="21"/>
        <v>42.2875</v>
      </c>
      <c r="T58" s="34">
        <v>500</v>
      </c>
      <c r="U58" s="34">
        <v>206.549</v>
      </c>
      <c r="V58" s="34">
        <v>145.7515</v>
      </c>
      <c r="W58" s="31">
        <f t="shared" si="35"/>
        <v>70.56509593365254</v>
      </c>
      <c r="X58" s="32">
        <f t="shared" si="36"/>
        <v>29.1503</v>
      </c>
      <c r="Y58" s="34">
        <v>4320</v>
      </c>
      <c r="Z58" s="34">
        <v>1191.4128</v>
      </c>
      <c r="AA58" s="34">
        <v>558.5655</v>
      </c>
      <c r="AB58" s="31">
        <f t="shared" si="22"/>
        <v>46.882617007304276</v>
      </c>
      <c r="AC58" s="32">
        <f t="shared" si="23"/>
        <v>12.929756944444446</v>
      </c>
      <c r="AD58" s="34">
        <v>4400</v>
      </c>
      <c r="AE58" s="34">
        <v>1817.6312</v>
      </c>
      <c r="AF58" s="34">
        <v>1926.336</v>
      </c>
      <c r="AG58" s="31">
        <f t="shared" si="24"/>
        <v>105.98057515738066</v>
      </c>
      <c r="AH58" s="32">
        <f t="shared" si="25"/>
        <v>43.78036363636363</v>
      </c>
      <c r="AI58" s="34">
        <v>430</v>
      </c>
      <c r="AJ58" s="34">
        <v>288.18987</v>
      </c>
      <c r="AK58" s="34">
        <v>273.85</v>
      </c>
      <c r="AL58" s="29">
        <v>223.85</v>
      </c>
      <c r="AM58" s="32">
        <f t="shared" si="26"/>
        <v>63.686046511627914</v>
      </c>
      <c r="AN58" s="33">
        <v>0</v>
      </c>
      <c r="AO58" s="33"/>
      <c r="AP58" s="31"/>
      <c r="AQ58" s="31"/>
      <c r="AR58" s="32"/>
      <c r="AS58" s="33">
        <v>0</v>
      </c>
      <c r="AT58" s="33"/>
      <c r="AU58" s="32">
        <v>0</v>
      </c>
      <c r="AV58" s="32"/>
      <c r="AW58" s="32"/>
      <c r="AX58" s="32"/>
      <c r="AY58" s="34">
        <v>37140.4</v>
      </c>
      <c r="AZ58" s="34">
        <f t="shared" si="27"/>
        <v>18570.2</v>
      </c>
      <c r="BA58" s="34">
        <v>12528.1</v>
      </c>
      <c r="BB58" s="30"/>
      <c r="BC58" s="30">
        <v>0</v>
      </c>
      <c r="BD58" s="30">
        <v>0</v>
      </c>
      <c r="BE58" s="34">
        <v>0</v>
      </c>
      <c r="BF58" s="34">
        <f t="shared" si="28"/>
        <v>0</v>
      </c>
      <c r="BG58" s="34">
        <v>0</v>
      </c>
      <c r="BH58" s="30">
        <v>0</v>
      </c>
      <c r="BI58" s="30">
        <v>0</v>
      </c>
      <c r="BJ58" s="30">
        <v>0</v>
      </c>
      <c r="BK58" s="32"/>
      <c r="BL58" s="32"/>
      <c r="BM58" s="32"/>
      <c r="BN58" s="31">
        <f t="shared" si="42"/>
        <v>416.8</v>
      </c>
      <c r="BO58" s="31">
        <f t="shared" si="29"/>
        <v>145.384008</v>
      </c>
      <c r="BP58" s="31">
        <f t="shared" si="43"/>
        <v>116</v>
      </c>
      <c r="BQ58" s="31">
        <f t="shared" si="30"/>
        <v>79.78869312778886</v>
      </c>
      <c r="BR58" s="32">
        <f t="shared" si="31"/>
        <v>27.83109404990403</v>
      </c>
      <c r="BS58" s="34">
        <v>416.8</v>
      </c>
      <c r="BT58" s="34">
        <v>145.384008</v>
      </c>
      <c r="BU58" s="34">
        <v>116</v>
      </c>
      <c r="BV58" s="34">
        <v>0</v>
      </c>
      <c r="BW58" s="34">
        <v>0</v>
      </c>
      <c r="BX58" s="34">
        <v>0</v>
      </c>
      <c r="BY58" s="34">
        <v>0</v>
      </c>
      <c r="BZ58" s="34">
        <v>0</v>
      </c>
      <c r="CA58" s="34">
        <v>0</v>
      </c>
      <c r="CB58" s="34">
        <v>0</v>
      </c>
      <c r="CC58" s="34">
        <v>0</v>
      </c>
      <c r="CD58" s="34">
        <v>0</v>
      </c>
      <c r="CE58" s="34">
        <v>0</v>
      </c>
      <c r="CF58" s="34">
        <v>0</v>
      </c>
      <c r="CG58" s="34">
        <v>0</v>
      </c>
      <c r="CH58" s="34">
        <v>0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34">
        <v>3200</v>
      </c>
      <c r="CO58" s="34">
        <v>1278.08</v>
      </c>
      <c r="CP58" s="34">
        <v>443.545</v>
      </c>
      <c r="CQ58" s="34">
        <v>1500</v>
      </c>
      <c r="CR58" s="34">
        <v>488.40000000000003</v>
      </c>
      <c r="CS58" s="34">
        <v>149.545</v>
      </c>
      <c r="CT58" s="34">
        <v>0</v>
      </c>
      <c r="CU58" s="34">
        <v>0</v>
      </c>
      <c r="CV58" s="34">
        <v>0</v>
      </c>
      <c r="CW58" s="34">
        <v>0</v>
      </c>
      <c r="CX58" s="34">
        <v>0</v>
      </c>
      <c r="CY58" s="34">
        <v>0</v>
      </c>
      <c r="CZ58" s="34">
        <v>0</v>
      </c>
      <c r="DA58" s="34">
        <v>0</v>
      </c>
      <c r="DB58" s="34">
        <v>0</v>
      </c>
      <c r="DC58" s="34">
        <v>2000</v>
      </c>
      <c r="DD58" s="34">
        <v>798.8</v>
      </c>
      <c r="DE58" s="34">
        <v>200</v>
      </c>
      <c r="DF58" s="34">
        <v>-104.999</v>
      </c>
      <c r="DG58" s="31">
        <f t="shared" si="44"/>
        <v>52407.200000000004</v>
      </c>
      <c r="DH58" s="31">
        <f t="shared" si="45"/>
        <v>24296.246878</v>
      </c>
      <c r="DI58" s="31">
        <f t="shared" si="46"/>
        <v>16087.149000000001</v>
      </c>
      <c r="DJ58" s="34">
        <v>0</v>
      </c>
      <c r="DK58" s="34">
        <v>0</v>
      </c>
      <c r="DL58" s="34">
        <v>0</v>
      </c>
      <c r="DM58" s="34">
        <v>0</v>
      </c>
      <c r="DN58" s="34">
        <f t="shared" si="32"/>
        <v>0</v>
      </c>
      <c r="DO58" s="34">
        <v>0</v>
      </c>
      <c r="DP58" s="34">
        <v>0</v>
      </c>
      <c r="DQ58" s="34">
        <v>0</v>
      </c>
      <c r="DR58" s="34">
        <v>0</v>
      </c>
      <c r="DS58" s="34">
        <v>0</v>
      </c>
      <c r="DT58" s="34">
        <v>0</v>
      </c>
      <c r="DU58" s="34">
        <v>0</v>
      </c>
      <c r="DV58" s="34">
        <v>0</v>
      </c>
      <c r="DW58" s="34">
        <v>0</v>
      </c>
      <c r="DX58" s="34">
        <v>0</v>
      </c>
      <c r="DY58" s="34">
        <v>0</v>
      </c>
      <c r="DZ58" s="34">
        <f t="shared" si="33"/>
        <v>0</v>
      </c>
      <c r="EA58" s="34">
        <v>0</v>
      </c>
      <c r="EB58" s="34">
        <v>0</v>
      </c>
      <c r="EC58" s="31">
        <f t="shared" si="47"/>
        <v>0</v>
      </c>
      <c r="ED58" s="31">
        <f t="shared" si="34"/>
        <v>0</v>
      </c>
      <c r="EE58" s="31">
        <f t="shared" si="12"/>
        <v>0</v>
      </c>
      <c r="EH58" s="22"/>
      <c r="EJ58" s="22"/>
      <c r="EK58" s="22"/>
      <c r="EM58" s="22"/>
    </row>
    <row r="59" spans="1:143" s="21" customFormat="1" ht="20.25" customHeight="1">
      <c r="A59" s="19">
        <v>50</v>
      </c>
      <c r="B59" s="20" t="s">
        <v>98</v>
      </c>
      <c r="C59" s="34">
        <v>1271.2421</v>
      </c>
      <c r="D59" s="34">
        <v>1064.5732</v>
      </c>
      <c r="E59" s="31">
        <f t="shared" si="13"/>
        <v>35193.2</v>
      </c>
      <c r="F59" s="31">
        <f t="shared" si="14"/>
        <v>15413.549659999999</v>
      </c>
      <c r="G59" s="31">
        <f t="shared" si="37"/>
        <v>7523.67</v>
      </c>
      <c r="H59" s="31">
        <f t="shared" si="15"/>
        <v>48.81205281042317</v>
      </c>
      <c r="I59" s="31">
        <f t="shared" si="16"/>
        <v>21.378192378073038</v>
      </c>
      <c r="J59" s="31">
        <f t="shared" si="38"/>
        <v>16140</v>
      </c>
      <c r="K59" s="31">
        <f t="shared" si="39"/>
        <v>5886.94966</v>
      </c>
      <c r="L59" s="31">
        <f t="shared" si="40"/>
        <v>1096.37</v>
      </c>
      <c r="M59" s="31">
        <f t="shared" si="17"/>
        <v>18.623736626278536</v>
      </c>
      <c r="N59" s="31">
        <f t="shared" si="18"/>
        <v>6.792874845105327</v>
      </c>
      <c r="O59" s="31">
        <f t="shared" si="4"/>
        <v>7300</v>
      </c>
      <c r="P59" s="31">
        <f t="shared" si="19"/>
        <v>3015.6154</v>
      </c>
      <c r="Q59" s="31">
        <f t="shared" si="41"/>
        <v>664</v>
      </c>
      <c r="R59" s="31">
        <f t="shared" si="20"/>
        <v>22.018722944577082</v>
      </c>
      <c r="S59" s="32">
        <f t="shared" si="21"/>
        <v>9.095890410958903</v>
      </c>
      <c r="T59" s="34">
        <v>300</v>
      </c>
      <c r="U59" s="34">
        <v>123.92940000000002</v>
      </c>
      <c r="V59" s="34">
        <v>164</v>
      </c>
      <c r="W59" s="31">
        <f t="shared" si="35"/>
        <v>132.33340918297029</v>
      </c>
      <c r="X59" s="32">
        <f t="shared" si="36"/>
        <v>54.666666666666664</v>
      </c>
      <c r="Y59" s="34">
        <v>5600</v>
      </c>
      <c r="Z59" s="34">
        <v>1544.424</v>
      </c>
      <c r="AA59" s="34">
        <v>102.07</v>
      </c>
      <c r="AB59" s="31">
        <f t="shared" si="22"/>
        <v>6.608936406064656</v>
      </c>
      <c r="AC59" s="32">
        <f t="shared" si="23"/>
        <v>1.8226785714285714</v>
      </c>
      <c r="AD59" s="34">
        <v>7000</v>
      </c>
      <c r="AE59" s="34">
        <v>2891.686</v>
      </c>
      <c r="AF59" s="34">
        <v>500</v>
      </c>
      <c r="AG59" s="31">
        <f t="shared" si="24"/>
        <v>17.290950677217374</v>
      </c>
      <c r="AH59" s="32">
        <f t="shared" si="25"/>
        <v>7.142857142857142</v>
      </c>
      <c r="AI59" s="34">
        <v>140</v>
      </c>
      <c r="AJ59" s="34">
        <v>93.82925999999999</v>
      </c>
      <c r="AK59" s="34">
        <v>194</v>
      </c>
      <c r="AL59" s="29">
        <v>184</v>
      </c>
      <c r="AM59" s="32">
        <f t="shared" si="26"/>
        <v>138.57142857142856</v>
      </c>
      <c r="AN59" s="33">
        <v>0</v>
      </c>
      <c r="AO59" s="33"/>
      <c r="AP59" s="31"/>
      <c r="AQ59" s="31"/>
      <c r="AR59" s="32"/>
      <c r="AS59" s="33">
        <v>0</v>
      </c>
      <c r="AT59" s="33"/>
      <c r="AU59" s="32">
        <v>0</v>
      </c>
      <c r="AV59" s="32"/>
      <c r="AW59" s="32"/>
      <c r="AX59" s="32"/>
      <c r="AY59" s="34">
        <v>19053.2</v>
      </c>
      <c r="AZ59" s="34">
        <f t="shared" si="27"/>
        <v>9526.6</v>
      </c>
      <c r="BA59" s="34">
        <v>6351.1</v>
      </c>
      <c r="BB59" s="30"/>
      <c r="BC59" s="30">
        <v>0</v>
      </c>
      <c r="BD59" s="30">
        <v>0</v>
      </c>
      <c r="BE59" s="34">
        <v>0</v>
      </c>
      <c r="BF59" s="34">
        <f t="shared" si="28"/>
        <v>0</v>
      </c>
      <c r="BG59" s="34">
        <v>76.2</v>
      </c>
      <c r="BH59" s="30">
        <v>0</v>
      </c>
      <c r="BI59" s="30">
        <v>0</v>
      </c>
      <c r="BJ59" s="30">
        <v>0</v>
      </c>
      <c r="BK59" s="32"/>
      <c r="BL59" s="32"/>
      <c r="BM59" s="32"/>
      <c r="BN59" s="31">
        <f t="shared" si="42"/>
        <v>100</v>
      </c>
      <c r="BO59" s="31">
        <f t="shared" si="29"/>
        <v>34.881</v>
      </c>
      <c r="BP59" s="31">
        <f t="shared" si="43"/>
        <v>0</v>
      </c>
      <c r="BQ59" s="31">
        <f t="shared" si="30"/>
        <v>0</v>
      </c>
      <c r="BR59" s="32">
        <f t="shared" si="31"/>
        <v>0</v>
      </c>
      <c r="BS59" s="34">
        <v>100</v>
      </c>
      <c r="BT59" s="34">
        <v>34.881</v>
      </c>
      <c r="BU59" s="34">
        <v>0</v>
      </c>
      <c r="BV59" s="34">
        <v>0</v>
      </c>
      <c r="BW59" s="34">
        <v>0</v>
      </c>
      <c r="BX59" s="34">
        <v>0</v>
      </c>
      <c r="BY59" s="34">
        <v>0</v>
      </c>
      <c r="BZ59" s="34">
        <v>0</v>
      </c>
      <c r="CA59" s="34">
        <v>0</v>
      </c>
      <c r="CB59" s="34">
        <v>0</v>
      </c>
      <c r="CC59" s="34">
        <v>0</v>
      </c>
      <c r="CD59" s="34">
        <v>0</v>
      </c>
      <c r="CE59" s="34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0</v>
      </c>
      <c r="CK59" s="34">
        <v>2000</v>
      </c>
      <c r="CL59" s="34">
        <v>798.8</v>
      </c>
      <c r="CM59" s="34">
        <v>110.3</v>
      </c>
      <c r="CN59" s="34">
        <v>1000</v>
      </c>
      <c r="CO59" s="34">
        <v>399.4</v>
      </c>
      <c r="CP59" s="34">
        <v>26</v>
      </c>
      <c r="CQ59" s="34">
        <v>1000</v>
      </c>
      <c r="CR59" s="34">
        <v>325.6</v>
      </c>
      <c r="CS59" s="34">
        <v>20</v>
      </c>
      <c r="CT59" s="34">
        <v>0</v>
      </c>
      <c r="CU59" s="34">
        <v>0</v>
      </c>
      <c r="CV59" s="34">
        <v>0</v>
      </c>
      <c r="CW59" s="34">
        <v>0</v>
      </c>
      <c r="CX59" s="34">
        <v>0</v>
      </c>
      <c r="CY59" s="34">
        <v>0</v>
      </c>
      <c r="CZ59" s="34">
        <v>0</v>
      </c>
      <c r="DA59" s="34">
        <v>0</v>
      </c>
      <c r="DB59" s="34">
        <v>0</v>
      </c>
      <c r="DC59" s="34">
        <v>0</v>
      </c>
      <c r="DD59" s="34">
        <v>0</v>
      </c>
      <c r="DE59" s="34">
        <v>0</v>
      </c>
      <c r="DF59" s="34">
        <v>0</v>
      </c>
      <c r="DG59" s="31">
        <f t="shared" si="44"/>
        <v>35193.2</v>
      </c>
      <c r="DH59" s="31">
        <f t="shared" si="45"/>
        <v>15413.549659999999</v>
      </c>
      <c r="DI59" s="31">
        <f t="shared" si="46"/>
        <v>7523.67</v>
      </c>
      <c r="DJ59" s="34">
        <v>0</v>
      </c>
      <c r="DK59" s="34">
        <v>0</v>
      </c>
      <c r="DL59" s="34">
        <v>0</v>
      </c>
      <c r="DM59" s="34">
        <v>0</v>
      </c>
      <c r="DN59" s="34">
        <f t="shared" si="32"/>
        <v>0</v>
      </c>
      <c r="DO59" s="34">
        <v>0</v>
      </c>
      <c r="DP59" s="34">
        <v>0</v>
      </c>
      <c r="DQ59" s="34">
        <v>0</v>
      </c>
      <c r="DR59" s="34">
        <v>0</v>
      </c>
      <c r="DS59" s="34">
        <v>0</v>
      </c>
      <c r="DT59" s="34">
        <v>0</v>
      </c>
      <c r="DU59" s="34">
        <v>0</v>
      </c>
      <c r="DV59" s="34">
        <v>0</v>
      </c>
      <c r="DW59" s="34">
        <v>0</v>
      </c>
      <c r="DX59" s="34">
        <v>0</v>
      </c>
      <c r="DY59" s="34">
        <v>0</v>
      </c>
      <c r="DZ59" s="34">
        <f t="shared" si="33"/>
        <v>0</v>
      </c>
      <c r="EA59" s="34">
        <v>0</v>
      </c>
      <c r="EB59" s="34">
        <v>0</v>
      </c>
      <c r="EC59" s="31">
        <f t="shared" si="47"/>
        <v>0</v>
      </c>
      <c r="ED59" s="31">
        <f t="shared" si="34"/>
        <v>0</v>
      </c>
      <c r="EE59" s="31">
        <f t="shared" si="12"/>
        <v>0</v>
      </c>
      <c r="EH59" s="22"/>
      <c r="EJ59" s="22"/>
      <c r="EK59" s="22"/>
      <c r="EM59" s="22"/>
    </row>
    <row r="60" spans="1:143" s="21" customFormat="1" ht="20.25" customHeight="1">
      <c r="A60" s="19">
        <v>51</v>
      </c>
      <c r="B60" s="20" t="s">
        <v>99</v>
      </c>
      <c r="C60" s="34">
        <v>14570.928</v>
      </c>
      <c r="D60" s="34">
        <v>10406.8196</v>
      </c>
      <c r="E60" s="31">
        <f t="shared" si="13"/>
        <v>65525.667</v>
      </c>
      <c r="F60" s="31">
        <f t="shared" si="14"/>
        <v>30792.11364085</v>
      </c>
      <c r="G60" s="31">
        <f t="shared" si="37"/>
        <v>20119.450900000003</v>
      </c>
      <c r="H60" s="31">
        <f t="shared" si="15"/>
        <v>65.33962278350639</v>
      </c>
      <c r="I60" s="31">
        <f t="shared" si="16"/>
        <v>30.704686912992436</v>
      </c>
      <c r="J60" s="31">
        <f t="shared" si="38"/>
        <v>21316.467</v>
      </c>
      <c r="K60" s="31">
        <f t="shared" si="39"/>
        <v>8687.51364085</v>
      </c>
      <c r="L60" s="31">
        <f t="shared" si="40"/>
        <v>5138.8509</v>
      </c>
      <c r="M60" s="31">
        <f t="shared" si="17"/>
        <v>59.15214769662459</v>
      </c>
      <c r="N60" s="31">
        <f t="shared" si="18"/>
        <v>24.1074231484983</v>
      </c>
      <c r="O60" s="31">
        <f t="shared" si="4"/>
        <v>8650.64</v>
      </c>
      <c r="P60" s="31">
        <f t="shared" si="19"/>
        <v>3573.56208272</v>
      </c>
      <c r="Q60" s="31">
        <f t="shared" si="41"/>
        <v>2468.0679</v>
      </c>
      <c r="R60" s="31">
        <f t="shared" si="20"/>
        <v>69.0646431451232</v>
      </c>
      <c r="S60" s="32">
        <f t="shared" si="21"/>
        <v>28.5304659539641</v>
      </c>
      <c r="T60" s="34">
        <v>1120.78</v>
      </c>
      <c r="U60" s="34">
        <v>462.99197644</v>
      </c>
      <c r="V60" s="34">
        <v>49.4969</v>
      </c>
      <c r="W60" s="31">
        <f t="shared" si="35"/>
        <v>10.690660425821525</v>
      </c>
      <c r="X60" s="32">
        <f t="shared" si="36"/>
        <v>4.41629044058602</v>
      </c>
      <c r="Y60" s="34">
        <v>3158.637</v>
      </c>
      <c r="Z60" s="34">
        <v>871.1204982300001</v>
      </c>
      <c r="AA60" s="34">
        <v>741.279</v>
      </c>
      <c r="AB60" s="31">
        <f t="shared" si="22"/>
        <v>85.0948865864343</v>
      </c>
      <c r="AC60" s="32">
        <f t="shared" si="23"/>
        <v>23.468318771672717</v>
      </c>
      <c r="AD60" s="34">
        <v>7529.86</v>
      </c>
      <c r="AE60" s="34">
        <v>3110.57010628</v>
      </c>
      <c r="AF60" s="34">
        <v>2418.571</v>
      </c>
      <c r="AG60" s="31">
        <f t="shared" si="24"/>
        <v>77.7533030076092</v>
      </c>
      <c r="AH60" s="32">
        <f t="shared" si="25"/>
        <v>32.11973396583734</v>
      </c>
      <c r="AI60" s="34">
        <v>1834</v>
      </c>
      <c r="AJ60" s="34">
        <v>1229.163306</v>
      </c>
      <c r="AK60" s="34">
        <v>1029.5</v>
      </c>
      <c r="AL60" s="29">
        <v>791</v>
      </c>
      <c r="AM60" s="32">
        <f t="shared" si="26"/>
        <v>56.13413304252999</v>
      </c>
      <c r="AN60" s="33">
        <v>0</v>
      </c>
      <c r="AO60" s="33"/>
      <c r="AP60" s="31"/>
      <c r="AQ60" s="31"/>
      <c r="AR60" s="32"/>
      <c r="AS60" s="33">
        <v>0</v>
      </c>
      <c r="AT60" s="33"/>
      <c r="AU60" s="32">
        <v>0</v>
      </c>
      <c r="AV60" s="32"/>
      <c r="AW60" s="32"/>
      <c r="AX60" s="32"/>
      <c r="AY60" s="34">
        <v>44209.2</v>
      </c>
      <c r="AZ60" s="34">
        <f t="shared" si="27"/>
        <v>22104.6</v>
      </c>
      <c r="BA60" s="34">
        <v>14980.6</v>
      </c>
      <c r="BB60" s="30"/>
      <c r="BC60" s="30">
        <v>0</v>
      </c>
      <c r="BD60" s="30">
        <v>0</v>
      </c>
      <c r="BE60" s="34">
        <v>0</v>
      </c>
      <c r="BF60" s="34">
        <f t="shared" si="28"/>
        <v>0</v>
      </c>
      <c r="BG60" s="34">
        <v>0</v>
      </c>
      <c r="BH60" s="30">
        <v>0</v>
      </c>
      <c r="BI60" s="30">
        <v>0</v>
      </c>
      <c r="BJ60" s="30">
        <v>0</v>
      </c>
      <c r="BK60" s="32"/>
      <c r="BL60" s="32"/>
      <c r="BM60" s="32"/>
      <c r="BN60" s="31">
        <f t="shared" si="42"/>
        <v>1008.19</v>
      </c>
      <c r="BO60" s="31">
        <f t="shared" si="29"/>
        <v>351.66675390000006</v>
      </c>
      <c r="BP60" s="31">
        <f t="shared" si="43"/>
        <v>216.5</v>
      </c>
      <c r="BQ60" s="31">
        <f t="shared" si="30"/>
        <v>61.56396577128924</v>
      </c>
      <c r="BR60" s="32">
        <f t="shared" si="31"/>
        <v>21.4741269006834</v>
      </c>
      <c r="BS60" s="34">
        <v>1008.19</v>
      </c>
      <c r="BT60" s="34">
        <v>351.66675390000006</v>
      </c>
      <c r="BU60" s="34">
        <v>216.5</v>
      </c>
      <c r="BV60" s="34">
        <v>0</v>
      </c>
      <c r="BW60" s="34">
        <v>0</v>
      </c>
      <c r="BX60" s="34">
        <v>0</v>
      </c>
      <c r="BY60" s="34">
        <v>0</v>
      </c>
      <c r="BZ60" s="34">
        <v>0</v>
      </c>
      <c r="CA60" s="34">
        <v>0</v>
      </c>
      <c r="CB60" s="34">
        <v>0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</v>
      </c>
      <c r="CN60" s="34">
        <v>6665</v>
      </c>
      <c r="CO60" s="34">
        <v>2662.001</v>
      </c>
      <c r="CP60" s="34">
        <v>433.504</v>
      </c>
      <c r="CQ60" s="34">
        <v>2430</v>
      </c>
      <c r="CR60" s="34">
        <v>791.2080000000001</v>
      </c>
      <c r="CS60" s="34">
        <v>135.204</v>
      </c>
      <c r="CT60" s="34">
        <v>0</v>
      </c>
      <c r="CU60" s="34">
        <v>0</v>
      </c>
      <c r="CV60" s="34">
        <v>0</v>
      </c>
      <c r="CW60" s="34">
        <v>0</v>
      </c>
      <c r="CX60" s="34">
        <v>0</v>
      </c>
      <c r="CY60" s="34">
        <v>0</v>
      </c>
      <c r="CZ60" s="34">
        <v>0</v>
      </c>
      <c r="DA60" s="34">
        <v>0</v>
      </c>
      <c r="DB60" s="34">
        <v>0</v>
      </c>
      <c r="DC60" s="34">
        <v>0</v>
      </c>
      <c r="DD60" s="34">
        <v>0</v>
      </c>
      <c r="DE60" s="34">
        <v>250</v>
      </c>
      <c r="DF60" s="34">
        <v>0</v>
      </c>
      <c r="DG60" s="31">
        <f t="shared" si="44"/>
        <v>65525.667</v>
      </c>
      <c r="DH60" s="31">
        <f t="shared" si="45"/>
        <v>30792.11364085</v>
      </c>
      <c r="DI60" s="31">
        <f t="shared" si="46"/>
        <v>20119.450900000003</v>
      </c>
      <c r="DJ60" s="34">
        <v>0</v>
      </c>
      <c r="DK60" s="34">
        <v>0</v>
      </c>
      <c r="DL60" s="34">
        <v>0</v>
      </c>
      <c r="DM60" s="34">
        <v>0</v>
      </c>
      <c r="DN60" s="34">
        <f t="shared" si="32"/>
        <v>0</v>
      </c>
      <c r="DO60" s="34">
        <v>0</v>
      </c>
      <c r="DP60" s="34">
        <v>0</v>
      </c>
      <c r="DQ60" s="34">
        <v>0</v>
      </c>
      <c r="DR60" s="34">
        <v>0</v>
      </c>
      <c r="DS60" s="34">
        <v>0</v>
      </c>
      <c r="DT60" s="34">
        <v>0</v>
      </c>
      <c r="DU60" s="34">
        <v>0</v>
      </c>
      <c r="DV60" s="34">
        <v>0</v>
      </c>
      <c r="DW60" s="34">
        <v>0</v>
      </c>
      <c r="DX60" s="34">
        <v>0</v>
      </c>
      <c r="DY60" s="34">
        <v>0</v>
      </c>
      <c r="DZ60" s="34">
        <f t="shared" si="33"/>
        <v>0</v>
      </c>
      <c r="EA60" s="34">
        <v>0</v>
      </c>
      <c r="EB60" s="34">
        <v>0</v>
      </c>
      <c r="EC60" s="31">
        <f t="shared" si="47"/>
        <v>0</v>
      </c>
      <c r="ED60" s="31">
        <f t="shared" si="34"/>
        <v>0</v>
      </c>
      <c r="EE60" s="31">
        <f t="shared" si="12"/>
        <v>0</v>
      </c>
      <c r="EH60" s="22"/>
      <c r="EJ60" s="22"/>
      <c r="EK60" s="22"/>
      <c r="EM60" s="22"/>
    </row>
    <row r="61" spans="1:143" s="21" customFormat="1" ht="20.25" customHeight="1">
      <c r="A61" s="19">
        <v>52</v>
      </c>
      <c r="B61" s="20" t="s">
        <v>100</v>
      </c>
      <c r="C61" s="34">
        <v>1058.9636</v>
      </c>
      <c r="D61" s="34">
        <v>653.7544</v>
      </c>
      <c r="E61" s="31">
        <f t="shared" si="13"/>
        <v>17989</v>
      </c>
      <c r="F61" s="31">
        <f t="shared" si="14"/>
        <v>8252.5266145</v>
      </c>
      <c r="G61" s="31">
        <f t="shared" si="37"/>
        <v>5289.4555</v>
      </c>
      <c r="H61" s="31">
        <f t="shared" si="15"/>
        <v>64.09498262878944</v>
      </c>
      <c r="I61" s="31">
        <f t="shared" si="16"/>
        <v>29.403832897882037</v>
      </c>
      <c r="J61" s="31">
        <f t="shared" si="38"/>
        <v>5528.5</v>
      </c>
      <c r="K61" s="31">
        <f t="shared" si="39"/>
        <v>2022.2766145</v>
      </c>
      <c r="L61" s="31">
        <f t="shared" si="40"/>
        <v>1332.2555</v>
      </c>
      <c r="M61" s="31">
        <f t="shared" si="17"/>
        <v>65.87899451774034</v>
      </c>
      <c r="N61" s="31">
        <f t="shared" si="18"/>
        <v>24.097956045943747</v>
      </c>
      <c r="O61" s="31">
        <f t="shared" si="4"/>
        <v>2413</v>
      </c>
      <c r="P61" s="31">
        <f t="shared" si="19"/>
        <v>996.805474</v>
      </c>
      <c r="Q61" s="31">
        <f t="shared" si="41"/>
        <v>1063.3555</v>
      </c>
      <c r="R61" s="31">
        <f t="shared" si="20"/>
        <v>106.67633031076231</v>
      </c>
      <c r="S61" s="32">
        <f t="shared" si="21"/>
        <v>44.06777869871529</v>
      </c>
      <c r="T61" s="34">
        <v>113</v>
      </c>
      <c r="U61" s="34">
        <v>46.680074</v>
      </c>
      <c r="V61" s="34">
        <v>34.0555</v>
      </c>
      <c r="W61" s="31">
        <f t="shared" si="35"/>
        <v>72.95511142505902</v>
      </c>
      <c r="X61" s="32">
        <f t="shared" si="36"/>
        <v>30.13761061946903</v>
      </c>
      <c r="Y61" s="34">
        <v>1800</v>
      </c>
      <c r="Z61" s="34">
        <v>496.422</v>
      </c>
      <c r="AA61" s="34">
        <v>57.9</v>
      </c>
      <c r="AB61" s="31">
        <f t="shared" si="22"/>
        <v>11.663463746570457</v>
      </c>
      <c r="AC61" s="32">
        <f t="shared" si="23"/>
        <v>3.2166666666666663</v>
      </c>
      <c r="AD61" s="34">
        <v>2300</v>
      </c>
      <c r="AE61" s="34">
        <v>950.1254</v>
      </c>
      <c r="AF61" s="34">
        <v>1029.3</v>
      </c>
      <c r="AG61" s="31">
        <f t="shared" si="24"/>
        <v>108.33306845601642</v>
      </c>
      <c r="AH61" s="32">
        <f t="shared" si="25"/>
        <v>44.75217391304348</v>
      </c>
      <c r="AI61" s="34">
        <v>114.5</v>
      </c>
      <c r="AJ61" s="34">
        <v>76.7389305</v>
      </c>
      <c r="AK61" s="34">
        <v>60</v>
      </c>
      <c r="AL61" s="29">
        <v>33.75</v>
      </c>
      <c r="AM61" s="32">
        <f t="shared" si="26"/>
        <v>52.40174672489083</v>
      </c>
      <c r="AN61" s="33">
        <v>0</v>
      </c>
      <c r="AO61" s="33"/>
      <c r="AP61" s="31"/>
      <c r="AQ61" s="31"/>
      <c r="AR61" s="32"/>
      <c r="AS61" s="33">
        <v>0</v>
      </c>
      <c r="AT61" s="33"/>
      <c r="AU61" s="32">
        <v>0</v>
      </c>
      <c r="AV61" s="32"/>
      <c r="AW61" s="32"/>
      <c r="AX61" s="32"/>
      <c r="AY61" s="34">
        <v>11282.2</v>
      </c>
      <c r="AZ61" s="34">
        <f t="shared" si="27"/>
        <v>5641.1</v>
      </c>
      <c r="BA61" s="34">
        <v>3760.8</v>
      </c>
      <c r="BB61" s="30"/>
      <c r="BC61" s="30">
        <v>0</v>
      </c>
      <c r="BD61" s="30">
        <v>0</v>
      </c>
      <c r="BE61" s="34">
        <v>1178.3</v>
      </c>
      <c r="BF61" s="34">
        <f t="shared" si="28"/>
        <v>589.15</v>
      </c>
      <c r="BG61" s="34">
        <v>196.4</v>
      </c>
      <c r="BH61" s="30">
        <v>0</v>
      </c>
      <c r="BI61" s="30">
        <v>0</v>
      </c>
      <c r="BJ61" s="30">
        <v>0</v>
      </c>
      <c r="BK61" s="32"/>
      <c r="BL61" s="32"/>
      <c r="BM61" s="32"/>
      <c r="BN61" s="31">
        <f t="shared" si="42"/>
        <v>541</v>
      </c>
      <c r="BO61" s="31">
        <f t="shared" si="29"/>
        <v>188.70620999999997</v>
      </c>
      <c r="BP61" s="31">
        <f t="shared" si="43"/>
        <v>41</v>
      </c>
      <c r="BQ61" s="31">
        <f t="shared" si="30"/>
        <v>21.726894944262835</v>
      </c>
      <c r="BR61" s="32">
        <f t="shared" si="31"/>
        <v>7.578558225508318</v>
      </c>
      <c r="BS61" s="34">
        <v>11</v>
      </c>
      <c r="BT61" s="34">
        <v>3.83691</v>
      </c>
      <c r="BU61" s="34">
        <v>11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4">
        <v>530</v>
      </c>
      <c r="CC61" s="34">
        <v>184.86929999999998</v>
      </c>
      <c r="CD61" s="34">
        <v>30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660</v>
      </c>
      <c r="CO61" s="34">
        <v>263.604</v>
      </c>
      <c r="CP61" s="34">
        <v>110</v>
      </c>
      <c r="CQ61" s="34">
        <v>660</v>
      </c>
      <c r="CR61" s="34">
        <v>214.89600000000002</v>
      </c>
      <c r="CS61" s="34">
        <v>110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1">
        <f t="shared" si="44"/>
        <v>17989</v>
      </c>
      <c r="DH61" s="31">
        <f t="shared" si="45"/>
        <v>8252.5266145</v>
      </c>
      <c r="DI61" s="31">
        <f t="shared" si="46"/>
        <v>5289.4555</v>
      </c>
      <c r="DJ61" s="34">
        <v>0</v>
      </c>
      <c r="DK61" s="34">
        <v>0</v>
      </c>
      <c r="DL61" s="34">
        <v>0</v>
      </c>
      <c r="DM61" s="34">
        <v>0</v>
      </c>
      <c r="DN61" s="34">
        <f t="shared" si="32"/>
        <v>0</v>
      </c>
      <c r="DO61" s="34">
        <v>0</v>
      </c>
      <c r="DP61" s="34">
        <v>0</v>
      </c>
      <c r="DQ61" s="34">
        <v>0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f t="shared" si="33"/>
        <v>0</v>
      </c>
      <c r="EA61" s="34">
        <v>0</v>
      </c>
      <c r="EB61" s="34">
        <v>0</v>
      </c>
      <c r="EC61" s="31">
        <f t="shared" si="47"/>
        <v>0</v>
      </c>
      <c r="ED61" s="31">
        <f t="shared" si="34"/>
        <v>0</v>
      </c>
      <c r="EE61" s="31">
        <f t="shared" si="12"/>
        <v>0</v>
      </c>
      <c r="EH61" s="22"/>
      <c r="EJ61" s="22"/>
      <c r="EK61" s="22"/>
      <c r="EM61" s="22"/>
    </row>
    <row r="62" spans="1:143" s="21" customFormat="1" ht="20.25" customHeight="1">
      <c r="A62" s="19">
        <v>53</v>
      </c>
      <c r="B62" s="20" t="s">
        <v>101</v>
      </c>
      <c r="C62" s="34">
        <v>26802.608</v>
      </c>
      <c r="D62" s="34">
        <v>11425.636</v>
      </c>
      <c r="E62" s="31">
        <f t="shared" si="13"/>
        <v>119740.2</v>
      </c>
      <c r="F62" s="31">
        <f t="shared" si="14"/>
        <v>54639.927566</v>
      </c>
      <c r="G62" s="31">
        <f t="shared" si="37"/>
        <v>31352.801000000003</v>
      </c>
      <c r="H62" s="31">
        <f t="shared" si="15"/>
        <v>57.38075139673037</v>
      </c>
      <c r="I62" s="31">
        <f t="shared" si="16"/>
        <v>26.18402257554272</v>
      </c>
      <c r="J62" s="31">
        <f t="shared" si="38"/>
        <v>47160.2</v>
      </c>
      <c r="K62" s="31">
        <f t="shared" si="39"/>
        <v>18349.927566</v>
      </c>
      <c r="L62" s="31">
        <f t="shared" si="40"/>
        <v>7436.401</v>
      </c>
      <c r="M62" s="31">
        <f t="shared" si="17"/>
        <v>40.52550601768408</v>
      </c>
      <c r="N62" s="31">
        <f t="shared" si="18"/>
        <v>15.76838308573755</v>
      </c>
      <c r="O62" s="31">
        <f t="shared" si="4"/>
        <v>19930</v>
      </c>
      <c r="P62" s="31">
        <f t="shared" si="19"/>
        <v>8233.04314</v>
      </c>
      <c r="Q62" s="31">
        <f t="shared" si="41"/>
        <v>3725.2560000000003</v>
      </c>
      <c r="R62" s="31">
        <f t="shared" si="20"/>
        <v>45.24761909604182</v>
      </c>
      <c r="S62" s="32">
        <f t="shared" si="21"/>
        <v>18.691700953336678</v>
      </c>
      <c r="T62" s="34">
        <v>1230</v>
      </c>
      <c r="U62" s="34">
        <v>508.11054000000007</v>
      </c>
      <c r="V62" s="34">
        <v>426.148</v>
      </c>
      <c r="W62" s="31">
        <f t="shared" si="35"/>
        <v>83.86915177945333</v>
      </c>
      <c r="X62" s="32">
        <f t="shared" si="36"/>
        <v>34.64617886178862</v>
      </c>
      <c r="Y62" s="34">
        <v>7740</v>
      </c>
      <c r="Z62" s="34">
        <v>2134.6146000000003</v>
      </c>
      <c r="AA62" s="34">
        <v>166.429</v>
      </c>
      <c r="AB62" s="31">
        <f t="shared" si="22"/>
        <v>7.796676739679377</v>
      </c>
      <c r="AC62" s="32">
        <f t="shared" si="23"/>
        <v>2.150245478036176</v>
      </c>
      <c r="AD62" s="34">
        <v>18700</v>
      </c>
      <c r="AE62" s="34">
        <v>7724.9326</v>
      </c>
      <c r="AF62" s="34">
        <v>3299.108</v>
      </c>
      <c r="AG62" s="31">
        <f t="shared" si="24"/>
        <v>42.70727229387089</v>
      </c>
      <c r="AH62" s="32">
        <f t="shared" si="25"/>
        <v>17.642288770053476</v>
      </c>
      <c r="AI62" s="34">
        <v>1036</v>
      </c>
      <c r="AJ62" s="34">
        <v>694.3365239999999</v>
      </c>
      <c r="AK62" s="34">
        <v>810.5</v>
      </c>
      <c r="AL62" s="29">
        <v>760.5</v>
      </c>
      <c r="AM62" s="32">
        <f t="shared" si="26"/>
        <v>78.23359073359073</v>
      </c>
      <c r="AN62" s="33">
        <v>0</v>
      </c>
      <c r="AO62" s="33"/>
      <c r="AP62" s="31"/>
      <c r="AQ62" s="31"/>
      <c r="AR62" s="32"/>
      <c r="AS62" s="33">
        <v>0</v>
      </c>
      <c r="AT62" s="33"/>
      <c r="AU62" s="32">
        <v>0</v>
      </c>
      <c r="AV62" s="32"/>
      <c r="AW62" s="32"/>
      <c r="AX62" s="32"/>
      <c r="AY62" s="34">
        <v>70307.5</v>
      </c>
      <c r="AZ62" s="34">
        <f t="shared" si="27"/>
        <v>35153.75</v>
      </c>
      <c r="BA62" s="34">
        <v>23435.9</v>
      </c>
      <c r="BB62" s="30"/>
      <c r="BC62" s="30">
        <v>0</v>
      </c>
      <c r="BD62" s="30">
        <v>0</v>
      </c>
      <c r="BE62" s="34">
        <v>0</v>
      </c>
      <c r="BF62" s="34">
        <f t="shared" si="28"/>
        <v>0</v>
      </c>
      <c r="BG62" s="34">
        <v>480.5</v>
      </c>
      <c r="BH62" s="30">
        <v>0</v>
      </c>
      <c r="BI62" s="30">
        <v>0</v>
      </c>
      <c r="BJ62" s="30">
        <v>0</v>
      </c>
      <c r="BK62" s="32"/>
      <c r="BL62" s="32"/>
      <c r="BM62" s="32"/>
      <c r="BN62" s="31">
        <f t="shared" si="42"/>
        <v>1634.2</v>
      </c>
      <c r="BO62" s="31">
        <f t="shared" si="29"/>
        <v>570.025302</v>
      </c>
      <c r="BP62" s="31">
        <f t="shared" si="43"/>
        <v>18</v>
      </c>
      <c r="BQ62" s="31">
        <f t="shared" si="30"/>
        <v>3.1577545657789066</v>
      </c>
      <c r="BR62" s="32">
        <f t="shared" si="31"/>
        <v>1.1014563700893403</v>
      </c>
      <c r="BS62" s="34">
        <v>1634.2</v>
      </c>
      <c r="BT62" s="34">
        <v>570.025302</v>
      </c>
      <c r="BU62" s="34">
        <v>18</v>
      </c>
      <c r="BV62" s="34">
        <v>0</v>
      </c>
      <c r="BW62" s="34">
        <v>0</v>
      </c>
      <c r="BX62" s="34">
        <v>0</v>
      </c>
      <c r="BY62" s="34">
        <v>0</v>
      </c>
      <c r="BZ62" s="34">
        <v>0</v>
      </c>
      <c r="CA62" s="34">
        <v>0</v>
      </c>
      <c r="CB62" s="34">
        <v>0</v>
      </c>
      <c r="CC62" s="34">
        <v>0</v>
      </c>
      <c r="CD62" s="34">
        <v>0</v>
      </c>
      <c r="CE62" s="34">
        <v>0</v>
      </c>
      <c r="CF62" s="34">
        <v>0</v>
      </c>
      <c r="CG62" s="34">
        <v>0</v>
      </c>
      <c r="CH62" s="34">
        <v>0</v>
      </c>
      <c r="CI62" s="34">
        <v>0</v>
      </c>
      <c r="CJ62" s="34">
        <v>0</v>
      </c>
      <c r="CK62" s="34">
        <v>0</v>
      </c>
      <c r="CL62" s="34">
        <v>0</v>
      </c>
      <c r="CM62" s="34">
        <v>0</v>
      </c>
      <c r="CN62" s="34">
        <v>12820</v>
      </c>
      <c r="CO62" s="34">
        <v>5120.307999999999</v>
      </c>
      <c r="CP62" s="34">
        <v>197.2</v>
      </c>
      <c r="CQ62" s="34">
        <v>4500</v>
      </c>
      <c r="CR62" s="34">
        <v>1465.2</v>
      </c>
      <c r="CS62" s="34">
        <v>185.2</v>
      </c>
      <c r="CT62" s="34">
        <v>0</v>
      </c>
      <c r="CU62" s="34">
        <v>0</v>
      </c>
      <c r="CV62" s="34">
        <v>1939.816</v>
      </c>
      <c r="CW62" s="34">
        <v>0</v>
      </c>
      <c r="CX62" s="34">
        <v>0</v>
      </c>
      <c r="CY62" s="34">
        <v>0</v>
      </c>
      <c r="CZ62" s="34">
        <v>0</v>
      </c>
      <c r="DA62" s="34">
        <v>0</v>
      </c>
      <c r="DB62" s="34">
        <v>0</v>
      </c>
      <c r="DC62" s="34">
        <v>4000</v>
      </c>
      <c r="DD62" s="34">
        <v>1597.6</v>
      </c>
      <c r="DE62" s="34">
        <v>579.2</v>
      </c>
      <c r="DF62" s="34">
        <v>0</v>
      </c>
      <c r="DG62" s="31">
        <f t="shared" si="44"/>
        <v>117467.7</v>
      </c>
      <c r="DH62" s="31">
        <f t="shared" si="45"/>
        <v>53503.677566</v>
      </c>
      <c r="DI62" s="31">
        <f t="shared" si="46"/>
        <v>31352.801000000003</v>
      </c>
      <c r="DJ62" s="34">
        <v>0</v>
      </c>
      <c r="DK62" s="34">
        <v>0</v>
      </c>
      <c r="DL62" s="34">
        <v>0</v>
      </c>
      <c r="DM62" s="34">
        <v>2272.5</v>
      </c>
      <c r="DN62" s="34">
        <f t="shared" si="32"/>
        <v>1136.25</v>
      </c>
      <c r="DO62" s="34">
        <v>0</v>
      </c>
      <c r="DP62" s="34">
        <v>0</v>
      </c>
      <c r="DQ62" s="34">
        <v>0</v>
      </c>
      <c r="DR62" s="34">
        <v>0</v>
      </c>
      <c r="DS62" s="34">
        <v>0</v>
      </c>
      <c r="DT62" s="34">
        <v>0</v>
      </c>
      <c r="DU62" s="34">
        <v>0</v>
      </c>
      <c r="DV62" s="34">
        <v>0</v>
      </c>
      <c r="DW62" s="34">
        <v>0</v>
      </c>
      <c r="DX62" s="34">
        <v>0</v>
      </c>
      <c r="DY62" s="34">
        <v>5000</v>
      </c>
      <c r="DZ62" s="34">
        <f t="shared" si="33"/>
        <v>2500</v>
      </c>
      <c r="EA62" s="34">
        <v>0</v>
      </c>
      <c r="EB62" s="34">
        <v>0</v>
      </c>
      <c r="EC62" s="31">
        <f t="shared" si="47"/>
        <v>7272.5</v>
      </c>
      <c r="ED62" s="31">
        <f t="shared" si="34"/>
        <v>3636.25</v>
      </c>
      <c r="EE62" s="31">
        <f t="shared" si="12"/>
        <v>0</v>
      </c>
      <c r="EH62" s="22"/>
      <c r="EJ62" s="22"/>
      <c r="EK62" s="22"/>
      <c r="EM62" s="22"/>
    </row>
    <row r="63" spans="1:143" s="21" customFormat="1" ht="20.25" customHeight="1">
      <c r="A63" s="19">
        <v>54</v>
      </c>
      <c r="B63" s="20" t="s">
        <v>102</v>
      </c>
      <c r="C63" s="34">
        <v>10764.4117</v>
      </c>
      <c r="D63" s="34">
        <v>6284.0726</v>
      </c>
      <c r="E63" s="31">
        <f t="shared" si="13"/>
        <v>27488.3</v>
      </c>
      <c r="F63" s="31">
        <f t="shared" si="14"/>
        <v>12660.39533</v>
      </c>
      <c r="G63" s="31">
        <f t="shared" si="37"/>
        <v>7126.9526</v>
      </c>
      <c r="H63" s="31">
        <f t="shared" si="15"/>
        <v>56.29328638033928</v>
      </c>
      <c r="I63" s="31">
        <f t="shared" si="16"/>
        <v>25.927222127232312</v>
      </c>
      <c r="J63" s="31">
        <f t="shared" si="38"/>
        <v>8230</v>
      </c>
      <c r="K63" s="31">
        <f t="shared" si="39"/>
        <v>3031.2453300000006</v>
      </c>
      <c r="L63" s="31">
        <f t="shared" si="40"/>
        <v>543.9526000000001</v>
      </c>
      <c r="M63" s="31">
        <f t="shared" si="17"/>
        <v>17.944855687414783</v>
      </c>
      <c r="N63" s="31">
        <f t="shared" si="18"/>
        <v>6.609387606318348</v>
      </c>
      <c r="O63" s="31">
        <f t="shared" si="4"/>
        <v>3600</v>
      </c>
      <c r="P63" s="31">
        <f t="shared" si="19"/>
        <v>1487.1528</v>
      </c>
      <c r="Q63" s="31">
        <f t="shared" si="41"/>
        <v>414.978</v>
      </c>
      <c r="R63" s="31">
        <f t="shared" si="20"/>
        <v>27.904193839395656</v>
      </c>
      <c r="S63" s="32">
        <f t="shared" si="21"/>
        <v>11.527166666666668</v>
      </c>
      <c r="T63" s="34">
        <v>100</v>
      </c>
      <c r="U63" s="34">
        <v>41.3098</v>
      </c>
      <c r="V63" s="34">
        <v>0</v>
      </c>
      <c r="W63" s="31">
        <f t="shared" si="35"/>
        <v>0</v>
      </c>
      <c r="X63" s="32">
        <f t="shared" si="36"/>
        <v>0</v>
      </c>
      <c r="Y63" s="34">
        <v>2800</v>
      </c>
      <c r="Z63" s="34">
        <v>772.212</v>
      </c>
      <c r="AA63" s="34">
        <v>64.4746</v>
      </c>
      <c r="AB63" s="31">
        <f t="shared" si="22"/>
        <v>8.34933930060657</v>
      </c>
      <c r="AC63" s="32">
        <f t="shared" si="23"/>
        <v>2.3026642857142856</v>
      </c>
      <c r="AD63" s="34">
        <v>3500</v>
      </c>
      <c r="AE63" s="34">
        <v>1445.843</v>
      </c>
      <c r="AF63" s="34">
        <v>414.978</v>
      </c>
      <c r="AG63" s="31">
        <f t="shared" si="24"/>
        <v>28.701456520521244</v>
      </c>
      <c r="AH63" s="32">
        <f t="shared" si="25"/>
        <v>11.856514285714285</v>
      </c>
      <c r="AI63" s="34">
        <v>170</v>
      </c>
      <c r="AJ63" s="34">
        <v>113.93552999999999</v>
      </c>
      <c r="AK63" s="34">
        <v>32.5</v>
      </c>
      <c r="AL63" s="29">
        <v>17.5</v>
      </c>
      <c r="AM63" s="32">
        <f t="shared" si="26"/>
        <v>19.11764705882353</v>
      </c>
      <c r="AN63" s="33">
        <v>0</v>
      </c>
      <c r="AO63" s="33"/>
      <c r="AP63" s="31"/>
      <c r="AQ63" s="31"/>
      <c r="AR63" s="32"/>
      <c r="AS63" s="33">
        <v>0</v>
      </c>
      <c r="AT63" s="33"/>
      <c r="AU63" s="32">
        <v>0</v>
      </c>
      <c r="AV63" s="32"/>
      <c r="AW63" s="32"/>
      <c r="AX63" s="32"/>
      <c r="AY63" s="34">
        <v>19258.3</v>
      </c>
      <c r="AZ63" s="34">
        <f t="shared" si="27"/>
        <v>9629.15</v>
      </c>
      <c r="BA63" s="34">
        <v>6583</v>
      </c>
      <c r="BB63" s="30"/>
      <c r="BC63" s="30">
        <v>0</v>
      </c>
      <c r="BD63" s="30">
        <v>0</v>
      </c>
      <c r="BE63" s="34">
        <v>0</v>
      </c>
      <c r="BF63" s="34">
        <f t="shared" si="28"/>
        <v>0</v>
      </c>
      <c r="BG63" s="34">
        <v>0</v>
      </c>
      <c r="BH63" s="30">
        <v>0</v>
      </c>
      <c r="BI63" s="30">
        <v>0</v>
      </c>
      <c r="BJ63" s="30">
        <v>0</v>
      </c>
      <c r="BK63" s="32"/>
      <c r="BL63" s="32"/>
      <c r="BM63" s="32"/>
      <c r="BN63" s="31">
        <f t="shared" si="42"/>
        <v>100</v>
      </c>
      <c r="BO63" s="31">
        <f t="shared" si="29"/>
        <v>34.881</v>
      </c>
      <c r="BP63" s="31">
        <f t="shared" si="43"/>
        <v>0</v>
      </c>
      <c r="BQ63" s="31">
        <f t="shared" si="30"/>
        <v>0</v>
      </c>
      <c r="BR63" s="32">
        <f t="shared" si="31"/>
        <v>0</v>
      </c>
      <c r="BS63" s="34">
        <v>100</v>
      </c>
      <c r="BT63" s="34">
        <v>34.881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34">
        <v>0</v>
      </c>
      <c r="CC63" s="34">
        <v>0</v>
      </c>
      <c r="CD63" s="34">
        <v>0</v>
      </c>
      <c r="CE63" s="34">
        <v>0</v>
      </c>
      <c r="CF63" s="34">
        <v>0</v>
      </c>
      <c r="CG63" s="34">
        <v>0</v>
      </c>
      <c r="CH63" s="34">
        <v>0</v>
      </c>
      <c r="CI63" s="34">
        <v>0</v>
      </c>
      <c r="CJ63" s="34">
        <v>0</v>
      </c>
      <c r="CK63" s="34">
        <v>650</v>
      </c>
      <c r="CL63" s="34">
        <v>259.61</v>
      </c>
      <c r="CM63" s="34">
        <v>0</v>
      </c>
      <c r="CN63" s="34">
        <v>850</v>
      </c>
      <c r="CO63" s="34">
        <v>339.49</v>
      </c>
      <c r="CP63" s="34">
        <v>32</v>
      </c>
      <c r="CQ63" s="34">
        <v>650</v>
      </c>
      <c r="CR63" s="34">
        <v>211.64000000000001</v>
      </c>
      <c r="CS63" s="34">
        <v>32</v>
      </c>
      <c r="CT63" s="34">
        <v>60</v>
      </c>
      <c r="CU63" s="34">
        <v>23.964</v>
      </c>
      <c r="CV63" s="34">
        <v>0</v>
      </c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34">
        <v>0</v>
      </c>
      <c r="DC63" s="34">
        <v>0</v>
      </c>
      <c r="DD63" s="34">
        <v>0</v>
      </c>
      <c r="DE63" s="34">
        <v>0</v>
      </c>
      <c r="DF63" s="34">
        <v>0</v>
      </c>
      <c r="DG63" s="31">
        <f t="shared" si="44"/>
        <v>27488.3</v>
      </c>
      <c r="DH63" s="31">
        <f t="shared" si="45"/>
        <v>12660.39533</v>
      </c>
      <c r="DI63" s="31">
        <f t="shared" si="46"/>
        <v>7126.9526</v>
      </c>
      <c r="DJ63" s="34">
        <v>0</v>
      </c>
      <c r="DK63" s="34">
        <v>0</v>
      </c>
      <c r="DL63" s="34">
        <v>0</v>
      </c>
      <c r="DM63" s="34">
        <v>0</v>
      </c>
      <c r="DN63" s="34">
        <f t="shared" si="32"/>
        <v>0</v>
      </c>
      <c r="DO63" s="34">
        <v>0</v>
      </c>
      <c r="DP63" s="34">
        <v>0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f t="shared" si="33"/>
        <v>0</v>
      </c>
      <c r="EA63" s="34">
        <v>0</v>
      </c>
      <c r="EB63" s="34">
        <v>0</v>
      </c>
      <c r="EC63" s="31">
        <f t="shared" si="47"/>
        <v>0</v>
      </c>
      <c r="ED63" s="31">
        <f t="shared" si="34"/>
        <v>0</v>
      </c>
      <c r="EE63" s="31">
        <f t="shared" si="12"/>
        <v>0</v>
      </c>
      <c r="EH63" s="22"/>
      <c r="EJ63" s="22"/>
      <c r="EK63" s="22"/>
      <c r="EM63" s="22"/>
    </row>
    <row r="64" spans="1:143" s="21" customFormat="1" ht="20.25" customHeight="1">
      <c r="A64" s="19">
        <v>55</v>
      </c>
      <c r="B64" s="20" t="s">
        <v>103</v>
      </c>
      <c r="C64" s="34">
        <v>799.0027</v>
      </c>
      <c r="D64" s="34">
        <v>1679.0663</v>
      </c>
      <c r="E64" s="31">
        <f t="shared" si="13"/>
        <v>60951.4</v>
      </c>
      <c r="F64" s="31">
        <f t="shared" si="14"/>
        <v>28102.9879944</v>
      </c>
      <c r="G64" s="31">
        <f t="shared" si="37"/>
        <v>15751.968899999998</v>
      </c>
      <c r="H64" s="31">
        <f t="shared" si="15"/>
        <v>56.05086869459876</v>
      </c>
      <c r="I64" s="31">
        <f t="shared" si="16"/>
        <v>25.843489895228</v>
      </c>
      <c r="J64" s="31">
        <f t="shared" si="38"/>
        <v>20992.6</v>
      </c>
      <c r="K64" s="31">
        <f t="shared" si="39"/>
        <v>8123.587994399999</v>
      </c>
      <c r="L64" s="31">
        <f t="shared" si="40"/>
        <v>2552.9689</v>
      </c>
      <c r="M64" s="31">
        <f t="shared" si="17"/>
        <v>31.42661717654675</v>
      </c>
      <c r="N64" s="31">
        <f t="shared" si="18"/>
        <v>12.161280165391615</v>
      </c>
      <c r="O64" s="31">
        <f t="shared" si="4"/>
        <v>12000</v>
      </c>
      <c r="P64" s="31">
        <f t="shared" si="19"/>
        <v>4957.176</v>
      </c>
      <c r="Q64" s="31">
        <f t="shared" si="41"/>
        <v>1711.2860999999998</v>
      </c>
      <c r="R64" s="31">
        <f t="shared" si="20"/>
        <v>34.52139080799228</v>
      </c>
      <c r="S64" s="32">
        <f t="shared" si="21"/>
        <v>14.260717499999998</v>
      </c>
      <c r="T64" s="34">
        <v>2500</v>
      </c>
      <c r="U64" s="34">
        <v>1032.7450000000001</v>
      </c>
      <c r="V64" s="34">
        <v>223.1661</v>
      </c>
      <c r="W64" s="31">
        <f t="shared" si="35"/>
        <v>21.609022556390975</v>
      </c>
      <c r="X64" s="32">
        <f t="shared" si="36"/>
        <v>8.926644</v>
      </c>
      <c r="Y64" s="34">
        <v>3929</v>
      </c>
      <c r="Z64" s="34">
        <v>1083.57891</v>
      </c>
      <c r="AA64" s="34">
        <v>308.375</v>
      </c>
      <c r="AB64" s="31">
        <f t="shared" si="22"/>
        <v>28.458933369236583</v>
      </c>
      <c r="AC64" s="32">
        <f t="shared" si="23"/>
        <v>7.848689233901757</v>
      </c>
      <c r="AD64" s="34">
        <v>9500</v>
      </c>
      <c r="AE64" s="34">
        <v>3924.431</v>
      </c>
      <c r="AF64" s="34">
        <v>1488.12</v>
      </c>
      <c r="AG64" s="31">
        <f t="shared" si="24"/>
        <v>37.91938245315053</v>
      </c>
      <c r="AH64" s="32">
        <f t="shared" si="25"/>
        <v>15.664421052631578</v>
      </c>
      <c r="AI64" s="34">
        <v>321.6</v>
      </c>
      <c r="AJ64" s="34">
        <v>215.5392144</v>
      </c>
      <c r="AK64" s="34">
        <v>116.1</v>
      </c>
      <c r="AL64" s="29">
        <v>54.3</v>
      </c>
      <c r="AM64" s="32">
        <f t="shared" si="26"/>
        <v>36.100746268656714</v>
      </c>
      <c r="AN64" s="33">
        <v>0</v>
      </c>
      <c r="AO64" s="33"/>
      <c r="AP64" s="31"/>
      <c r="AQ64" s="31"/>
      <c r="AR64" s="32"/>
      <c r="AS64" s="33">
        <v>0</v>
      </c>
      <c r="AT64" s="33"/>
      <c r="AU64" s="32">
        <v>0</v>
      </c>
      <c r="AV64" s="32"/>
      <c r="AW64" s="32"/>
      <c r="AX64" s="32"/>
      <c r="AY64" s="34">
        <v>39958.8</v>
      </c>
      <c r="AZ64" s="34">
        <f t="shared" si="27"/>
        <v>19979.4</v>
      </c>
      <c r="BA64" s="34">
        <v>13199</v>
      </c>
      <c r="BB64" s="30"/>
      <c r="BC64" s="30">
        <v>0</v>
      </c>
      <c r="BD64" s="30">
        <v>0</v>
      </c>
      <c r="BE64" s="34">
        <v>0</v>
      </c>
      <c r="BF64" s="34">
        <f t="shared" si="28"/>
        <v>0</v>
      </c>
      <c r="BG64" s="34">
        <v>0</v>
      </c>
      <c r="BH64" s="30">
        <v>0</v>
      </c>
      <c r="BI64" s="30">
        <v>0</v>
      </c>
      <c r="BJ64" s="30">
        <v>0</v>
      </c>
      <c r="BK64" s="32"/>
      <c r="BL64" s="32"/>
      <c r="BM64" s="32"/>
      <c r="BN64" s="31">
        <f t="shared" si="42"/>
        <v>527</v>
      </c>
      <c r="BO64" s="31">
        <f t="shared" si="29"/>
        <v>183.82287</v>
      </c>
      <c r="BP64" s="31">
        <f t="shared" si="43"/>
        <v>0.0078</v>
      </c>
      <c r="BQ64" s="31">
        <f t="shared" si="30"/>
        <v>0.004243215221261642</v>
      </c>
      <c r="BR64" s="32">
        <f t="shared" si="31"/>
        <v>0.0014800759013282733</v>
      </c>
      <c r="BS64" s="34">
        <v>527</v>
      </c>
      <c r="BT64" s="34">
        <v>183.82287</v>
      </c>
      <c r="BU64" s="34">
        <v>0.0078</v>
      </c>
      <c r="BV64" s="34">
        <v>0</v>
      </c>
      <c r="BW64" s="34">
        <v>0</v>
      </c>
      <c r="BX64" s="34">
        <v>0</v>
      </c>
      <c r="BY64" s="34">
        <v>0</v>
      </c>
      <c r="BZ64" s="34">
        <v>0</v>
      </c>
      <c r="CA64" s="34">
        <v>0</v>
      </c>
      <c r="CB64" s="34">
        <v>0</v>
      </c>
      <c r="CC64" s="34">
        <v>0</v>
      </c>
      <c r="CD64" s="34">
        <v>0</v>
      </c>
      <c r="CE64" s="34">
        <v>0</v>
      </c>
      <c r="CF64" s="34">
        <v>0</v>
      </c>
      <c r="CG64" s="34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34">
        <v>0</v>
      </c>
      <c r="CN64" s="34">
        <v>3915</v>
      </c>
      <c r="CO64" s="34">
        <v>1563.6509999999998</v>
      </c>
      <c r="CP64" s="34">
        <v>278.3</v>
      </c>
      <c r="CQ64" s="34">
        <v>1900</v>
      </c>
      <c r="CR64" s="34">
        <v>618.6400000000001</v>
      </c>
      <c r="CS64" s="34">
        <v>19.1</v>
      </c>
      <c r="CT64" s="34">
        <v>0</v>
      </c>
      <c r="CU64" s="34">
        <v>0</v>
      </c>
      <c r="CV64" s="34">
        <v>0</v>
      </c>
      <c r="CW64" s="34">
        <v>0</v>
      </c>
      <c r="CX64" s="34">
        <v>0</v>
      </c>
      <c r="CY64" s="34">
        <v>0</v>
      </c>
      <c r="CZ64" s="34">
        <v>0</v>
      </c>
      <c r="DA64" s="34">
        <v>0</v>
      </c>
      <c r="DB64" s="34">
        <v>0</v>
      </c>
      <c r="DC64" s="34">
        <v>300</v>
      </c>
      <c r="DD64" s="34">
        <v>119.82</v>
      </c>
      <c r="DE64" s="34">
        <v>138.9</v>
      </c>
      <c r="DF64" s="34">
        <v>0</v>
      </c>
      <c r="DG64" s="31">
        <f t="shared" si="44"/>
        <v>60951.4</v>
      </c>
      <c r="DH64" s="31">
        <f t="shared" si="45"/>
        <v>28102.9879944</v>
      </c>
      <c r="DI64" s="31">
        <f t="shared" si="46"/>
        <v>15751.968899999998</v>
      </c>
      <c r="DJ64" s="34">
        <v>0</v>
      </c>
      <c r="DK64" s="34">
        <v>0</v>
      </c>
      <c r="DL64" s="34">
        <v>0</v>
      </c>
      <c r="DM64" s="34">
        <v>0</v>
      </c>
      <c r="DN64" s="34">
        <f t="shared" si="32"/>
        <v>0</v>
      </c>
      <c r="DO64" s="34">
        <v>0</v>
      </c>
      <c r="DP64" s="34">
        <v>0</v>
      </c>
      <c r="DQ64" s="34">
        <v>0</v>
      </c>
      <c r="DR64" s="34">
        <v>0</v>
      </c>
      <c r="DS64" s="34">
        <v>0</v>
      </c>
      <c r="DT64" s="34">
        <v>0</v>
      </c>
      <c r="DU64" s="34">
        <v>0</v>
      </c>
      <c r="DV64" s="34">
        <v>0</v>
      </c>
      <c r="DW64" s="34">
        <v>0</v>
      </c>
      <c r="DX64" s="34">
        <v>0</v>
      </c>
      <c r="DY64" s="34">
        <v>0</v>
      </c>
      <c r="DZ64" s="34">
        <f t="shared" si="33"/>
        <v>0</v>
      </c>
      <c r="EA64" s="34">
        <v>0</v>
      </c>
      <c r="EB64" s="34">
        <v>0</v>
      </c>
      <c r="EC64" s="31">
        <f t="shared" si="47"/>
        <v>0</v>
      </c>
      <c r="ED64" s="31">
        <f t="shared" si="34"/>
        <v>0</v>
      </c>
      <c r="EE64" s="31">
        <f t="shared" si="12"/>
        <v>0</v>
      </c>
      <c r="EH64" s="22"/>
      <c r="EJ64" s="22"/>
      <c r="EK64" s="22"/>
      <c r="EM64" s="22"/>
    </row>
    <row r="65" spans="1:143" s="21" customFormat="1" ht="20.25" customHeight="1">
      <c r="A65" s="19">
        <v>56</v>
      </c>
      <c r="B65" s="20" t="s">
        <v>52</v>
      </c>
      <c r="C65" s="34">
        <v>5678.022</v>
      </c>
      <c r="D65" s="34">
        <v>1717.9716</v>
      </c>
      <c r="E65" s="31">
        <f t="shared" si="13"/>
        <v>39730.3</v>
      </c>
      <c r="F65" s="31">
        <f t="shared" si="14"/>
        <v>18594.0672552</v>
      </c>
      <c r="G65" s="31">
        <f t="shared" si="37"/>
        <v>12547.3818</v>
      </c>
      <c r="H65" s="31">
        <f t="shared" si="15"/>
        <v>67.48056585893552</v>
      </c>
      <c r="I65" s="31">
        <f t="shared" si="16"/>
        <v>31.581392035801386</v>
      </c>
      <c r="J65" s="31">
        <f t="shared" si="38"/>
        <v>10459.4</v>
      </c>
      <c r="K65" s="31">
        <f t="shared" si="39"/>
        <v>3958.6172552000003</v>
      </c>
      <c r="L65" s="31">
        <f t="shared" si="40"/>
        <v>2790.481800000001</v>
      </c>
      <c r="M65" s="31">
        <f t="shared" si="17"/>
        <v>70.49132614006702</v>
      </c>
      <c r="N65" s="31">
        <f t="shared" si="18"/>
        <v>26.679176625810285</v>
      </c>
      <c r="O65" s="31">
        <f t="shared" si="4"/>
        <v>4315.4</v>
      </c>
      <c r="P65" s="31">
        <f t="shared" si="19"/>
        <v>1782.6831092</v>
      </c>
      <c r="Q65" s="31">
        <f t="shared" si="41"/>
        <v>2187.0588</v>
      </c>
      <c r="R65" s="31">
        <f t="shared" si="20"/>
        <v>122.68354306568081</v>
      </c>
      <c r="S65" s="32">
        <f t="shared" si="21"/>
        <v>50.68032627334662</v>
      </c>
      <c r="T65" s="34">
        <v>0</v>
      </c>
      <c r="U65" s="34">
        <v>0</v>
      </c>
      <c r="V65" s="34">
        <v>0.3378</v>
      </c>
      <c r="W65" s="31" t="e">
        <f t="shared" si="35"/>
        <v>#DIV/0!</v>
      </c>
      <c r="X65" s="32" t="e">
        <f t="shared" si="36"/>
        <v>#DIV/0!</v>
      </c>
      <c r="Y65" s="34">
        <v>3100</v>
      </c>
      <c r="Z65" s="34">
        <v>854.9490000000001</v>
      </c>
      <c r="AA65" s="34">
        <v>156.81</v>
      </c>
      <c r="AB65" s="31">
        <f t="shared" si="22"/>
        <v>18.341444928293967</v>
      </c>
      <c r="AC65" s="32">
        <f t="shared" si="23"/>
        <v>5.058387096774194</v>
      </c>
      <c r="AD65" s="34">
        <v>4315.4</v>
      </c>
      <c r="AE65" s="34">
        <v>1782.6831092</v>
      </c>
      <c r="AF65" s="34">
        <v>2186.721</v>
      </c>
      <c r="AG65" s="31">
        <f t="shared" si="24"/>
        <v>122.66459410059238</v>
      </c>
      <c r="AH65" s="32">
        <f t="shared" si="25"/>
        <v>50.67249849376652</v>
      </c>
      <c r="AI65" s="34">
        <v>594</v>
      </c>
      <c r="AJ65" s="34">
        <v>398.104146</v>
      </c>
      <c r="AK65" s="34">
        <v>115.8</v>
      </c>
      <c r="AL65" s="29">
        <v>115.8</v>
      </c>
      <c r="AM65" s="32">
        <f t="shared" si="26"/>
        <v>19.494949494949495</v>
      </c>
      <c r="AN65" s="33">
        <v>0</v>
      </c>
      <c r="AO65" s="33"/>
      <c r="AP65" s="31"/>
      <c r="AQ65" s="31"/>
      <c r="AR65" s="32"/>
      <c r="AS65" s="33">
        <v>0</v>
      </c>
      <c r="AT65" s="33"/>
      <c r="AU65" s="32">
        <v>0</v>
      </c>
      <c r="AV65" s="32"/>
      <c r="AW65" s="32"/>
      <c r="AX65" s="32"/>
      <c r="AY65" s="34">
        <v>29270.9</v>
      </c>
      <c r="AZ65" s="34">
        <f t="shared" si="27"/>
        <v>14635.45</v>
      </c>
      <c r="BA65" s="34">
        <v>9756.9</v>
      </c>
      <c r="BB65" s="30"/>
      <c r="BC65" s="30">
        <v>0</v>
      </c>
      <c r="BD65" s="30">
        <v>0</v>
      </c>
      <c r="BE65" s="34">
        <v>0</v>
      </c>
      <c r="BF65" s="34">
        <f t="shared" si="28"/>
        <v>0</v>
      </c>
      <c r="BG65" s="34">
        <v>0</v>
      </c>
      <c r="BH65" s="30">
        <v>0</v>
      </c>
      <c r="BI65" s="30">
        <v>0</v>
      </c>
      <c r="BJ65" s="30">
        <v>0</v>
      </c>
      <c r="BK65" s="32"/>
      <c r="BL65" s="32"/>
      <c r="BM65" s="32"/>
      <c r="BN65" s="31">
        <f t="shared" si="42"/>
        <v>1100</v>
      </c>
      <c r="BO65" s="31">
        <f t="shared" si="29"/>
        <v>383.69100000000003</v>
      </c>
      <c r="BP65" s="31">
        <f t="shared" si="43"/>
        <v>269.51300000000003</v>
      </c>
      <c r="BQ65" s="31">
        <f t="shared" si="30"/>
        <v>70.2422001037293</v>
      </c>
      <c r="BR65" s="32">
        <f t="shared" si="31"/>
        <v>24.501181818181824</v>
      </c>
      <c r="BS65" s="34">
        <v>1100</v>
      </c>
      <c r="BT65" s="34">
        <v>383.69100000000003</v>
      </c>
      <c r="BU65" s="34">
        <v>269.3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4">
        <v>0</v>
      </c>
      <c r="CC65" s="34">
        <v>0</v>
      </c>
      <c r="CD65" s="34">
        <v>0.213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1350</v>
      </c>
      <c r="CO65" s="34">
        <v>539.1899999999999</v>
      </c>
      <c r="CP65" s="34">
        <v>61.3</v>
      </c>
      <c r="CQ65" s="34">
        <v>1350</v>
      </c>
      <c r="CR65" s="34">
        <v>439.56000000000006</v>
      </c>
      <c r="CS65" s="34">
        <v>61.3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1">
        <f t="shared" si="44"/>
        <v>39730.3</v>
      </c>
      <c r="DH65" s="31">
        <f t="shared" si="45"/>
        <v>18594.0672552</v>
      </c>
      <c r="DI65" s="31">
        <f t="shared" si="46"/>
        <v>12547.3818</v>
      </c>
      <c r="DJ65" s="34">
        <v>0</v>
      </c>
      <c r="DK65" s="34">
        <v>0</v>
      </c>
      <c r="DL65" s="34">
        <v>0</v>
      </c>
      <c r="DM65" s="34">
        <v>0</v>
      </c>
      <c r="DN65" s="34">
        <f t="shared" si="32"/>
        <v>0</v>
      </c>
      <c r="DO65" s="34">
        <v>0</v>
      </c>
      <c r="DP65" s="34">
        <v>0</v>
      </c>
      <c r="DQ65" s="34">
        <v>0</v>
      </c>
      <c r="DR65" s="34">
        <v>0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f t="shared" si="33"/>
        <v>0</v>
      </c>
      <c r="EA65" s="34">
        <v>0</v>
      </c>
      <c r="EB65" s="34">
        <v>0</v>
      </c>
      <c r="EC65" s="31">
        <f t="shared" si="47"/>
        <v>0</v>
      </c>
      <c r="ED65" s="31">
        <f t="shared" si="34"/>
        <v>0</v>
      </c>
      <c r="EE65" s="31">
        <f t="shared" si="12"/>
        <v>0</v>
      </c>
      <c r="EH65" s="22"/>
      <c r="EJ65" s="22"/>
      <c r="EK65" s="22"/>
      <c r="EM65" s="22"/>
    </row>
    <row r="66" spans="1:143" s="21" customFormat="1" ht="20.25" customHeight="1">
      <c r="A66" s="19">
        <v>57</v>
      </c>
      <c r="B66" s="20" t="s">
        <v>104</v>
      </c>
      <c r="C66" s="34">
        <v>12462.9009</v>
      </c>
      <c r="D66" s="34">
        <v>11001.6085</v>
      </c>
      <c r="E66" s="31">
        <f t="shared" si="13"/>
        <v>104160</v>
      </c>
      <c r="F66" s="31">
        <f t="shared" si="14"/>
        <v>48462.676742</v>
      </c>
      <c r="G66" s="31">
        <f t="shared" si="37"/>
        <v>33018.4033</v>
      </c>
      <c r="H66" s="31">
        <f t="shared" si="15"/>
        <v>68.13161286112931</v>
      </c>
      <c r="I66" s="31">
        <f t="shared" si="16"/>
        <v>31.699695948540707</v>
      </c>
      <c r="J66" s="31">
        <f t="shared" si="38"/>
        <v>31694.4</v>
      </c>
      <c r="K66" s="31">
        <f t="shared" si="39"/>
        <v>12229.876742</v>
      </c>
      <c r="L66" s="31">
        <f t="shared" si="40"/>
        <v>8404.503299999998</v>
      </c>
      <c r="M66" s="31">
        <f t="shared" si="17"/>
        <v>68.72107934773491</v>
      </c>
      <c r="N66" s="31">
        <f t="shared" si="18"/>
        <v>26.517313153112216</v>
      </c>
      <c r="O66" s="31">
        <f t="shared" si="4"/>
        <v>13000</v>
      </c>
      <c r="P66" s="31">
        <f t="shared" si="19"/>
        <v>5370.274</v>
      </c>
      <c r="Q66" s="31">
        <f t="shared" si="41"/>
        <v>5004.3043</v>
      </c>
      <c r="R66" s="31">
        <f t="shared" si="20"/>
        <v>93.18526950393964</v>
      </c>
      <c r="S66" s="32">
        <f t="shared" si="21"/>
        <v>38.49464846153846</v>
      </c>
      <c r="T66" s="34">
        <v>650</v>
      </c>
      <c r="U66" s="34">
        <v>268.51370000000003</v>
      </c>
      <c r="V66" s="34">
        <v>198.1973</v>
      </c>
      <c r="W66" s="31">
        <f t="shared" si="35"/>
        <v>73.81273283262641</v>
      </c>
      <c r="X66" s="32">
        <f t="shared" si="36"/>
        <v>30.491892307692307</v>
      </c>
      <c r="Y66" s="34">
        <v>7000</v>
      </c>
      <c r="Z66" s="34">
        <v>1930.53</v>
      </c>
      <c r="AA66" s="34">
        <v>689.084</v>
      </c>
      <c r="AB66" s="31">
        <f t="shared" si="22"/>
        <v>35.69403220877168</v>
      </c>
      <c r="AC66" s="32">
        <f t="shared" si="23"/>
        <v>9.844057142857142</v>
      </c>
      <c r="AD66" s="34">
        <v>12350</v>
      </c>
      <c r="AE66" s="34">
        <v>5101.7603</v>
      </c>
      <c r="AF66" s="34">
        <v>4806.107</v>
      </c>
      <c r="AG66" s="31">
        <f t="shared" si="24"/>
        <v>94.20487669716667</v>
      </c>
      <c r="AH66" s="32">
        <f t="shared" si="25"/>
        <v>38.915846153846154</v>
      </c>
      <c r="AI66" s="34">
        <v>1172</v>
      </c>
      <c r="AJ66" s="34">
        <v>785.484948</v>
      </c>
      <c r="AK66" s="34">
        <v>1009.7</v>
      </c>
      <c r="AL66" s="29">
        <v>967.2</v>
      </c>
      <c r="AM66" s="32">
        <f t="shared" si="26"/>
        <v>86.1518771331058</v>
      </c>
      <c r="AN66" s="33">
        <v>0</v>
      </c>
      <c r="AO66" s="33"/>
      <c r="AP66" s="31"/>
      <c r="AQ66" s="31"/>
      <c r="AR66" s="32"/>
      <c r="AS66" s="33">
        <v>0</v>
      </c>
      <c r="AT66" s="33"/>
      <c r="AU66" s="32">
        <v>0</v>
      </c>
      <c r="AV66" s="32"/>
      <c r="AW66" s="32"/>
      <c r="AX66" s="32"/>
      <c r="AY66" s="34">
        <v>72465.6</v>
      </c>
      <c r="AZ66" s="34">
        <f t="shared" si="27"/>
        <v>36232.8</v>
      </c>
      <c r="BA66" s="34">
        <v>24613.9</v>
      </c>
      <c r="BB66" s="30"/>
      <c r="BC66" s="30">
        <v>0</v>
      </c>
      <c r="BD66" s="30">
        <v>0</v>
      </c>
      <c r="BE66" s="34">
        <v>0</v>
      </c>
      <c r="BF66" s="34">
        <f t="shared" si="28"/>
        <v>0</v>
      </c>
      <c r="BG66" s="34">
        <v>0</v>
      </c>
      <c r="BH66" s="30">
        <v>0</v>
      </c>
      <c r="BI66" s="30">
        <v>0</v>
      </c>
      <c r="BJ66" s="30">
        <v>0</v>
      </c>
      <c r="BK66" s="32"/>
      <c r="BL66" s="32"/>
      <c r="BM66" s="32"/>
      <c r="BN66" s="31">
        <f t="shared" si="42"/>
        <v>1167.4</v>
      </c>
      <c r="BO66" s="31">
        <f t="shared" si="29"/>
        <v>407.20079400000003</v>
      </c>
      <c r="BP66" s="31">
        <f t="shared" si="43"/>
        <v>237.7</v>
      </c>
      <c r="BQ66" s="31">
        <f t="shared" si="30"/>
        <v>58.37414943743945</v>
      </c>
      <c r="BR66" s="32">
        <f t="shared" si="31"/>
        <v>20.361487065273252</v>
      </c>
      <c r="BS66" s="34">
        <v>1167.4</v>
      </c>
      <c r="BT66" s="34">
        <v>407.20079400000003</v>
      </c>
      <c r="BU66" s="34">
        <v>237.7</v>
      </c>
      <c r="BV66" s="34">
        <v>0</v>
      </c>
      <c r="BW66" s="34">
        <v>0</v>
      </c>
      <c r="BX66" s="34">
        <v>0</v>
      </c>
      <c r="BY66" s="34">
        <v>0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9355</v>
      </c>
      <c r="CO66" s="34">
        <v>3736.3869999999997</v>
      </c>
      <c r="CP66" s="34">
        <v>1131.66</v>
      </c>
      <c r="CQ66" s="34">
        <v>4255</v>
      </c>
      <c r="CR66" s="34">
        <v>1385.428</v>
      </c>
      <c r="CS66" s="34">
        <v>187.96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332.055</v>
      </c>
      <c r="DF66" s="34">
        <v>0</v>
      </c>
      <c r="DG66" s="31">
        <f t="shared" si="44"/>
        <v>104160</v>
      </c>
      <c r="DH66" s="31">
        <f t="shared" si="45"/>
        <v>48462.676742</v>
      </c>
      <c r="DI66" s="31">
        <f t="shared" si="46"/>
        <v>33018.4033</v>
      </c>
      <c r="DJ66" s="34">
        <v>0</v>
      </c>
      <c r="DK66" s="34">
        <v>0</v>
      </c>
      <c r="DL66" s="34">
        <v>0</v>
      </c>
      <c r="DM66" s="34">
        <v>0</v>
      </c>
      <c r="DN66" s="34">
        <f t="shared" si="32"/>
        <v>0</v>
      </c>
      <c r="DO66" s="34">
        <v>0</v>
      </c>
      <c r="DP66" s="34">
        <v>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f t="shared" si="33"/>
        <v>0</v>
      </c>
      <c r="EA66" s="34">
        <v>0</v>
      </c>
      <c r="EB66" s="34">
        <v>0</v>
      </c>
      <c r="EC66" s="31">
        <f t="shared" si="47"/>
        <v>0</v>
      </c>
      <c r="ED66" s="31">
        <f t="shared" si="34"/>
        <v>0</v>
      </c>
      <c r="EE66" s="31">
        <f t="shared" si="12"/>
        <v>0</v>
      </c>
      <c r="EH66" s="22"/>
      <c r="EJ66" s="22"/>
      <c r="EK66" s="22"/>
      <c r="EM66" s="22"/>
    </row>
    <row r="67" spans="1:143" s="21" customFormat="1" ht="20.25" customHeight="1">
      <c r="A67" s="19">
        <v>58</v>
      </c>
      <c r="B67" s="20" t="s">
        <v>105</v>
      </c>
      <c r="C67" s="34">
        <v>96720.4044</v>
      </c>
      <c r="D67" s="34">
        <v>21707.3009</v>
      </c>
      <c r="E67" s="31">
        <f t="shared" si="13"/>
        <v>158216</v>
      </c>
      <c r="F67" s="31">
        <f t="shared" si="14"/>
        <v>72246.51068630001</v>
      </c>
      <c r="G67" s="31">
        <f t="shared" si="37"/>
        <v>42938.395000000004</v>
      </c>
      <c r="H67" s="31">
        <f t="shared" si="15"/>
        <v>59.43317482340685</v>
      </c>
      <c r="I67" s="31">
        <f t="shared" si="16"/>
        <v>27.139097815644437</v>
      </c>
      <c r="J67" s="31">
        <f t="shared" si="38"/>
        <v>62794.7</v>
      </c>
      <c r="K67" s="31">
        <f t="shared" si="39"/>
        <v>24535.8606863</v>
      </c>
      <c r="L67" s="31">
        <f t="shared" si="40"/>
        <v>10300.595</v>
      </c>
      <c r="M67" s="31">
        <f t="shared" si="17"/>
        <v>41.981796080834066</v>
      </c>
      <c r="N67" s="31">
        <f t="shared" si="18"/>
        <v>16.403605718316992</v>
      </c>
      <c r="O67" s="31">
        <f t="shared" si="4"/>
        <v>30557</v>
      </c>
      <c r="P67" s="31">
        <f t="shared" si="19"/>
        <v>12623.035586000002</v>
      </c>
      <c r="Q67" s="31">
        <f t="shared" si="41"/>
        <v>6760.49</v>
      </c>
      <c r="R67" s="31">
        <f t="shared" si="20"/>
        <v>53.5567689240926</v>
      </c>
      <c r="S67" s="32">
        <f t="shared" si="21"/>
        <v>22.12419412900481</v>
      </c>
      <c r="T67" s="34">
        <v>3115.7</v>
      </c>
      <c r="U67" s="34">
        <v>1287.0894386</v>
      </c>
      <c r="V67" s="34">
        <v>2951.04</v>
      </c>
      <c r="W67" s="31">
        <f t="shared" si="35"/>
        <v>229.2801037362191</v>
      </c>
      <c r="X67" s="32">
        <f t="shared" si="36"/>
        <v>94.71515229322463</v>
      </c>
      <c r="Y67" s="34">
        <v>11006</v>
      </c>
      <c r="Z67" s="34">
        <v>3035.34474</v>
      </c>
      <c r="AA67" s="34">
        <v>1598.015</v>
      </c>
      <c r="AB67" s="31">
        <f t="shared" si="22"/>
        <v>52.64690296760164</v>
      </c>
      <c r="AC67" s="32">
        <f t="shared" si="23"/>
        <v>14.519489369434854</v>
      </c>
      <c r="AD67" s="34">
        <v>27441.3</v>
      </c>
      <c r="AE67" s="34">
        <v>11335.946147400002</v>
      </c>
      <c r="AF67" s="34">
        <v>3809.45</v>
      </c>
      <c r="AG67" s="31">
        <f t="shared" si="24"/>
        <v>33.605046728929025</v>
      </c>
      <c r="AH67" s="32">
        <f t="shared" si="25"/>
        <v>13.882177593627123</v>
      </c>
      <c r="AI67" s="34">
        <v>1896.7</v>
      </c>
      <c r="AJ67" s="34">
        <v>1271.1854102999998</v>
      </c>
      <c r="AK67" s="34">
        <v>0</v>
      </c>
      <c r="AL67" s="29">
        <v>0</v>
      </c>
      <c r="AM67" s="32">
        <f t="shared" si="26"/>
        <v>0</v>
      </c>
      <c r="AN67" s="33">
        <v>0</v>
      </c>
      <c r="AO67" s="33"/>
      <c r="AP67" s="31"/>
      <c r="AQ67" s="31"/>
      <c r="AR67" s="32"/>
      <c r="AS67" s="33">
        <v>0</v>
      </c>
      <c r="AT67" s="33"/>
      <c r="AU67" s="32">
        <v>0</v>
      </c>
      <c r="AV67" s="32"/>
      <c r="AW67" s="32"/>
      <c r="AX67" s="32"/>
      <c r="AY67" s="34">
        <v>92154</v>
      </c>
      <c r="AZ67" s="34">
        <f t="shared" si="27"/>
        <v>46077</v>
      </c>
      <c r="BA67" s="34">
        <v>31984.7</v>
      </c>
      <c r="BB67" s="30"/>
      <c r="BC67" s="30">
        <v>0</v>
      </c>
      <c r="BD67" s="30">
        <v>0</v>
      </c>
      <c r="BE67" s="34">
        <v>3267.3</v>
      </c>
      <c r="BF67" s="34">
        <f t="shared" si="28"/>
        <v>1633.65</v>
      </c>
      <c r="BG67" s="34">
        <v>653.1</v>
      </c>
      <c r="BH67" s="30">
        <v>0</v>
      </c>
      <c r="BI67" s="30">
        <v>0</v>
      </c>
      <c r="BJ67" s="30">
        <v>0</v>
      </c>
      <c r="BK67" s="32"/>
      <c r="BL67" s="32"/>
      <c r="BM67" s="32"/>
      <c r="BN67" s="31">
        <f t="shared" si="42"/>
        <v>2295</v>
      </c>
      <c r="BO67" s="31">
        <f t="shared" si="29"/>
        <v>800.5189500000001</v>
      </c>
      <c r="BP67" s="31">
        <f t="shared" si="43"/>
        <v>538.8</v>
      </c>
      <c r="BQ67" s="31">
        <f t="shared" si="30"/>
        <v>67.3063392190778</v>
      </c>
      <c r="BR67" s="32">
        <f t="shared" si="31"/>
        <v>23.477124183006534</v>
      </c>
      <c r="BS67" s="34">
        <v>1430</v>
      </c>
      <c r="BT67" s="34">
        <v>498.79830000000004</v>
      </c>
      <c r="BU67" s="34">
        <v>250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4">
        <v>865</v>
      </c>
      <c r="CC67" s="34">
        <v>301.72065000000003</v>
      </c>
      <c r="CD67" s="34">
        <v>288.8</v>
      </c>
      <c r="CE67" s="34">
        <v>0</v>
      </c>
      <c r="CF67" s="34">
        <v>0</v>
      </c>
      <c r="CG67" s="34">
        <v>0</v>
      </c>
      <c r="CH67" s="34">
        <v>0</v>
      </c>
      <c r="CI67" s="34">
        <v>0</v>
      </c>
      <c r="CJ67" s="34">
        <v>0</v>
      </c>
      <c r="CK67" s="34">
        <v>11000</v>
      </c>
      <c r="CL67" s="34">
        <v>4393.4</v>
      </c>
      <c r="CM67" s="34">
        <v>1198.8</v>
      </c>
      <c r="CN67" s="34">
        <v>6040</v>
      </c>
      <c r="CO67" s="34">
        <v>2412.3759999999997</v>
      </c>
      <c r="CP67" s="34">
        <v>0</v>
      </c>
      <c r="CQ67" s="34">
        <v>6000</v>
      </c>
      <c r="CR67" s="34">
        <v>1953.6000000000001</v>
      </c>
      <c r="CS67" s="34">
        <v>0</v>
      </c>
      <c r="CT67" s="34">
        <v>0</v>
      </c>
      <c r="CU67" s="34">
        <v>0</v>
      </c>
      <c r="CV67" s="34">
        <v>204.49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1">
        <f t="shared" si="44"/>
        <v>158216</v>
      </c>
      <c r="DH67" s="31">
        <f t="shared" si="45"/>
        <v>72246.51068630001</v>
      </c>
      <c r="DI67" s="31">
        <f t="shared" si="46"/>
        <v>42938.395000000004</v>
      </c>
      <c r="DJ67" s="34">
        <v>0</v>
      </c>
      <c r="DK67" s="34">
        <v>0</v>
      </c>
      <c r="DL67" s="34">
        <v>0</v>
      </c>
      <c r="DM67" s="34">
        <v>0</v>
      </c>
      <c r="DN67" s="34">
        <f t="shared" si="32"/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f t="shared" si="33"/>
        <v>0</v>
      </c>
      <c r="EA67" s="34">
        <v>0</v>
      </c>
      <c r="EB67" s="34">
        <v>0</v>
      </c>
      <c r="EC67" s="31">
        <f t="shared" si="47"/>
        <v>0</v>
      </c>
      <c r="ED67" s="31">
        <f t="shared" si="34"/>
        <v>0</v>
      </c>
      <c r="EE67" s="31">
        <f t="shared" si="12"/>
        <v>0</v>
      </c>
      <c r="EH67" s="22"/>
      <c r="EJ67" s="22"/>
      <c r="EK67" s="22"/>
      <c r="EM67" s="22"/>
    </row>
    <row r="68" spans="1:143" s="21" customFormat="1" ht="20.25" customHeight="1">
      <c r="A68" s="19">
        <v>59</v>
      </c>
      <c r="B68" s="20" t="s">
        <v>106</v>
      </c>
      <c r="C68" s="34">
        <v>443.086</v>
      </c>
      <c r="D68" s="34">
        <v>204.4967</v>
      </c>
      <c r="E68" s="31">
        <f t="shared" si="13"/>
        <v>33308.7</v>
      </c>
      <c r="F68" s="31">
        <f t="shared" si="14"/>
        <v>15447.462163</v>
      </c>
      <c r="G68" s="31">
        <f t="shared" si="37"/>
        <v>9023.4233</v>
      </c>
      <c r="H68" s="31">
        <f t="shared" si="15"/>
        <v>58.41362940258914</v>
      </c>
      <c r="I68" s="31">
        <f t="shared" si="16"/>
        <v>27.090289624032167</v>
      </c>
      <c r="J68" s="31">
        <f t="shared" si="38"/>
        <v>10090</v>
      </c>
      <c r="K68" s="31">
        <f t="shared" si="39"/>
        <v>3838.1121630000002</v>
      </c>
      <c r="L68" s="31">
        <f t="shared" si="40"/>
        <v>1183.4233</v>
      </c>
      <c r="M68" s="31">
        <f t="shared" si="17"/>
        <v>30.83347358652999</v>
      </c>
      <c r="N68" s="31">
        <f t="shared" si="18"/>
        <v>11.72867492566898</v>
      </c>
      <c r="O68" s="31">
        <f t="shared" si="4"/>
        <v>5043</v>
      </c>
      <c r="P68" s="31">
        <f t="shared" si="19"/>
        <v>2083.2532140000003</v>
      </c>
      <c r="Q68" s="31">
        <f t="shared" si="41"/>
        <v>633.9232999999999</v>
      </c>
      <c r="R68" s="31">
        <f t="shared" si="20"/>
        <v>30.4294886353647</v>
      </c>
      <c r="S68" s="32">
        <f t="shared" si="21"/>
        <v>12.570360896291888</v>
      </c>
      <c r="T68" s="34">
        <v>289.7</v>
      </c>
      <c r="U68" s="34">
        <v>119.6744906</v>
      </c>
      <c r="V68" s="34">
        <v>60.2733</v>
      </c>
      <c r="W68" s="31">
        <f t="shared" si="35"/>
        <v>50.364367291486936</v>
      </c>
      <c r="X68" s="32">
        <f t="shared" si="36"/>
        <v>20.805419399378668</v>
      </c>
      <c r="Y68" s="34">
        <v>3260</v>
      </c>
      <c r="Z68" s="34">
        <v>899.0754000000001</v>
      </c>
      <c r="AA68" s="34">
        <v>224</v>
      </c>
      <c r="AB68" s="31">
        <f t="shared" si="22"/>
        <v>24.914484369164143</v>
      </c>
      <c r="AC68" s="32">
        <f t="shared" si="23"/>
        <v>6.871165644171779</v>
      </c>
      <c r="AD68" s="34">
        <v>4753.3</v>
      </c>
      <c r="AE68" s="34">
        <v>1963.5787234000002</v>
      </c>
      <c r="AF68" s="34">
        <v>573.65</v>
      </c>
      <c r="AG68" s="31">
        <f t="shared" si="24"/>
        <v>29.214514965140097</v>
      </c>
      <c r="AH68" s="32">
        <f t="shared" si="25"/>
        <v>12.068457703069447</v>
      </c>
      <c r="AI68" s="34">
        <v>541</v>
      </c>
      <c r="AJ68" s="34">
        <v>362.583069</v>
      </c>
      <c r="AK68" s="34">
        <v>290.5</v>
      </c>
      <c r="AL68" s="29">
        <v>290.5</v>
      </c>
      <c r="AM68" s="32">
        <f t="shared" si="26"/>
        <v>53.69685767097967</v>
      </c>
      <c r="AN68" s="33">
        <v>0</v>
      </c>
      <c r="AO68" s="33"/>
      <c r="AP68" s="31"/>
      <c r="AQ68" s="31"/>
      <c r="AR68" s="32"/>
      <c r="AS68" s="33">
        <v>0</v>
      </c>
      <c r="AT68" s="33"/>
      <c r="AU68" s="32">
        <v>0</v>
      </c>
      <c r="AV68" s="32"/>
      <c r="AW68" s="32"/>
      <c r="AX68" s="32"/>
      <c r="AY68" s="34">
        <v>23218.7</v>
      </c>
      <c r="AZ68" s="34">
        <f t="shared" si="27"/>
        <v>11609.35</v>
      </c>
      <c r="BA68" s="34">
        <v>7739.6</v>
      </c>
      <c r="BB68" s="30"/>
      <c r="BC68" s="30">
        <v>0</v>
      </c>
      <c r="BD68" s="30">
        <v>0</v>
      </c>
      <c r="BE68" s="34">
        <v>0</v>
      </c>
      <c r="BF68" s="34">
        <f t="shared" si="28"/>
        <v>0</v>
      </c>
      <c r="BG68" s="34">
        <v>100.4</v>
      </c>
      <c r="BH68" s="30">
        <v>0</v>
      </c>
      <c r="BI68" s="30">
        <v>0</v>
      </c>
      <c r="BJ68" s="30">
        <v>0</v>
      </c>
      <c r="BK68" s="32"/>
      <c r="BL68" s="32"/>
      <c r="BM68" s="32"/>
      <c r="BN68" s="31">
        <f t="shared" si="42"/>
        <v>88</v>
      </c>
      <c r="BO68" s="31">
        <f t="shared" si="29"/>
        <v>30.69528</v>
      </c>
      <c r="BP68" s="31">
        <f t="shared" si="43"/>
        <v>5</v>
      </c>
      <c r="BQ68" s="31">
        <f t="shared" si="30"/>
        <v>16.289149341527427</v>
      </c>
      <c r="BR68" s="32">
        <f t="shared" si="31"/>
        <v>5.681818181818182</v>
      </c>
      <c r="BS68" s="34">
        <v>88</v>
      </c>
      <c r="BT68" s="34">
        <v>30.69528</v>
      </c>
      <c r="BU68" s="34">
        <v>5</v>
      </c>
      <c r="BV68" s="34">
        <v>0</v>
      </c>
      <c r="BW68" s="34">
        <v>0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1158</v>
      </c>
      <c r="CO68" s="34">
        <v>462.5052</v>
      </c>
      <c r="CP68" s="34">
        <v>30</v>
      </c>
      <c r="CQ68" s="34">
        <v>1158</v>
      </c>
      <c r="CR68" s="34">
        <v>377.0448</v>
      </c>
      <c r="CS68" s="34">
        <v>30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34">
        <v>0</v>
      </c>
      <c r="DG68" s="31">
        <f t="shared" si="44"/>
        <v>33308.7</v>
      </c>
      <c r="DH68" s="31">
        <f t="shared" si="45"/>
        <v>15447.462163</v>
      </c>
      <c r="DI68" s="31">
        <f t="shared" si="46"/>
        <v>9023.4233</v>
      </c>
      <c r="DJ68" s="34">
        <v>0</v>
      </c>
      <c r="DK68" s="34">
        <v>0</v>
      </c>
      <c r="DL68" s="34">
        <v>0</v>
      </c>
      <c r="DM68" s="34">
        <v>0</v>
      </c>
      <c r="DN68" s="34">
        <f t="shared" si="32"/>
        <v>0</v>
      </c>
      <c r="DO68" s="34">
        <v>0</v>
      </c>
      <c r="DP68" s="34">
        <v>0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f t="shared" si="33"/>
        <v>0</v>
      </c>
      <c r="EA68" s="34">
        <v>0</v>
      </c>
      <c r="EB68" s="34">
        <v>0</v>
      </c>
      <c r="EC68" s="31">
        <f t="shared" si="47"/>
        <v>0</v>
      </c>
      <c r="ED68" s="31">
        <f t="shared" si="34"/>
        <v>0</v>
      </c>
      <c r="EE68" s="31">
        <f t="shared" si="12"/>
        <v>0</v>
      </c>
      <c r="EH68" s="22"/>
      <c r="EJ68" s="22"/>
      <c r="EK68" s="22"/>
      <c r="EM68" s="22"/>
    </row>
    <row r="69" spans="1:143" s="21" customFormat="1" ht="20.25" customHeight="1">
      <c r="A69" s="19">
        <v>60</v>
      </c>
      <c r="B69" s="20" t="s">
        <v>107</v>
      </c>
      <c r="C69" s="34">
        <v>159.7392</v>
      </c>
      <c r="D69" s="34">
        <v>88.524</v>
      </c>
      <c r="E69" s="31">
        <f t="shared" si="13"/>
        <v>53283.5</v>
      </c>
      <c r="F69" s="31">
        <f t="shared" si="14"/>
        <v>24253.020868599997</v>
      </c>
      <c r="G69" s="31">
        <f t="shared" si="37"/>
        <v>17826.448</v>
      </c>
      <c r="H69" s="31">
        <f t="shared" si="15"/>
        <v>73.50196949312661</v>
      </c>
      <c r="I69" s="31">
        <f t="shared" si="16"/>
        <v>33.455850310133535</v>
      </c>
      <c r="J69" s="31">
        <f t="shared" si="38"/>
        <v>21484.4</v>
      </c>
      <c r="K69" s="31">
        <f t="shared" si="39"/>
        <v>8353.4708686</v>
      </c>
      <c r="L69" s="31">
        <f t="shared" si="40"/>
        <v>6879.248</v>
      </c>
      <c r="M69" s="31">
        <f t="shared" si="17"/>
        <v>82.35197211088051</v>
      </c>
      <c r="N69" s="31">
        <f t="shared" si="18"/>
        <v>32.01973524976262</v>
      </c>
      <c r="O69" s="31">
        <f t="shared" si="4"/>
        <v>7700</v>
      </c>
      <c r="P69" s="31">
        <f t="shared" si="19"/>
        <v>3180.8546</v>
      </c>
      <c r="Q69" s="31">
        <f t="shared" si="41"/>
        <v>1010.4</v>
      </c>
      <c r="R69" s="31">
        <f t="shared" si="20"/>
        <v>31.765048298655334</v>
      </c>
      <c r="S69" s="32">
        <f t="shared" si="21"/>
        <v>13.12207792207792</v>
      </c>
      <c r="T69" s="34">
        <v>600</v>
      </c>
      <c r="U69" s="34">
        <v>247.85880000000003</v>
      </c>
      <c r="V69" s="34">
        <v>28</v>
      </c>
      <c r="W69" s="31">
        <f t="shared" si="35"/>
        <v>11.296754442448684</v>
      </c>
      <c r="X69" s="32">
        <f t="shared" si="36"/>
        <v>4.666666666666667</v>
      </c>
      <c r="Y69" s="34">
        <v>5600</v>
      </c>
      <c r="Z69" s="34">
        <v>1544.424</v>
      </c>
      <c r="AA69" s="34">
        <v>220.228</v>
      </c>
      <c r="AB69" s="31">
        <f t="shared" si="22"/>
        <v>14.259555666060617</v>
      </c>
      <c r="AC69" s="32">
        <f t="shared" si="23"/>
        <v>3.9326428571428576</v>
      </c>
      <c r="AD69" s="34">
        <v>7100</v>
      </c>
      <c r="AE69" s="34">
        <v>2932.9958</v>
      </c>
      <c r="AF69" s="34">
        <v>982.4</v>
      </c>
      <c r="AG69" s="31">
        <f t="shared" si="24"/>
        <v>33.49476327241928</v>
      </c>
      <c r="AH69" s="32">
        <f t="shared" si="25"/>
        <v>13.836619718309858</v>
      </c>
      <c r="AI69" s="34">
        <v>1460.4</v>
      </c>
      <c r="AJ69" s="34">
        <v>978.7732236</v>
      </c>
      <c r="AK69" s="34">
        <v>443.1</v>
      </c>
      <c r="AL69" s="29">
        <v>433</v>
      </c>
      <c r="AM69" s="32">
        <f t="shared" si="26"/>
        <v>30.34100246507806</v>
      </c>
      <c r="AN69" s="33">
        <v>0</v>
      </c>
      <c r="AO69" s="33"/>
      <c r="AP69" s="31"/>
      <c r="AQ69" s="31"/>
      <c r="AR69" s="32"/>
      <c r="AS69" s="33">
        <v>0</v>
      </c>
      <c r="AT69" s="33"/>
      <c r="AU69" s="32">
        <v>0</v>
      </c>
      <c r="AV69" s="32"/>
      <c r="AW69" s="32"/>
      <c r="AX69" s="32"/>
      <c r="AY69" s="34">
        <v>31799.1</v>
      </c>
      <c r="AZ69" s="34">
        <f t="shared" si="27"/>
        <v>15899.55</v>
      </c>
      <c r="BA69" s="34">
        <v>10599.7</v>
      </c>
      <c r="BB69" s="30"/>
      <c r="BC69" s="30">
        <v>0</v>
      </c>
      <c r="BD69" s="30">
        <v>0</v>
      </c>
      <c r="BE69" s="34">
        <v>0</v>
      </c>
      <c r="BF69" s="34">
        <f t="shared" si="28"/>
        <v>0</v>
      </c>
      <c r="BG69" s="34">
        <v>347.5</v>
      </c>
      <c r="BH69" s="30">
        <v>0</v>
      </c>
      <c r="BI69" s="30">
        <v>0</v>
      </c>
      <c r="BJ69" s="30">
        <v>0</v>
      </c>
      <c r="BK69" s="32"/>
      <c r="BL69" s="32"/>
      <c r="BM69" s="32"/>
      <c r="BN69" s="31">
        <f t="shared" si="42"/>
        <v>714.5</v>
      </c>
      <c r="BO69" s="31">
        <f t="shared" si="29"/>
        <v>249.224745</v>
      </c>
      <c r="BP69" s="31">
        <f t="shared" si="43"/>
        <v>193</v>
      </c>
      <c r="BQ69" s="31">
        <f t="shared" si="30"/>
        <v>77.44014343359042</v>
      </c>
      <c r="BR69" s="32">
        <f t="shared" si="31"/>
        <v>27.01189643107068</v>
      </c>
      <c r="BS69" s="34">
        <v>114.5</v>
      </c>
      <c r="BT69" s="34">
        <v>39.938745000000004</v>
      </c>
      <c r="BU69" s="34">
        <v>27</v>
      </c>
      <c r="BV69" s="34">
        <v>0</v>
      </c>
      <c r="BW69" s="34">
        <v>0</v>
      </c>
      <c r="BX69" s="34">
        <v>0</v>
      </c>
      <c r="BY69" s="34">
        <v>0</v>
      </c>
      <c r="BZ69" s="34">
        <v>0</v>
      </c>
      <c r="CA69" s="34">
        <v>0</v>
      </c>
      <c r="CB69" s="34">
        <v>600</v>
      </c>
      <c r="CC69" s="34">
        <v>209.286</v>
      </c>
      <c r="CD69" s="34">
        <v>166</v>
      </c>
      <c r="CE69" s="34">
        <v>0</v>
      </c>
      <c r="CF69" s="34">
        <v>0</v>
      </c>
      <c r="CG69" s="34">
        <v>0</v>
      </c>
      <c r="CH69" s="34">
        <v>0</v>
      </c>
      <c r="CI69" s="34">
        <v>0</v>
      </c>
      <c r="CJ69" s="34">
        <v>0</v>
      </c>
      <c r="CK69" s="34">
        <v>2000</v>
      </c>
      <c r="CL69" s="34">
        <v>798.8</v>
      </c>
      <c r="CM69" s="34">
        <v>0</v>
      </c>
      <c r="CN69" s="34">
        <v>3572</v>
      </c>
      <c r="CO69" s="34">
        <v>1426.6568</v>
      </c>
      <c r="CP69" s="34">
        <v>439.3</v>
      </c>
      <c r="CQ69" s="34">
        <v>3572</v>
      </c>
      <c r="CR69" s="34">
        <v>1163.0432</v>
      </c>
      <c r="CS69" s="34">
        <v>425.3</v>
      </c>
      <c r="CT69" s="34">
        <v>0</v>
      </c>
      <c r="CU69" s="34">
        <v>0</v>
      </c>
      <c r="CV69" s="34">
        <v>3735.72</v>
      </c>
      <c r="CW69" s="34">
        <v>0</v>
      </c>
      <c r="CX69" s="34">
        <v>0</v>
      </c>
      <c r="CY69" s="34">
        <v>400</v>
      </c>
      <c r="CZ69" s="34">
        <v>0</v>
      </c>
      <c r="DA69" s="34">
        <v>0</v>
      </c>
      <c r="DB69" s="34">
        <v>0</v>
      </c>
      <c r="DC69" s="34">
        <v>437.5</v>
      </c>
      <c r="DD69" s="34">
        <v>174.73749999999998</v>
      </c>
      <c r="DE69" s="34">
        <v>437.5</v>
      </c>
      <c r="DF69" s="34">
        <v>0</v>
      </c>
      <c r="DG69" s="31">
        <f t="shared" si="44"/>
        <v>53283.5</v>
      </c>
      <c r="DH69" s="31">
        <f t="shared" si="45"/>
        <v>24253.020868599997</v>
      </c>
      <c r="DI69" s="31">
        <f t="shared" si="46"/>
        <v>17826.448</v>
      </c>
      <c r="DJ69" s="34">
        <v>0</v>
      </c>
      <c r="DK69" s="34">
        <v>0</v>
      </c>
      <c r="DL69" s="34">
        <v>0</v>
      </c>
      <c r="DM69" s="34">
        <v>0</v>
      </c>
      <c r="DN69" s="34">
        <f t="shared" si="32"/>
        <v>0</v>
      </c>
      <c r="DO69" s="34">
        <v>0</v>
      </c>
      <c r="DP69" s="34">
        <v>0</v>
      </c>
      <c r="DQ69" s="34">
        <v>0</v>
      </c>
      <c r="DR69" s="34">
        <v>0</v>
      </c>
      <c r="DS69" s="34">
        <v>0</v>
      </c>
      <c r="DT69" s="34">
        <v>0</v>
      </c>
      <c r="DU69" s="34">
        <v>0</v>
      </c>
      <c r="DV69" s="34">
        <v>0</v>
      </c>
      <c r="DW69" s="34">
        <v>0</v>
      </c>
      <c r="DX69" s="34">
        <v>0</v>
      </c>
      <c r="DY69" s="34">
        <v>0</v>
      </c>
      <c r="DZ69" s="34">
        <f t="shared" si="33"/>
        <v>0</v>
      </c>
      <c r="EA69" s="34">
        <v>0</v>
      </c>
      <c r="EB69" s="34">
        <v>0</v>
      </c>
      <c r="EC69" s="31">
        <f t="shared" si="47"/>
        <v>0</v>
      </c>
      <c r="ED69" s="31">
        <f t="shared" si="34"/>
        <v>0</v>
      </c>
      <c r="EE69" s="31">
        <f t="shared" si="12"/>
        <v>0</v>
      </c>
      <c r="EH69" s="22"/>
      <c r="EJ69" s="22"/>
      <c r="EK69" s="22"/>
      <c r="EM69" s="22"/>
    </row>
    <row r="70" spans="1:143" s="21" customFormat="1" ht="20.25" customHeight="1">
      <c r="A70" s="19">
        <v>61</v>
      </c>
      <c r="B70" s="20" t="s">
        <v>108</v>
      </c>
      <c r="C70" s="34">
        <v>0.806</v>
      </c>
      <c r="D70" s="34">
        <v>2053.358</v>
      </c>
      <c r="E70" s="31">
        <f t="shared" si="13"/>
        <v>64127.5</v>
      </c>
      <c r="F70" s="31">
        <f t="shared" si="14"/>
        <v>29337.227236</v>
      </c>
      <c r="G70" s="31">
        <f t="shared" si="37"/>
        <v>17163.715599999996</v>
      </c>
      <c r="H70" s="31">
        <f t="shared" si="15"/>
        <v>58.50490048677208</v>
      </c>
      <c r="I70" s="31">
        <f t="shared" si="16"/>
        <v>26.76498475692955</v>
      </c>
      <c r="J70" s="31">
        <f t="shared" si="38"/>
        <v>23601</v>
      </c>
      <c r="K70" s="31">
        <f t="shared" si="39"/>
        <v>9073.977235999999</v>
      </c>
      <c r="L70" s="31">
        <f t="shared" si="40"/>
        <v>3296.7156</v>
      </c>
      <c r="M70" s="31">
        <f t="shared" si="17"/>
        <v>36.331539238611334</v>
      </c>
      <c r="N70" s="31">
        <f t="shared" si="18"/>
        <v>13.968542010931738</v>
      </c>
      <c r="O70" s="31">
        <f t="shared" si="4"/>
        <v>12182</v>
      </c>
      <c r="P70" s="31">
        <f t="shared" si="19"/>
        <v>5032.359836</v>
      </c>
      <c r="Q70" s="31">
        <f t="shared" si="41"/>
        <v>2424.0476</v>
      </c>
      <c r="R70" s="31">
        <f t="shared" si="20"/>
        <v>48.169202501361035</v>
      </c>
      <c r="S70" s="32">
        <f t="shared" si="21"/>
        <v>19.898601214907238</v>
      </c>
      <c r="T70" s="34">
        <v>532</v>
      </c>
      <c r="U70" s="34">
        <v>219.76813600000003</v>
      </c>
      <c r="V70" s="34">
        <v>251.0476</v>
      </c>
      <c r="W70" s="31">
        <f t="shared" si="35"/>
        <v>114.23293866404724</v>
      </c>
      <c r="X70" s="32">
        <f t="shared" si="36"/>
        <v>47.1893984962406</v>
      </c>
      <c r="Y70" s="34">
        <v>5200</v>
      </c>
      <c r="Z70" s="34">
        <v>1434.108</v>
      </c>
      <c r="AA70" s="34">
        <v>124.984</v>
      </c>
      <c r="AB70" s="31">
        <f t="shared" si="22"/>
        <v>8.715103743930024</v>
      </c>
      <c r="AC70" s="32">
        <f t="shared" si="23"/>
        <v>2.4035384615384614</v>
      </c>
      <c r="AD70" s="34">
        <v>11650</v>
      </c>
      <c r="AE70" s="34">
        <v>4812.5917</v>
      </c>
      <c r="AF70" s="34">
        <v>2173</v>
      </c>
      <c r="AG70" s="31">
        <f t="shared" si="24"/>
        <v>45.152386395047806</v>
      </c>
      <c r="AH70" s="32">
        <f t="shared" si="25"/>
        <v>18.65236051502146</v>
      </c>
      <c r="AI70" s="34">
        <v>490</v>
      </c>
      <c r="AJ70" s="34">
        <v>328.40241000000003</v>
      </c>
      <c r="AK70" s="34">
        <v>256</v>
      </c>
      <c r="AL70" s="29">
        <v>256</v>
      </c>
      <c r="AM70" s="32">
        <f t="shared" si="26"/>
        <v>52.244897959183675</v>
      </c>
      <c r="AN70" s="33">
        <v>0</v>
      </c>
      <c r="AO70" s="33"/>
      <c r="AP70" s="31"/>
      <c r="AQ70" s="31"/>
      <c r="AR70" s="32"/>
      <c r="AS70" s="33">
        <v>0</v>
      </c>
      <c r="AT70" s="33"/>
      <c r="AU70" s="32">
        <v>0</v>
      </c>
      <c r="AV70" s="32"/>
      <c r="AW70" s="32"/>
      <c r="AX70" s="32"/>
      <c r="AY70" s="34">
        <v>40526.5</v>
      </c>
      <c r="AZ70" s="34">
        <f t="shared" si="27"/>
        <v>20263.25</v>
      </c>
      <c r="BA70" s="34">
        <v>13867</v>
      </c>
      <c r="BB70" s="30"/>
      <c r="BC70" s="30">
        <v>0</v>
      </c>
      <c r="BD70" s="30">
        <v>0</v>
      </c>
      <c r="BE70" s="34">
        <v>0</v>
      </c>
      <c r="BF70" s="34">
        <f t="shared" si="28"/>
        <v>0</v>
      </c>
      <c r="BG70" s="34">
        <v>0</v>
      </c>
      <c r="BH70" s="30">
        <v>0</v>
      </c>
      <c r="BI70" s="30">
        <v>0</v>
      </c>
      <c r="BJ70" s="30">
        <v>0</v>
      </c>
      <c r="BK70" s="32"/>
      <c r="BL70" s="32"/>
      <c r="BM70" s="32"/>
      <c r="BN70" s="31">
        <f t="shared" si="42"/>
        <v>179</v>
      </c>
      <c r="BO70" s="31">
        <f t="shared" si="29"/>
        <v>62.43699</v>
      </c>
      <c r="BP70" s="31">
        <f t="shared" si="43"/>
        <v>76.1</v>
      </c>
      <c r="BQ70" s="31">
        <f t="shared" si="30"/>
        <v>121.88287744172163</v>
      </c>
      <c r="BR70" s="32">
        <f t="shared" si="31"/>
        <v>42.513966480446925</v>
      </c>
      <c r="BS70" s="34">
        <v>179</v>
      </c>
      <c r="BT70" s="34">
        <v>62.43699</v>
      </c>
      <c r="BU70" s="34">
        <v>65</v>
      </c>
      <c r="BV70" s="34">
        <v>0</v>
      </c>
      <c r="BW70" s="34">
        <v>0</v>
      </c>
      <c r="BX70" s="34">
        <v>0</v>
      </c>
      <c r="BY70" s="34">
        <v>0</v>
      </c>
      <c r="BZ70" s="34">
        <v>0</v>
      </c>
      <c r="CA70" s="34">
        <v>0</v>
      </c>
      <c r="CB70" s="34">
        <v>0</v>
      </c>
      <c r="CC70" s="34">
        <v>0</v>
      </c>
      <c r="CD70" s="34">
        <v>11.1</v>
      </c>
      <c r="CE70" s="34">
        <v>0</v>
      </c>
      <c r="CF70" s="34">
        <v>0</v>
      </c>
      <c r="CG70" s="34">
        <v>0</v>
      </c>
      <c r="CH70" s="34">
        <v>0</v>
      </c>
      <c r="CI70" s="34">
        <v>0</v>
      </c>
      <c r="CJ70" s="34">
        <v>0</v>
      </c>
      <c r="CK70" s="34">
        <v>3000</v>
      </c>
      <c r="CL70" s="34">
        <v>1198.1999999999998</v>
      </c>
      <c r="CM70" s="34">
        <v>110</v>
      </c>
      <c r="CN70" s="34">
        <v>2550</v>
      </c>
      <c r="CO70" s="34">
        <v>1018.4699999999999</v>
      </c>
      <c r="CP70" s="34">
        <v>115.3</v>
      </c>
      <c r="CQ70" s="34">
        <v>2550</v>
      </c>
      <c r="CR70" s="34">
        <v>830.2800000000001</v>
      </c>
      <c r="CS70" s="34">
        <v>115.3</v>
      </c>
      <c r="CT70" s="34">
        <v>0</v>
      </c>
      <c r="CU70" s="34">
        <v>0</v>
      </c>
      <c r="CV70" s="34">
        <v>190.284</v>
      </c>
      <c r="CW70" s="34">
        <v>0</v>
      </c>
      <c r="CX70" s="34">
        <v>0</v>
      </c>
      <c r="CY70" s="34">
        <v>0</v>
      </c>
      <c r="CZ70" s="34">
        <v>0</v>
      </c>
      <c r="DA70" s="34">
        <v>0</v>
      </c>
      <c r="DB70" s="34">
        <v>0</v>
      </c>
      <c r="DC70" s="34">
        <v>0</v>
      </c>
      <c r="DD70" s="34">
        <v>0</v>
      </c>
      <c r="DE70" s="34">
        <v>0</v>
      </c>
      <c r="DF70" s="34">
        <v>0</v>
      </c>
      <c r="DG70" s="31">
        <f t="shared" si="44"/>
        <v>64127.5</v>
      </c>
      <c r="DH70" s="31">
        <f t="shared" si="45"/>
        <v>29337.227236</v>
      </c>
      <c r="DI70" s="31">
        <f t="shared" si="46"/>
        <v>17163.715599999996</v>
      </c>
      <c r="DJ70" s="34">
        <v>0</v>
      </c>
      <c r="DK70" s="34">
        <v>0</v>
      </c>
      <c r="DL70" s="34">
        <v>0</v>
      </c>
      <c r="DM70" s="34">
        <v>0</v>
      </c>
      <c r="DN70" s="34">
        <f t="shared" si="32"/>
        <v>0</v>
      </c>
      <c r="DO70" s="34">
        <v>0</v>
      </c>
      <c r="DP70" s="34">
        <v>0</v>
      </c>
      <c r="DQ70" s="34">
        <v>0</v>
      </c>
      <c r="DR70" s="34">
        <v>0</v>
      </c>
      <c r="DS70" s="34">
        <v>0</v>
      </c>
      <c r="DT70" s="34">
        <v>0</v>
      </c>
      <c r="DU70" s="34">
        <v>0</v>
      </c>
      <c r="DV70" s="34">
        <v>0</v>
      </c>
      <c r="DW70" s="34">
        <v>0</v>
      </c>
      <c r="DX70" s="34">
        <v>0</v>
      </c>
      <c r="DY70" s="34">
        <v>0</v>
      </c>
      <c r="DZ70" s="34">
        <f t="shared" si="33"/>
        <v>0</v>
      </c>
      <c r="EA70" s="34">
        <v>0</v>
      </c>
      <c r="EB70" s="34">
        <v>0</v>
      </c>
      <c r="EC70" s="31">
        <f t="shared" si="47"/>
        <v>0</v>
      </c>
      <c r="ED70" s="31">
        <f t="shared" si="34"/>
        <v>0</v>
      </c>
      <c r="EE70" s="31">
        <f t="shared" si="12"/>
        <v>0</v>
      </c>
      <c r="EH70" s="22"/>
      <c r="EJ70" s="22"/>
      <c r="EK70" s="22"/>
      <c r="EM70" s="22"/>
    </row>
    <row r="71" spans="1:143" s="21" customFormat="1" ht="20.25" customHeight="1">
      <c r="A71" s="19">
        <v>62</v>
      </c>
      <c r="B71" s="20" t="s">
        <v>109</v>
      </c>
      <c r="C71" s="34">
        <v>10977.4335</v>
      </c>
      <c r="D71" s="34">
        <v>3144.7133</v>
      </c>
      <c r="E71" s="31">
        <f t="shared" si="13"/>
        <v>40017.7</v>
      </c>
      <c r="F71" s="31">
        <f t="shared" si="14"/>
        <v>17409.339487999998</v>
      </c>
      <c r="G71" s="31">
        <f t="shared" si="37"/>
        <v>10413.074599999998</v>
      </c>
      <c r="H71" s="31">
        <f t="shared" si="15"/>
        <v>59.8131514821546</v>
      </c>
      <c r="I71" s="31">
        <f t="shared" si="16"/>
        <v>26.02117213133188</v>
      </c>
      <c r="J71" s="31">
        <f t="shared" si="38"/>
        <v>20468</v>
      </c>
      <c r="K71" s="31">
        <f t="shared" si="39"/>
        <v>7634.489487999999</v>
      </c>
      <c r="L71" s="31">
        <f t="shared" si="40"/>
        <v>3557.4746000000005</v>
      </c>
      <c r="M71" s="31">
        <f t="shared" si="17"/>
        <v>46.597413037134835</v>
      </c>
      <c r="N71" s="31">
        <f t="shared" si="18"/>
        <v>17.380665428962285</v>
      </c>
      <c r="O71" s="31">
        <f t="shared" si="4"/>
        <v>5300</v>
      </c>
      <c r="P71" s="31">
        <f t="shared" si="19"/>
        <v>2189.4194</v>
      </c>
      <c r="Q71" s="31">
        <f t="shared" si="41"/>
        <v>2197.3546</v>
      </c>
      <c r="R71" s="31">
        <f t="shared" si="20"/>
        <v>100.36243398592339</v>
      </c>
      <c r="S71" s="32">
        <f t="shared" si="21"/>
        <v>41.45952075471698</v>
      </c>
      <c r="T71" s="34">
        <v>0</v>
      </c>
      <c r="U71" s="34">
        <v>0</v>
      </c>
      <c r="V71" s="34">
        <v>0.4436</v>
      </c>
      <c r="W71" s="31" t="e">
        <f t="shared" si="35"/>
        <v>#DIV/0!</v>
      </c>
      <c r="X71" s="32" t="e">
        <f t="shared" si="36"/>
        <v>#DIV/0!</v>
      </c>
      <c r="Y71" s="34">
        <v>4600</v>
      </c>
      <c r="Z71" s="34">
        <v>1268.634</v>
      </c>
      <c r="AA71" s="34">
        <v>0</v>
      </c>
      <c r="AB71" s="31">
        <f t="shared" si="22"/>
        <v>0</v>
      </c>
      <c r="AC71" s="32">
        <f t="shared" si="23"/>
        <v>0</v>
      </c>
      <c r="AD71" s="34">
        <v>5300</v>
      </c>
      <c r="AE71" s="34">
        <v>2189.4194</v>
      </c>
      <c r="AF71" s="34">
        <v>2196.911</v>
      </c>
      <c r="AG71" s="31">
        <f t="shared" si="24"/>
        <v>100.34217290666192</v>
      </c>
      <c r="AH71" s="32">
        <f t="shared" si="25"/>
        <v>41.45115094339623</v>
      </c>
      <c r="AI71" s="34">
        <v>232</v>
      </c>
      <c r="AJ71" s="34">
        <v>155.488488</v>
      </c>
      <c r="AK71" s="34">
        <v>130.7</v>
      </c>
      <c r="AL71" s="29">
        <v>58</v>
      </c>
      <c r="AM71" s="32">
        <f t="shared" si="26"/>
        <v>56.33620689655172</v>
      </c>
      <c r="AN71" s="33">
        <v>0</v>
      </c>
      <c r="AO71" s="33"/>
      <c r="AP71" s="31"/>
      <c r="AQ71" s="31"/>
      <c r="AR71" s="32"/>
      <c r="AS71" s="33">
        <v>0</v>
      </c>
      <c r="AT71" s="33"/>
      <c r="AU71" s="32">
        <v>0</v>
      </c>
      <c r="AV71" s="32"/>
      <c r="AW71" s="32"/>
      <c r="AX71" s="32"/>
      <c r="AY71" s="34">
        <v>19549.7</v>
      </c>
      <c r="AZ71" s="34">
        <f t="shared" si="27"/>
        <v>9774.85</v>
      </c>
      <c r="BA71" s="34">
        <v>6855.6</v>
      </c>
      <c r="BB71" s="30"/>
      <c r="BC71" s="30">
        <v>0</v>
      </c>
      <c r="BD71" s="30">
        <v>0</v>
      </c>
      <c r="BE71" s="34">
        <v>0</v>
      </c>
      <c r="BF71" s="34">
        <f t="shared" si="28"/>
        <v>0</v>
      </c>
      <c r="BG71" s="34">
        <v>0</v>
      </c>
      <c r="BH71" s="30">
        <v>0</v>
      </c>
      <c r="BI71" s="30">
        <v>0</v>
      </c>
      <c r="BJ71" s="30">
        <v>0</v>
      </c>
      <c r="BK71" s="32"/>
      <c r="BL71" s="32"/>
      <c r="BM71" s="32"/>
      <c r="BN71" s="31">
        <f t="shared" si="42"/>
        <v>2120</v>
      </c>
      <c r="BO71" s="31">
        <f t="shared" si="29"/>
        <v>739.4771999999999</v>
      </c>
      <c r="BP71" s="31">
        <f t="shared" si="43"/>
        <v>1099.82</v>
      </c>
      <c r="BQ71" s="31">
        <f t="shared" si="30"/>
        <v>148.72939963530993</v>
      </c>
      <c r="BR71" s="32">
        <f t="shared" si="31"/>
        <v>51.87830188679246</v>
      </c>
      <c r="BS71" s="34">
        <v>2120</v>
      </c>
      <c r="BT71" s="34">
        <v>739.4771999999999</v>
      </c>
      <c r="BU71" s="34">
        <v>1099.82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34">
        <v>0</v>
      </c>
      <c r="CI71" s="34">
        <v>0</v>
      </c>
      <c r="CJ71" s="34">
        <v>0</v>
      </c>
      <c r="CK71" s="34">
        <v>0</v>
      </c>
      <c r="CL71" s="34">
        <v>0</v>
      </c>
      <c r="CM71" s="34">
        <v>0</v>
      </c>
      <c r="CN71" s="34">
        <v>4000</v>
      </c>
      <c r="CO71" s="34">
        <v>1597.6</v>
      </c>
      <c r="CP71" s="34">
        <v>29.8</v>
      </c>
      <c r="CQ71" s="34">
        <v>2000</v>
      </c>
      <c r="CR71" s="34">
        <v>651.2</v>
      </c>
      <c r="CS71" s="34">
        <v>0</v>
      </c>
      <c r="CT71" s="34">
        <v>0</v>
      </c>
      <c r="CU71" s="34">
        <v>0</v>
      </c>
      <c r="CV71" s="34">
        <v>0</v>
      </c>
      <c r="CW71" s="34">
        <v>0</v>
      </c>
      <c r="CX71" s="34">
        <v>0</v>
      </c>
      <c r="CY71" s="34">
        <v>0</v>
      </c>
      <c r="CZ71" s="34">
        <v>0</v>
      </c>
      <c r="DA71" s="34">
        <v>0</v>
      </c>
      <c r="DB71" s="34">
        <v>0</v>
      </c>
      <c r="DC71" s="34">
        <v>4216</v>
      </c>
      <c r="DD71" s="34">
        <v>1683.8703999999998</v>
      </c>
      <c r="DE71" s="34">
        <v>99.8</v>
      </c>
      <c r="DF71" s="34">
        <v>0</v>
      </c>
      <c r="DG71" s="31">
        <f t="shared" si="44"/>
        <v>40017.7</v>
      </c>
      <c r="DH71" s="31">
        <f t="shared" si="45"/>
        <v>17409.339487999998</v>
      </c>
      <c r="DI71" s="31">
        <f t="shared" si="46"/>
        <v>10413.074599999998</v>
      </c>
      <c r="DJ71" s="34">
        <v>0</v>
      </c>
      <c r="DK71" s="34">
        <v>0</v>
      </c>
      <c r="DL71" s="34">
        <v>0</v>
      </c>
      <c r="DM71" s="34">
        <v>0</v>
      </c>
      <c r="DN71" s="34">
        <f t="shared" si="32"/>
        <v>0</v>
      </c>
      <c r="DO71" s="34">
        <v>0</v>
      </c>
      <c r="DP71" s="34">
        <v>0</v>
      </c>
      <c r="DQ71" s="34">
        <v>0</v>
      </c>
      <c r="DR71" s="34">
        <v>0</v>
      </c>
      <c r="DS71" s="34">
        <v>0</v>
      </c>
      <c r="DT71" s="34">
        <v>0</v>
      </c>
      <c r="DU71" s="34">
        <v>0</v>
      </c>
      <c r="DV71" s="34">
        <v>0</v>
      </c>
      <c r="DW71" s="34">
        <v>0</v>
      </c>
      <c r="DX71" s="34">
        <v>0</v>
      </c>
      <c r="DY71" s="34">
        <v>0</v>
      </c>
      <c r="DZ71" s="34">
        <f t="shared" si="33"/>
        <v>0</v>
      </c>
      <c r="EA71" s="34">
        <v>0</v>
      </c>
      <c r="EB71" s="34">
        <v>0</v>
      </c>
      <c r="EC71" s="31">
        <f t="shared" si="47"/>
        <v>0</v>
      </c>
      <c r="ED71" s="31">
        <f t="shared" si="34"/>
        <v>0</v>
      </c>
      <c r="EE71" s="31">
        <f t="shared" si="12"/>
        <v>0</v>
      </c>
      <c r="EH71" s="22"/>
      <c r="EJ71" s="22"/>
      <c r="EK71" s="22"/>
      <c r="EM71" s="22"/>
    </row>
    <row r="72" spans="1:143" s="21" customFormat="1" ht="20.25" customHeight="1">
      <c r="A72" s="19">
        <v>63</v>
      </c>
      <c r="B72" s="20" t="s">
        <v>110</v>
      </c>
      <c r="C72" s="34">
        <v>76.4497</v>
      </c>
      <c r="D72" s="34">
        <v>12165.5885</v>
      </c>
      <c r="E72" s="31">
        <f t="shared" si="13"/>
        <v>32483.7</v>
      </c>
      <c r="F72" s="31">
        <f t="shared" si="14"/>
        <v>14679.6870228</v>
      </c>
      <c r="G72" s="31">
        <f t="shared" si="37"/>
        <v>8752.4825</v>
      </c>
      <c r="H72" s="31">
        <f t="shared" si="15"/>
        <v>59.62308655767616</v>
      </c>
      <c r="I72" s="31">
        <f t="shared" si="16"/>
        <v>26.944228951751185</v>
      </c>
      <c r="J72" s="31">
        <f t="shared" si="38"/>
        <v>9900.5</v>
      </c>
      <c r="K72" s="31">
        <f t="shared" si="39"/>
        <v>3388.0870228000003</v>
      </c>
      <c r="L72" s="31">
        <f t="shared" si="40"/>
        <v>1203.5825</v>
      </c>
      <c r="M72" s="31">
        <f t="shared" si="17"/>
        <v>35.523954724319005</v>
      </c>
      <c r="N72" s="31">
        <f t="shared" si="18"/>
        <v>12.156785010858037</v>
      </c>
      <c r="O72" s="31">
        <f t="shared" si="4"/>
        <v>2382.1</v>
      </c>
      <c r="P72" s="31">
        <f t="shared" si="19"/>
        <v>984.0407458</v>
      </c>
      <c r="Q72" s="31">
        <f t="shared" si="41"/>
        <v>519.3253</v>
      </c>
      <c r="R72" s="31">
        <f t="shared" si="20"/>
        <v>52.77477606659487</v>
      </c>
      <c r="S72" s="32">
        <f t="shared" si="21"/>
        <v>21.801154443558204</v>
      </c>
      <c r="T72" s="34">
        <v>82.1</v>
      </c>
      <c r="U72" s="34">
        <v>33.9153458</v>
      </c>
      <c r="V72" s="34">
        <v>40.9113</v>
      </c>
      <c r="W72" s="31">
        <f t="shared" si="35"/>
        <v>120.62769532486972</v>
      </c>
      <c r="X72" s="32">
        <f t="shared" si="36"/>
        <v>49.831059683313036</v>
      </c>
      <c r="Y72" s="34">
        <v>5201.4</v>
      </c>
      <c r="Z72" s="34">
        <v>1434.4941059999999</v>
      </c>
      <c r="AA72" s="34">
        <v>214.633</v>
      </c>
      <c r="AB72" s="31">
        <f t="shared" si="22"/>
        <v>14.962278276520157</v>
      </c>
      <c r="AC72" s="32">
        <f t="shared" si="23"/>
        <v>4.126446725881494</v>
      </c>
      <c r="AD72" s="34">
        <v>2300</v>
      </c>
      <c r="AE72" s="34">
        <v>950.1254</v>
      </c>
      <c r="AF72" s="34">
        <v>478.414</v>
      </c>
      <c r="AG72" s="31">
        <f t="shared" si="24"/>
        <v>50.35272186176688</v>
      </c>
      <c r="AH72" s="32">
        <f t="shared" si="25"/>
        <v>20.800608695652173</v>
      </c>
      <c r="AI72" s="34">
        <v>299</v>
      </c>
      <c r="AJ72" s="34">
        <v>200.392491</v>
      </c>
      <c r="AK72" s="34">
        <v>79.5</v>
      </c>
      <c r="AL72" s="29">
        <v>43.5</v>
      </c>
      <c r="AM72" s="32">
        <f t="shared" si="26"/>
        <v>26.588628762541806</v>
      </c>
      <c r="AN72" s="33">
        <v>0</v>
      </c>
      <c r="AO72" s="33"/>
      <c r="AP72" s="31"/>
      <c r="AQ72" s="31"/>
      <c r="AR72" s="32"/>
      <c r="AS72" s="33">
        <v>0</v>
      </c>
      <c r="AT72" s="33"/>
      <c r="AU72" s="32">
        <v>0</v>
      </c>
      <c r="AV72" s="32"/>
      <c r="AW72" s="32"/>
      <c r="AX72" s="32"/>
      <c r="AY72" s="34">
        <v>22583.2</v>
      </c>
      <c r="AZ72" s="34">
        <f t="shared" si="27"/>
        <v>11291.6</v>
      </c>
      <c r="BA72" s="34">
        <v>7527.7</v>
      </c>
      <c r="BB72" s="30"/>
      <c r="BC72" s="30">
        <v>0</v>
      </c>
      <c r="BD72" s="30">
        <v>0</v>
      </c>
      <c r="BE72" s="34">
        <v>0</v>
      </c>
      <c r="BF72" s="34">
        <f t="shared" si="28"/>
        <v>0</v>
      </c>
      <c r="BG72" s="34">
        <v>21.2</v>
      </c>
      <c r="BH72" s="30">
        <v>0</v>
      </c>
      <c r="BI72" s="30">
        <v>0</v>
      </c>
      <c r="BJ72" s="30">
        <v>0</v>
      </c>
      <c r="BK72" s="32"/>
      <c r="BL72" s="32"/>
      <c r="BM72" s="32"/>
      <c r="BN72" s="31">
        <f t="shared" si="42"/>
        <v>728</v>
      </c>
      <c r="BO72" s="31">
        <f t="shared" si="29"/>
        <v>253.93368</v>
      </c>
      <c r="BP72" s="31">
        <f t="shared" si="43"/>
        <v>175.185</v>
      </c>
      <c r="BQ72" s="31">
        <f t="shared" si="30"/>
        <v>68.98848549747319</v>
      </c>
      <c r="BR72" s="32">
        <f t="shared" si="31"/>
        <v>24.063873626373628</v>
      </c>
      <c r="BS72" s="34">
        <v>728</v>
      </c>
      <c r="BT72" s="34">
        <v>253.93368</v>
      </c>
      <c r="BU72" s="34">
        <v>175.185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34">
        <v>0</v>
      </c>
      <c r="CI72" s="34">
        <v>0</v>
      </c>
      <c r="CJ72" s="34">
        <v>0</v>
      </c>
      <c r="CK72" s="34">
        <v>0</v>
      </c>
      <c r="CL72" s="34">
        <v>0</v>
      </c>
      <c r="CM72" s="34">
        <v>0</v>
      </c>
      <c r="CN72" s="34">
        <v>1290</v>
      </c>
      <c r="CO72" s="34">
        <v>515.226</v>
      </c>
      <c r="CP72" s="34">
        <v>148.1</v>
      </c>
      <c r="CQ72" s="34">
        <v>1250</v>
      </c>
      <c r="CR72" s="34">
        <v>407</v>
      </c>
      <c r="CS72" s="34">
        <v>148.1</v>
      </c>
      <c r="CT72" s="34">
        <v>0</v>
      </c>
      <c r="CU72" s="34">
        <v>0</v>
      </c>
      <c r="CV72" s="34">
        <v>66.8392</v>
      </c>
      <c r="CW72" s="34">
        <v>0</v>
      </c>
      <c r="CX72" s="34">
        <v>0</v>
      </c>
      <c r="CY72" s="34">
        <v>0</v>
      </c>
      <c r="CZ72" s="34">
        <v>0</v>
      </c>
      <c r="DA72" s="34">
        <v>0</v>
      </c>
      <c r="DB72" s="34">
        <v>0</v>
      </c>
      <c r="DC72" s="34">
        <v>0</v>
      </c>
      <c r="DD72" s="34">
        <v>0</v>
      </c>
      <c r="DE72" s="34">
        <v>0</v>
      </c>
      <c r="DF72" s="34">
        <v>0</v>
      </c>
      <c r="DG72" s="31">
        <f t="shared" si="44"/>
        <v>32483.7</v>
      </c>
      <c r="DH72" s="31">
        <f t="shared" si="45"/>
        <v>14679.6870228</v>
      </c>
      <c r="DI72" s="31">
        <f t="shared" si="46"/>
        <v>8752.4825</v>
      </c>
      <c r="DJ72" s="34">
        <v>0</v>
      </c>
      <c r="DK72" s="34">
        <v>0</v>
      </c>
      <c r="DL72" s="34">
        <v>0</v>
      </c>
      <c r="DM72" s="34">
        <v>0</v>
      </c>
      <c r="DN72" s="34">
        <f t="shared" si="32"/>
        <v>0</v>
      </c>
      <c r="DO72" s="34">
        <v>0</v>
      </c>
      <c r="DP72" s="34">
        <v>0</v>
      </c>
      <c r="DQ72" s="34">
        <v>0</v>
      </c>
      <c r="DR72" s="34">
        <v>0</v>
      </c>
      <c r="DS72" s="34">
        <v>0</v>
      </c>
      <c r="DT72" s="34">
        <v>0</v>
      </c>
      <c r="DU72" s="34">
        <v>0</v>
      </c>
      <c r="DV72" s="34">
        <v>0</v>
      </c>
      <c r="DW72" s="34">
        <v>0</v>
      </c>
      <c r="DX72" s="34">
        <v>0</v>
      </c>
      <c r="DY72" s="34">
        <v>0</v>
      </c>
      <c r="DZ72" s="34">
        <f t="shared" si="33"/>
        <v>0</v>
      </c>
      <c r="EA72" s="34">
        <v>0</v>
      </c>
      <c r="EB72" s="34">
        <v>0</v>
      </c>
      <c r="EC72" s="31">
        <f t="shared" si="47"/>
        <v>0</v>
      </c>
      <c r="ED72" s="31">
        <f t="shared" si="34"/>
        <v>0</v>
      </c>
      <c r="EE72" s="31">
        <f t="shared" si="12"/>
        <v>0</v>
      </c>
      <c r="EH72" s="22"/>
      <c r="EJ72" s="22"/>
      <c r="EK72" s="22"/>
      <c r="EM72" s="22"/>
    </row>
    <row r="73" spans="1:143" s="21" customFormat="1" ht="20.25" customHeight="1">
      <c r="A73" s="19">
        <v>64</v>
      </c>
      <c r="B73" s="20" t="s">
        <v>111</v>
      </c>
      <c r="C73" s="34">
        <v>506.3481</v>
      </c>
      <c r="D73" s="34">
        <v>2756.9147</v>
      </c>
      <c r="E73" s="31">
        <f t="shared" si="13"/>
        <v>44970.4</v>
      </c>
      <c r="F73" s="31">
        <f t="shared" si="14"/>
        <v>20152.461301000003</v>
      </c>
      <c r="G73" s="31">
        <f t="shared" si="37"/>
        <v>12849.460799999999</v>
      </c>
      <c r="H73" s="31">
        <f t="shared" si="15"/>
        <v>63.76124785989483</v>
      </c>
      <c r="I73" s="31">
        <f t="shared" si="16"/>
        <v>28.57315211783751</v>
      </c>
      <c r="J73" s="31">
        <f t="shared" si="38"/>
        <v>18355</v>
      </c>
      <c r="K73" s="31">
        <f t="shared" si="39"/>
        <v>6869.761301</v>
      </c>
      <c r="L73" s="31">
        <f t="shared" si="40"/>
        <v>3778.5608</v>
      </c>
      <c r="M73" s="31">
        <f t="shared" si="17"/>
        <v>55.00279608623334</v>
      </c>
      <c r="N73" s="31">
        <f t="shared" si="18"/>
        <v>20.586002724053394</v>
      </c>
      <c r="O73" s="31">
        <f t="shared" si="4"/>
        <v>8620</v>
      </c>
      <c r="P73" s="31">
        <f t="shared" si="19"/>
        <v>3560.90476</v>
      </c>
      <c r="Q73" s="31">
        <f t="shared" si="41"/>
        <v>3311.2628</v>
      </c>
      <c r="R73" s="31">
        <f t="shared" si="20"/>
        <v>92.98936711803547</v>
      </c>
      <c r="S73" s="32">
        <f t="shared" si="21"/>
        <v>38.413721577726214</v>
      </c>
      <c r="T73" s="34">
        <v>120</v>
      </c>
      <c r="U73" s="34">
        <v>49.571760000000005</v>
      </c>
      <c r="V73" s="34">
        <v>0.0738</v>
      </c>
      <c r="W73" s="31">
        <f t="shared" si="35"/>
        <v>0.1488750853308416</v>
      </c>
      <c r="X73" s="32">
        <f t="shared" si="36"/>
        <v>0.0615</v>
      </c>
      <c r="Y73" s="34">
        <v>5100</v>
      </c>
      <c r="Z73" s="34">
        <v>1406.529</v>
      </c>
      <c r="AA73" s="34">
        <v>180.489</v>
      </c>
      <c r="AB73" s="31">
        <f t="shared" si="22"/>
        <v>12.832227419413321</v>
      </c>
      <c r="AC73" s="32">
        <f t="shared" si="23"/>
        <v>3.5389999999999997</v>
      </c>
      <c r="AD73" s="34">
        <v>8500</v>
      </c>
      <c r="AE73" s="34">
        <v>3511.333</v>
      </c>
      <c r="AF73" s="34">
        <v>3311.189</v>
      </c>
      <c r="AG73" s="31">
        <f t="shared" si="24"/>
        <v>94.3000564173207</v>
      </c>
      <c r="AH73" s="32">
        <f t="shared" si="25"/>
        <v>38.95516470588235</v>
      </c>
      <c r="AI73" s="34">
        <v>199</v>
      </c>
      <c r="AJ73" s="34">
        <v>133.371591</v>
      </c>
      <c r="AK73" s="34">
        <v>82.15</v>
      </c>
      <c r="AL73" s="29">
        <v>42.15</v>
      </c>
      <c r="AM73" s="32">
        <f t="shared" si="26"/>
        <v>41.28140703517588</v>
      </c>
      <c r="AN73" s="33">
        <v>0</v>
      </c>
      <c r="AO73" s="33"/>
      <c r="AP73" s="31"/>
      <c r="AQ73" s="31"/>
      <c r="AR73" s="32"/>
      <c r="AS73" s="33">
        <v>0</v>
      </c>
      <c r="AT73" s="33"/>
      <c r="AU73" s="32">
        <v>0</v>
      </c>
      <c r="AV73" s="32"/>
      <c r="AW73" s="32"/>
      <c r="AX73" s="32"/>
      <c r="AY73" s="34">
        <v>26465.4</v>
      </c>
      <c r="AZ73" s="34">
        <f t="shared" si="27"/>
        <v>13232.7</v>
      </c>
      <c r="BA73" s="34">
        <v>9070.9</v>
      </c>
      <c r="BB73" s="30"/>
      <c r="BC73" s="30">
        <v>0</v>
      </c>
      <c r="BD73" s="30">
        <v>0</v>
      </c>
      <c r="BE73" s="34">
        <v>0</v>
      </c>
      <c r="BF73" s="34">
        <f t="shared" si="28"/>
        <v>0</v>
      </c>
      <c r="BG73" s="34">
        <v>0</v>
      </c>
      <c r="BH73" s="30">
        <v>0</v>
      </c>
      <c r="BI73" s="30">
        <v>0</v>
      </c>
      <c r="BJ73" s="30">
        <v>0</v>
      </c>
      <c r="BK73" s="32"/>
      <c r="BL73" s="32"/>
      <c r="BM73" s="32"/>
      <c r="BN73" s="31">
        <f t="shared" si="42"/>
        <v>55</v>
      </c>
      <c r="BO73" s="31">
        <f t="shared" si="29"/>
        <v>19.18455</v>
      </c>
      <c r="BP73" s="31">
        <f t="shared" si="43"/>
        <v>47</v>
      </c>
      <c r="BQ73" s="31">
        <f t="shared" si="30"/>
        <v>244.9888060965725</v>
      </c>
      <c r="BR73" s="32">
        <f t="shared" si="31"/>
        <v>85.45454545454545</v>
      </c>
      <c r="BS73" s="34">
        <v>55</v>
      </c>
      <c r="BT73" s="34">
        <v>19.18455</v>
      </c>
      <c r="BU73" s="34">
        <v>47</v>
      </c>
      <c r="BV73" s="34">
        <v>0</v>
      </c>
      <c r="BW73" s="34">
        <v>0</v>
      </c>
      <c r="BX73" s="34">
        <v>0</v>
      </c>
      <c r="BY73" s="34">
        <v>0</v>
      </c>
      <c r="BZ73" s="34">
        <v>0</v>
      </c>
      <c r="CA73" s="34">
        <v>0</v>
      </c>
      <c r="CB73" s="34">
        <v>0</v>
      </c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150</v>
      </c>
      <c r="CI73" s="34">
        <v>50</v>
      </c>
      <c r="CJ73" s="34">
        <v>0</v>
      </c>
      <c r="CK73" s="34">
        <v>2880</v>
      </c>
      <c r="CL73" s="34">
        <v>1150.272</v>
      </c>
      <c r="CM73" s="34">
        <v>0</v>
      </c>
      <c r="CN73" s="34">
        <v>1501</v>
      </c>
      <c r="CO73" s="34">
        <v>599.4993999999999</v>
      </c>
      <c r="CP73" s="34">
        <v>157.659</v>
      </c>
      <c r="CQ73" s="34">
        <v>1501</v>
      </c>
      <c r="CR73" s="34">
        <v>488.72560000000004</v>
      </c>
      <c r="CS73" s="34">
        <v>49.7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1">
        <f t="shared" si="44"/>
        <v>44970.4</v>
      </c>
      <c r="DH73" s="31">
        <f t="shared" si="45"/>
        <v>20152.461301000003</v>
      </c>
      <c r="DI73" s="31">
        <f t="shared" si="46"/>
        <v>12849.460799999999</v>
      </c>
      <c r="DJ73" s="34">
        <v>0</v>
      </c>
      <c r="DK73" s="34">
        <v>0</v>
      </c>
      <c r="DL73" s="34">
        <v>0</v>
      </c>
      <c r="DM73" s="34">
        <v>0</v>
      </c>
      <c r="DN73" s="34">
        <f t="shared" si="32"/>
        <v>0</v>
      </c>
      <c r="DO73" s="34">
        <v>0</v>
      </c>
      <c r="DP73" s="34">
        <v>0</v>
      </c>
      <c r="DQ73" s="34">
        <v>0</v>
      </c>
      <c r="DR73" s="34">
        <v>0</v>
      </c>
      <c r="DS73" s="34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0</v>
      </c>
      <c r="DZ73" s="34">
        <f t="shared" si="33"/>
        <v>0</v>
      </c>
      <c r="EA73" s="34">
        <v>0</v>
      </c>
      <c r="EB73" s="34">
        <v>0</v>
      </c>
      <c r="EC73" s="31">
        <f t="shared" si="47"/>
        <v>0</v>
      </c>
      <c r="ED73" s="31">
        <f t="shared" si="34"/>
        <v>0</v>
      </c>
      <c r="EE73" s="31">
        <f t="shared" si="12"/>
        <v>0</v>
      </c>
      <c r="EH73" s="22"/>
      <c r="EJ73" s="22"/>
      <c r="EK73" s="22"/>
      <c r="EM73" s="22"/>
    </row>
    <row r="74" spans="1:143" s="21" customFormat="1" ht="20.25" customHeight="1">
      <c r="A74" s="19">
        <v>65</v>
      </c>
      <c r="B74" s="20" t="s">
        <v>112</v>
      </c>
      <c r="C74" s="34">
        <v>11755.6729</v>
      </c>
      <c r="D74" s="34">
        <v>5030.4631</v>
      </c>
      <c r="E74" s="31">
        <f t="shared" si="13"/>
        <v>58960.9</v>
      </c>
      <c r="F74" s="31">
        <f t="shared" si="14"/>
        <v>24244.829912600002</v>
      </c>
      <c r="G74" s="31">
        <f aca="true" t="shared" si="48" ref="G74:G104">DI74+EE74-EA74</f>
        <v>15003.327099999999</v>
      </c>
      <c r="H74" s="31">
        <f t="shared" si="15"/>
        <v>61.882583437728265</v>
      </c>
      <c r="I74" s="31">
        <f t="shared" si="16"/>
        <v>25.446231485611648</v>
      </c>
      <c r="J74" s="31">
        <f aca="true" t="shared" si="49" ref="J74:J104">T74+Y74+AD74+AI74+AN74+AS74+BK74+BS74+BV74+BY74+CB74+CE74+CK74+CN74+CT74+CW74+DC74</f>
        <v>32103.7</v>
      </c>
      <c r="K74" s="31">
        <f aca="true" t="shared" si="50" ref="K74:K104">U74+Z74+AE74+AJ74+AO74+AT74+BL74+BT74+BW74+BZ74+CC74+CF74+CL74+CO74+CU74+CX74+DD74</f>
        <v>10816.2299126</v>
      </c>
      <c r="L74" s="31">
        <f aca="true" t="shared" si="51" ref="L74:L104">V74+AA74+AF74+AK74+AP74+AU74+BM74+BU74+BX74+CA74+CD74+CG74+CM74+CP74+CV74+CY74+DE74+DF74+EB74</f>
        <v>5568.0271</v>
      </c>
      <c r="M74" s="31">
        <f t="shared" si="17"/>
        <v>51.47844623304203</v>
      </c>
      <c r="N74" s="31">
        <f t="shared" si="18"/>
        <v>17.34387967742036</v>
      </c>
      <c r="O74" s="31">
        <f aca="true" t="shared" si="52" ref="O74:O104">T74+AD74</f>
        <v>4663.7</v>
      </c>
      <c r="P74" s="31">
        <f t="shared" si="19"/>
        <v>1926.5651426000002</v>
      </c>
      <c r="Q74" s="31">
        <f aca="true" t="shared" si="53" ref="Q74:Q104">V74+AF74</f>
        <v>1089.2771</v>
      </c>
      <c r="R74" s="31">
        <f t="shared" si="20"/>
        <v>56.53985302204543</v>
      </c>
      <c r="S74" s="32">
        <f t="shared" si="21"/>
        <v>23.356500203700925</v>
      </c>
      <c r="T74" s="34">
        <v>0</v>
      </c>
      <c r="U74" s="34">
        <v>0</v>
      </c>
      <c r="V74" s="34">
        <v>0.0771</v>
      </c>
      <c r="W74" s="31" t="e">
        <f t="shared" si="35"/>
        <v>#DIV/0!</v>
      </c>
      <c r="X74" s="32" t="e">
        <f t="shared" si="36"/>
        <v>#DIV/0!</v>
      </c>
      <c r="Y74" s="34">
        <v>15000</v>
      </c>
      <c r="Z74" s="34">
        <v>4136.85</v>
      </c>
      <c r="AA74" s="34">
        <v>2253.75</v>
      </c>
      <c r="AB74" s="31">
        <f t="shared" si="22"/>
        <v>54.479857862866666</v>
      </c>
      <c r="AC74" s="32">
        <f t="shared" si="23"/>
        <v>15.024999999999999</v>
      </c>
      <c r="AD74" s="34">
        <v>4663.7</v>
      </c>
      <c r="AE74" s="34">
        <v>1926.5651426000002</v>
      </c>
      <c r="AF74" s="34">
        <v>1089.2</v>
      </c>
      <c r="AG74" s="31">
        <f t="shared" si="24"/>
        <v>56.53585108106274</v>
      </c>
      <c r="AH74" s="32">
        <f t="shared" si="25"/>
        <v>23.354847009884857</v>
      </c>
      <c r="AI74" s="34">
        <v>130</v>
      </c>
      <c r="AJ74" s="34">
        <v>87.12717</v>
      </c>
      <c r="AK74" s="34">
        <v>96.9</v>
      </c>
      <c r="AL74" s="29">
        <v>96.9</v>
      </c>
      <c r="AM74" s="32">
        <f t="shared" si="26"/>
        <v>74.53846153846155</v>
      </c>
      <c r="AN74" s="33">
        <v>0</v>
      </c>
      <c r="AO74" s="33"/>
      <c r="AP74" s="31"/>
      <c r="AQ74" s="31"/>
      <c r="AR74" s="32"/>
      <c r="AS74" s="33">
        <v>0</v>
      </c>
      <c r="AT74" s="33"/>
      <c r="AU74" s="32">
        <v>0</v>
      </c>
      <c r="AV74" s="32"/>
      <c r="AW74" s="32"/>
      <c r="AX74" s="32"/>
      <c r="AY74" s="34">
        <v>26857.2</v>
      </c>
      <c r="AZ74" s="34">
        <f t="shared" si="27"/>
        <v>13428.599999999999</v>
      </c>
      <c r="BA74" s="34">
        <v>9435.3</v>
      </c>
      <c r="BB74" s="30"/>
      <c r="BC74" s="30">
        <v>0</v>
      </c>
      <c r="BD74" s="30">
        <v>0</v>
      </c>
      <c r="BE74" s="34">
        <v>0</v>
      </c>
      <c r="BF74" s="34">
        <f t="shared" si="28"/>
        <v>0</v>
      </c>
      <c r="BG74" s="34">
        <v>0</v>
      </c>
      <c r="BH74" s="30">
        <v>0</v>
      </c>
      <c r="BI74" s="30">
        <v>0</v>
      </c>
      <c r="BJ74" s="30">
        <v>0</v>
      </c>
      <c r="BK74" s="32"/>
      <c r="BL74" s="32"/>
      <c r="BM74" s="32"/>
      <c r="BN74" s="31">
        <f aca="true" t="shared" si="54" ref="BN74:BN104">BS74+BV74+BY74+CB74</f>
        <v>4960</v>
      </c>
      <c r="BO74" s="31">
        <f t="shared" si="29"/>
        <v>1730.0976</v>
      </c>
      <c r="BP74" s="31">
        <f aca="true" t="shared" si="55" ref="BP74:BP104">BU74+BX74+CA74+CD74</f>
        <v>193.1</v>
      </c>
      <c r="BQ74" s="31">
        <f t="shared" si="30"/>
        <v>11.161220037528517</v>
      </c>
      <c r="BR74" s="32">
        <f t="shared" si="31"/>
        <v>3.8931451612903225</v>
      </c>
      <c r="BS74" s="34">
        <v>4960</v>
      </c>
      <c r="BT74" s="34">
        <v>1730.0976</v>
      </c>
      <c r="BU74" s="34">
        <v>193.1</v>
      </c>
      <c r="BV74" s="34">
        <v>0</v>
      </c>
      <c r="BW74" s="34">
        <v>0</v>
      </c>
      <c r="BX74" s="34">
        <v>0</v>
      </c>
      <c r="BY74" s="34">
        <v>0</v>
      </c>
      <c r="BZ74" s="34">
        <v>0</v>
      </c>
      <c r="CA74" s="34">
        <v>0</v>
      </c>
      <c r="CB74" s="34">
        <v>0</v>
      </c>
      <c r="CC74" s="34">
        <v>0</v>
      </c>
      <c r="CD74" s="34">
        <v>0</v>
      </c>
      <c r="CE74" s="34">
        <v>0</v>
      </c>
      <c r="CF74" s="34">
        <v>0</v>
      </c>
      <c r="CG74" s="34">
        <v>0</v>
      </c>
      <c r="CH74" s="34">
        <v>0</v>
      </c>
      <c r="CI74" s="34">
        <v>0</v>
      </c>
      <c r="CJ74" s="34">
        <v>0</v>
      </c>
      <c r="CK74" s="34">
        <v>4000</v>
      </c>
      <c r="CL74" s="34">
        <v>1597.6</v>
      </c>
      <c r="CM74" s="34">
        <v>1509.3</v>
      </c>
      <c r="CN74" s="34">
        <v>3350</v>
      </c>
      <c r="CO74" s="34">
        <v>1337.99</v>
      </c>
      <c r="CP74" s="34">
        <v>375.3</v>
      </c>
      <c r="CQ74" s="34">
        <v>1750</v>
      </c>
      <c r="CR74" s="34">
        <v>569.8000000000001</v>
      </c>
      <c r="CS74" s="34">
        <v>375.3</v>
      </c>
      <c r="CT74" s="34">
        <v>0</v>
      </c>
      <c r="CU74" s="34">
        <v>0</v>
      </c>
      <c r="CV74" s="34">
        <v>0</v>
      </c>
      <c r="CW74" s="34">
        <v>0</v>
      </c>
      <c r="CX74" s="34">
        <v>0</v>
      </c>
      <c r="CY74" s="34">
        <v>0</v>
      </c>
      <c r="CZ74" s="34">
        <v>0</v>
      </c>
      <c r="DA74" s="34">
        <v>0</v>
      </c>
      <c r="DB74" s="34">
        <v>0</v>
      </c>
      <c r="DC74" s="34">
        <v>0</v>
      </c>
      <c r="DD74" s="34">
        <v>0</v>
      </c>
      <c r="DE74" s="34">
        <v>50.4</v>
      </c>
      <c r="DF74" s="34">
        <v>0</v>
      </c>
      <c r="DG74" s="31">
        <f aca="true" t="shared" si="56" ref="DG74:DG104">T74+Y74+AD74+AI74+AN74+AS74+AV74+AY74+BB74+BE74+BH74+BK74+BS74+BV74+BY74+CB74+CE74+CH74+CK74+CN74+CT74+CW74+CZ74+DC74</f>
        <v>58960.9</v>
      </c>
      <c r="DH74" s="31">
        <f aca="true" t="shared" si="57" ref="DH74:DH104">U74+Z74+AE74+AJ74+AO74+AT74+AW74+AZ74+BC74+BF74+BI74+BL74+BT74+BW74+BZ74+CC74+CF74+CI74+CL74+CO74+CU74+CX74+DA74+DD74</f>
        <v>24244.829912600002</v>
      </c>
      <c r="DI74" s="31">
        <f aca="true" t="shared" si="58" ref="DI74:DI104">V74+AA74+AF74+AK74+AP74+AU74+AX74+BA74+BD74+BG74+BJ74+BM74+BU74+BX74+CA74+CD74+CG74+CJ74+CM74+CP74+CV74+CY74+DB74+DE74+DF74</f>
        <v>15003.327099999999</v>
      </c>
      <c r="DJ74" s="34">
        <v>0</v>
      </c>
      <c r="DK74" s="34">
        <v>0</v>
      </c>
      <c r="DL74" s="34">
        <v>0</v>
      </c>
      <c r="DM74" s="34">
        <v>0</v>
      </c>
      <c r="DN74" s="34">
        <f t="shared" si="32"/>
        <v>0</v>
      </c>
      <c r="DO74" s="34">
        <v>0</v>
      </c>
      <c r="DP74" s="34">
        <v>0</v>
      </c>
      <c r="DQ74" s="34">
        <v>0</v>
      </c>
      <c r="DR74" s="34">
        <v>0</v>
      </c>
      <c r="DS74" s="34">
        <v>0</v>
      </c>
      <c r="DT74" s="34">
        <v>0</v>
      </c>
      <c r="DU74" s="34">
        <v>0</v>
      </c>
      <c r="DV74" s="34">
        <v>0</v>
      </c>
      <c r="DW74" s="34">
        <v>0</v>
      </c>
      <c r="DX74" s="34">
        <v>0</v>
      </c>
      <c r="DY74" s="34">
        <v>0</v>
      </c>
      <c r="DZ74" s="34">
        <f t="shared" si="33"/>
        <v>0</v>
      </c>
      <c r="EA74" s="34">
        <v>0</v>
      </c>
      <c r="EB74" s="34">
        <v>0</v>
      </c>
      <c r="EC74" s="31">
        <f aca="true" t="shared" si="59" ref="EC74:EC104">DJ74+DM74+DP74+DS74+DV74+DY74</f>
        <v>0</v>
      </c>
      <c r="ED74" s="31">
        <f t="shared" si="34"/>
        <v>0</v>
      </c>
      <c r="EE74" s="31">
        <f aca="true" t="shared" si="60" ref="EE74:EE104">DL74+DO74+DR74+DU74+DX74+EA74+EB74</f>
        <v>0</v>
      </c>
      <c r="EH74" s="22"/>
      <c r="EJ74" s="22"/>
      <c r="EK74" s="22"/>
      <c r="EM74" s="22"/>
    </row>
    <row r="75" spans="1:143" s="21" customFormat="1" ht="20.25" customHeight="1">
      <c r="A75" s="19">
        <v>66</v>
      </c>
      <c r="B75" s="25" t="s">
        <v>113</v>
      </c>
      <c r="C75" s="34">
        <v>33023.8697</v>
      </c>
      <c r="D75" s="34">
        <v>4729.4842</v>
      </c>
      <c r="E75" s="31">
        <f aca="true" t="shared" si="61" ref="E75:E104">DG75+EC75-DY75</f>
        <v>70316.8</v>
      </c>
      <c r="F75" s="31">
        <f aca="true" t="shared" si="62" ref="F75:F104">DH75+ED75-DZ75</f>
        <v>32054.405920600002</v>
      </c>
      <c r="G75" s="31">
        <f t="shared" si="48"/>
        <v>19793.610999999997</v>
      </c>
      <c r="H75" s="31">
        <f aca="true" t="shared" si="63" ref="H75:H104">G75/F75*100</f>
        <v>61.75004786870652</v>
      </c>
      <c r="I75" s="31">
        <f aca="true" t="shared" si="64" ref="I75:I104">G75/E75*100</f>
        <v>28.14919194275052</v>
      </c>
      <c r="J75" s="31">
        <f t="shared" si="49"/>
        <v>26482.9</v>
      </c>
      <c r="K75" s="31">
        <f t="shared" si="50"/>
        <v>10137.455920600001</v>
      </c>
      <c r="L75" s="31">
        <f t="shared" si="51"/>
        <v>5383.111</v>
      </c>
      <c r="M75" s="31">
        <f aca="true" t="shared" si="65" ref="M75:M104">L75/K75*100</f>
        <v>53.10120253209833</v>
      </c>
      <c r="N75" s="31">
        <f aca="true" t="shared" si="66" ref="N75:N104">L75/J75*100</f>
        <v>20.326742917127653</v>
      </c>
      <c r="O75" s="31">
        <f t="shared" si="52"/>
        <v>11886.2</v>
      </c>
      <c r="P75" s="31">
        <f aca="true" t="shared" si="67" ref="P75:P104">U75+AE75</f>
        <v>4910.1654476</v>
      </c>
      <c r="Q75" s="31">
        <f t="shared" si="53"/>
        <v>2534.718</v>
      </c>
      <c r="R75" s="31">
        <f>Q75/P75*100</f>
        <v>51.621845069170206</v>
      </c>
      <c r="S75" s="32">
        <f>Q75/O75*100</f>
        <v>21.324880954384074</v>
      </c>
      <c r="T75" s="34">
        <v>2821.2</v>
      </c>
      <c r="U75" s="34">
        <v>1165.4320776</v>
      </c>
      <c r="V75" s="34">
        <v>767.282</v>
      </c>
      <c r="W75" s="31">
        <f t="shared" si="35"/>
        <v>65.8366982295597</v>
      </c>
      <c r="X75" s="32">
        <f t="shared" si="36"/>
        <v>27.197008365234655</v>
      </c>
      <c r="Y75" s="34">
        <v>5484</v>
      </c>
      <c r="Z75" s="34">
        <v>1512.43236</v>
      </c>
      <c r="AA75" s="34">
        <v>301.246</v>
      </c>
      <c r="AB75" s="31">
        <f aca="true" t="shared" si="68" ref="AB75:AB105">AA75/Z75*100</f>
        <v>19.917981654399405</v>
      </c>
      <c r="AC75" s="32">
        <f aca="true" t="shared" si="69" ref="AC75:AC105">AA75/Y75*100</f>
        <v>5.493180160466812</v>
      </c>
      <c r="AD75" s="34">
        <v>9065</v>
      </c>
      <c r="AE75" s="34">
        <v>3744.7333700000004</v>
      </c>
      <c r="AF75" s="34">
        <v>1767.436</v>
      </c>
      <c r="AG75" s="31">
        <f aca="true" t="shared" si="70" ref="AG75:AG104">AF75/AE75*100</f>
        <v>47.19791305195114</v>
      </c>
      <c r="AH75" s="32">
        <f aca="true" t="shared" si="71" ref="AH75:AH104">AF75/AD75*100</f>
        <v>19.497363485934912</v>
      </c>
      <c r="AI75" s="34">
        <v>469</v>
      </c>
      <c r="AJ75" s="34">
        <v>314.32802100000004</v>
      </c>
      <c r="AK75" s="34">
        <v>158</v>
      </c>
      <c r="AL75" s="29">
        <v>158</v>
      </c>
      <c r="AM75" s="32">
        <f aca="true" t="shared" si="72" ref="AM75:AM104">AK75/AI75*100</f>
        <v>33.688699360341154</v>
      </c>
      <c r="AN75" s="33">
        <v>0</v>
      </c>
      <c r="AO75" s="33"/>
      <c r="AP75" s="31"/>
      <c r="AQ75" s="31"/>
      <c r="AR75" s="32"/>
      <c r="AS75" s="33">
        <v>0</v>
      </c>
      <c r="AT75" s="33"/>
      <c r="AU75" s="32">
        <v>0</v>
      </c>
      <c r="AV75" s="32"/>
      <c r="AW75" s="32"/>
      <c r="AX75" s="32"/>
      <c r="AY75" s="34">
        <v>43833.9</v>
      </c>
      <c r="AZ75" s="34">
        <f aca="true" t="shared" si="73" ref="AZ75:AZ104">AY75/12*6</f>
        <v>21916.95</v>
      </c>
      <c r="BA75" s="34">
        <v>14410.5</v>
      </c>
      <c r="BB75" s="30"/>
      <c r="BC75" s="30">
        <v>0</v>
      </c>
      <c r="BD75" s="30">
        <v>0</v>
      </c>
      <c r="BE75" s="34">
        <v>0</v>
      </c>
      <c r="BF75" s="34">
        <f aca="true" t="shared" si="74" ref="BF75:BF104">BE75/12*6</f>
        <v>0</v>
      </c>
      <c r="BG75" s="34">
        <v>0</v>
      </c>
      <c r="BH75" s="30">
        <v>0</v>
      </c>
      <c r="BI75" s="30">
        <v>0</v>
      </c>
      <c r="BJ75" s="30">
        <v>0</v>
      </c>
      <c r="BK75" s="32"/>
      <c r="BL75" s="32"/>
      <c r="BM75" s="32"/>
      <c r="BN75" s="31">
        <f t="shared" si="54"/>
        <v>1023.2</v>
      </c>
      <c r="BO75" s="31">
        <f aca="true" t="shared" si="75" ref="BO75:BO104">BT75+BW75+BZ75+CC75+CF75</f>
        <v>356.902392</v>
      </c>
      <c r="BP75" s="31">
        <f t="shared" si="55"/>
        <v>416.567</v>
      </c>
      <c r="BQ75" s="31">
        <f aca="true" t="shared" si="76" ref="BQ75:BQ105">BP75/BO75*100</f>
        <v>116.71734606923003</v>
      </c>
      <c r="BR75" s="32">
        <f aca="true" t="shared" si="77" ref="BR75:BR105">BP75/BN75*100</f>
        <v>40.71217748240813</v>
      </c>
      <c r="BS75" s="34">
        <v>843.2</v>
      </c>
      <c r="BT75" s="34">
        <v>294.116592</v>
      </c>
      <c r="BU75" s="34">
        <v>371.567</v>
      </c>
      <c r="BV75" s="34">
        <v>0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180</v>
      </c>
      <c r="CC75" s="34">
        <v>62.7858</v>
      </c>
      <c r="CD75" s="34">
        <v>45</v>
      </c>
      <c r="CE75" s="34">
        <v>0</v>
      </c>
      <c r="CF75" s="34">
        <v>0</v>
      </c>
      <c r="CG75" s="34">
        <v>0</v>
      </c>
      <c r="CH75" s="34">
        <v>0</v>
      </c>
      <c r="CI75" s="34">
        <v>0</v>
      </c>
      <c r="CJ75" s="34">
        <v>0</v>
      </c>
      <c r="CK75" s="34">
        <v>0</v>
      </c>
      <c r="CL75" s="34">
        <v>0</v>
      </c>
      <c r="CM75" s="34">
        <v>0</v>
      </c>
      <c r="CN75" s="34">
        <v>7620.5</v>
      </c>
      <c r="CO75" s="34">
        <v>3043.6276999999995</v>
      </c>
      <c r="CP75" s="34">
        <v>927.42</v>
      </c>
      <c r="CQ75" s="34">
        <v>3495.5</v>
      </c>
      <c r="CR75" s="34">
        <v>1138.1348</v>
      </c>
      <c r="CS75" s="34">
        <v>95.42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v>0</v>
      </c>
      <c r="DA75" s="34">
        <v>0</v>
      </c>
      <c r="DB75" s="34">
        <v>0</v>
      </c>
      <c r="DC75" s="34">
        <v>0</v>
      </c>
      <c r="DD75" s="34">
        <v>0</v>
      </c>
      <c r="DE75" s="34">
        <v>1045.16</v>
      </c>
      <c r="DF75" s="34">
        <v>0</v>
      </c>
      <c r="DG75" s="31">
        <f t="shared" si="56"/>
        <v>70316.8</v>
      </c>
      <c r="DH75" s="31">
        <f t="shared" si="57"/>
        <v>32054.405920600002</v>
      </c>
      <c r="DI75" s="31">
        <f t="shared" si="58"/>
        <v>19793.610999999997</v>
      </c>
      <c r="DJ75" s="34">
        <v>0</v>
      </c>
      <c r="DK75" s="34">
        <v>0</v>
      </c>
      <c r="DL75" s="34">
        <v>0</v>
      </c>
      <c r="DM75" s="34">
        <v>0</v>
      </c>
      <c r="DN75" s="34">
        <f aca="true" t="shared" si="78" ref="DN75:DN104">DM75/12*6</f>
        <v>0</v>
      </c>
      <c r="DO75" s="34">
        <v>0</v>
      </c>
      <c r="DP75" s="34">
        <v>0</v>
      </c>
      <c r="DQ75" s="34">
        <v>0</v>
      </c>
      <c r="DR75" s="34">
        <v>0</v>
      </c>
      <c r="DS75" s="34">
        <v>0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f aca="true" t="shared" si="79" ref="DZ75:DZ104">DY75/12*6</f>
        <v>0</v>
      </c>
      <c r="EA75" s="34">
        <v>0</v>
      </c>
      <c r="EB75" s="34">
        <v>0</v>
      </c>
      <c r="EC75" s="31">
        <f t="shared" si="59"/>
        <v>0</v>
      </c>
      <c r="ED75" s="31">
        <f aca="true" t="shared" si="80" ref="ED75:ED104">DK75+DN75+DQ75+DT75+DW75+DZ75+EB75</f>
        <v>0</v>
      </c>
      <c r="EE75" s="31">
        <f t="shared" si="60"/>
        <v>0</v>
      </c>
      <c r="EH75" s="22"/>
      <c r="EJ75" s="22"/>
      <c r="EK75" s="22"/>
      <c r="EM75" s="22"/>
    </row>
    <row r="76" spans="1:143" s="21" customFormat="1" ht="20.25" customHeight="1">
      <c r="A76" s="19">
        <v>67</v>
      </c>
      <c r="B76" s="20" t="s">
        <v>114</v>
      </c>
      <c r="C76" s="34">
        <v>1110.2667</v>
      </c>
      <c r="D76" s="34">
        <v>7709.5318</v>
      </c>
      <c r="E76" s="31">
        <f t="shared" si="61"/>
        <v>58463.899999999994</v>
      </c>
      <c r="F76" s="31">
        <f t="shared" si="62"/>
        <v>26604.378257</v>
      </c>
      <c r="G76" s="31">
        <f t="shared" si="48"/>
        <v>16774.0891</v>
      </c>
      <c r="H76" s="31">
        <f t="shared" si="63"/>
        <v>63.05010753478704</v>
      </c>
      <c r="I76" s="31">
        <f t="shared" si="64"/>
        <v>28.69136184893584</v>
      </c>
      <c r="J76" s="31">
        <f t="shared" si="49"/>
        <v>18684.7</v>
      </c>
      <c r="K76" s="31">
        <f t="shared" si="50"/>
        <v>6714.778257</v>
      </c>
      <c r="L76" s="31">
        <f t="shared" si="51"/>
        <v>3208.3891</v>
      </c>
      <c r="M76" s="31">
        <f t="shared" si="65"/>
        <v>47.78101341850461</v>
      </c>
      <c r="N76" s="31">
        <f t="shared" si="66"/>
        <v>17.171210134495066</v>
      </c>
      <c r="O76" s="31">
        <f t="shared" si="52"/>
        <v>4151.5</v>
      </c>
      <c r="P76" s="31">
        <f t="shared" si="67"/>
        <v>1714.976347</v>
      </c>
      <c r="Q76" s="31">
        <f t="shared" si="53"/>
        <v>1716.7591</v>
      </c>
      <c r="R76" s="31">
        <f>Q76/P76*100</f>
        <v>100.10395204593453</v>
      </c>
      <c r="S76" s="32">
        <f>Q76/O76*100</f>
        <v>41.352742382271465</v>
      </c>
      <c r="T76" s="34">
        <v>651.5</v>
      </c>
      <c r="U76" s="34">
        <v>269.133347</v>
      </c>
      <c r="V76" s="34">
        <v>731.8091</v>
      </c>
      <c r="W76" s="31">
        <f aca="true" t="shared" si="81" ref="W76:W104">V76/U75:U76*100</f>
        <v>271.9132014510264</v>
      </c>
      <c r="X76" s="32">
        <f aca="true" t="shared" si="82" ref="X76:X104">V76/T76*100</f>
        <v>112.32679969301611</v>
      </c>
      <c r="Y76" s="34">
        <v>4890</v>
      </c>
      <c r="Z76" s="34">
        <v>1348.6131</v>
      </c>
      <c r="AA76" s="34">
        <v>774.01</v>
      </c>
      <c r="AB76" s="31">
        <f t="shared" si="68"/>
        <v>57.39303585290696</v>
      </c>
      <c r="AC76" s="32">
        <f t="shared" si="69"/>
        <v>15.828425357873211</v>
      </c>
      <c r="AD76" s="34">
        <v>3500</v>
      </c>
      <c r="AE76" s="34">
        <v>1445.843</v>
      </c>
      <c r="AF76" s="34">
        <v>984.95</v>
      </c>
      <c r="AG76" s="31">
        <f t="shared" si="70"/>
        <v>68.122887478101</v>
      </c>
      <c r="AH76" s="32">
        <f t="shared" si="71"/>
        <v>28.141428571428573</v>
      </c>
      <c r="AI76" s="34">
        <v>370</v>
      </c>
      <c r="AJ76" s="34">
        <v>247.97733</v>
      </c>
      <c r="AK76" s="34">
        <v>294</v>
      </c>
      <c r="AL76" s="29">
        <v>226</v>
      </c>
      <c r="AM76" s="32">
        <f t="shared" si="72"/>
        <v>79.45945945945945</v>
      </c>
      <c r="AN76" s="33">
        <v>0</v>
      </c>
      <c r="AO76" s="33"/>
      <c r="AP76" s="31"/>
      <c r="AQ76" s="31"/>
      <c r="AR76" s="32"/>
      <c r="AS76" s="33">
        <v>0</v>
      </c>
      <c r="AT76" s="33"/>
      <c r="AU76" s="32">
        <v>0</v>
      </c>
      <c r="AV76" s="32"/>
      <c r="AW76" s="32"/>
      <c r="AX76" s="32"/>
      <c r="AY76" s="34">
        <v>39779.2</v>
      </c>
      <c r="AZ76" s="34">
        <f t="shared" si="73"/>
        <v>19889.6</v>
      </c>
      <c r="BA76" s="34">
        <v>13565.7</v>
      </c>
      <c r="BB76" s="30"/>
      <c r="BC76" s="30">
        <v>0</v>
      </c>
      <c r="BD76" s="30">
        <v>0</v>
      </c>
      <c r="BE76" s="34">
        <v>0</v>
      </c>
      <c r="BF76" s="34">
        <f t="shared" si="74"/>
        <v>0</v>
      </c>
      <c r="BG76" s="34">
        <v>0</v>
      </c>
      <c r="BH76" s="30">
        <v>0</v>
      </c>
      <c r="BI76" s="30">
        <v>0</v>
      </c>
      <c r="BJ76" s="30">
        <v>0</v>
      </c>
      <c r="BK76" s="32"/>
      <c r="BL76" s="32"/>
      <c r="BM76" s="32"/>
      <c r="BN76" s="31">
        <f t="shared" si="54"/>
        <v>5940</v>
      </c>
      <c r="BO76" s="31">
        <f t="shared" si="75"/>
        <v>2071.9314</v>
      </c>
      <c r="BP76" s="31">
        <f t="shared" si="55"/>
        <v>248.62</v>
      </c>
      <c r="BQ76" s="31">
        <f t="shared" si="76"/>
        <v>11.999432027527552</v>
      </c>
      <c r="BR76" s="32">
        <f t="shared" si="77"/>
        <v>4.185521885521886</v>
      </c>
      <c r="BS76" s="34">
        <v>5940</v>
      </c>
      <c r="BT76" s="34">
        <v>2071.9314</v>
      </c>
      <c r="BU76" s="34">
        <v>248.62</v>
      </c>
      <c r="BV76" s="34">
        <v>0</v>
      </c>
      <c r="BW76" s="34">
        <v>0</v>
      </c>
      <c r="BX76" s="34">
        <v>0</v>
      </c>
      <c r="BY76" s="34">
        <v>0</v>
      </c>
      <c r="BZ76" s="34">
        <v>0</v>
      </c>
      <c r="CA76" s="34">
        <v>0</v>
      </c>
      <c r="CB76" s="34">
        <v>0</v>
      </c>
      <c r="CC76" s="34">
        <v>0</v>
      </c>
      <c r="CD76" s="34">
        <v>0</v>
      </c>
      <c r="CE76" s="34">
        <v>0</v>
      </c>
      <c r="CF76" s="34">
        <v>0</v>
      </c>
      <c r="CG76" s="34">
        <v>0</v>
      </c>
      <c r="CH76" s="34">
        <v>0</v>
      </c>
      <c r="CI76" s="34">
        <v>0</v>
      </c>
      <c r="CJ76" s="34">
        <v>0</v>
      </c>
      <c r="CK76" s="34">
        <v>0</v>
      </c>
      <c r="CL76" s="34">
        <v>0</v>
      </c>
      <c r="CM76" s="34">
        <v>0</v>
      </c>
      <c r="CN76" s="34">
        <v>3333.2</v>
      </c>
      <c r="CO76" s="34">
        <v>1331.28008</v>
      </c>
      <c r="CP76" s="34">
        <v>175</v>
      </c>
      <c r="CQ76" s="34">
        <v>1533.2</v>
      </c>
      <c r="CR76" s="34">
        <v>499.20992000000007</v>
      </c>
      <c r="CS76" s="34">
        <v>114</v>
      </c>
      <c r="CT76" s="34">
        <v>0</v>
      </c>
      <c r="CU76" s="34">
        <v>0</v>
      </c>
      <c r="CV76" s="34">
        <v>0</v>
      </c>
      <c r="CW76" s="34">
        <v>0</v>
      </c>
      <c r="CX76" s="34">
        <v>0</v>
      </c>
      <c r="CY76" s="34">
        <v>0</v>
      </c>
      <c r="CZ76" s="34">
        <v>0</v>
      </c>
      <c r="DA76" s="34">
        <v>0</v>
      </c>
      <c r="DB76" s="34">
        <v>0</v>
      </c>
      <c r="DC76" s="34">
        <v>0</v>
      </c>
      <c r="DD76" s="34">
        <v>0</v>
      </c>
      <c r="DE76" s="34">
        <v>0</v>
      </c>
      <c r="DF76" s="34">
        <v>0</v>
      </c>
      <c r="DG76" s="31">
        <f t="shared" si="56"/>
        <v>58463.899999999994</v>
      </c>
      <c r="DH76" s="31">
        <f t="shared" si="57"/>
        <v>26604.378257</v>
      </c>
      <c r="DI76" s="31">
        <f t="shared" si="58"/>
        <v>16774.0891</v>
      </c>
      <c r="DJ76" s="34">
        <v>0</v>
      </c>
      <c r="DK76" s="34">
        <v>0</v>
      </c>
      <c r="DL76" s="34">
        <v>0</v>
      </c>
      <c r="DM76" s="34">
        <v>0</v>
      </c>
      <c r="DN76" s="34">
        <f t="shared" si="78"/>
        <v>0</v>
      </c>
      <c r="DO76" s="34">
        <v>0</v>
      </c>
      <c r="DP76" s="34">
        <v>0</v>
      </c>
      <c r="DQ76" s="34">
        <v>0</v>
      </c>
      <c r="DR76" s="34">
        <v>0</v>
      </c>
      <c r="DS76" s="34">
        <v>0</v>
      </c>
      <c r="DT76" s="34">
        <v>0</v>
      </c>
      <c r="DU76" s="34">
        <v>0</v>
      </c>
      <c r="DV76" s="34">
        <v>0</v>
      </c>
      <c r="DW76" s="34">
        <v>0</v>
      </c>
      <c r="DX76" s="34">
        <v>0</v>
      </c>
      <c r="DY76" s="34">
        <v>0</v>
      </c>
      <c r="DZ76" s="34">
        <f t="shared" si="79"/>
        <v>0</v>
      </c>
      <c r="EA76" s="34">
        <v>0</v>
      </c>
      <c r="EB76" s="34">
        <v>0</v>
      </c>
      <c r="EC76" s="31">
        <f t="shared" si="59"/>
        <v>0</v>
      </c>
      <c r="ED76" s="31">
        <f t="shared" si="80"/>
        <v>0</v>
      </c>
      <c r="EE76" s="31">
        <f t="shared" si="60"/>
        <v>0</v>
      </c>
      <c r="EH76" s="22"/>
      <c r="EJ76" s="22"/>
      <c r="EK76" s="22"/>
      <c r="EM76" s="22"/>
    </row>
    <row r="77" spans="1:143" s="21" customFormat="1" ht="20.25" customHeight="1">
      <c r="A77" s="19">
        <v>68</v>
      </c>
      <c r="B77" s="20" t="s">
        <v>115</v>
      </c>
      <c r="C77" s="34">
        <v>7887.2374</v>
      </c>
      <c r="D77" s="34">
        <v>25814.2169</v>
      </c>
      <c r="E77" s="31">
        <f t="shared" si="61"/>
        <v>0</v>
      </c>
      <c r="F77" s="31">
        <f t="shared" si="62"/>
        <v>0</v>
      </c>
      <c r="G77" s="31">
        <f t="shared" si="48"/>
        <v>27271.0486</v>
      </c>
      <c r="H77" s="31" t="e">
        <f t="shared" si="63"/>
        <v>#DIV/0!</v>
      </c>
      <c r="I77" s="31" t="e">
        <f t="shared" si="64"/>
        <v>#DIV/0!</v>
      </c>
      <c r="J77" s="31">
        <f t="shared" si="49"/>
        <v>0</v>
      </c>
      <c r="K77" s="31">
        <f t="shared" si="50"/>
        <v>0</v>
      </c>
      <c r="L77" s="31">
        <f t="shared" si="51"/>
        <v>7451.1486</v>
      </c>
      <c r="M77" s="31" t="e">
        <f t="shared" si="65"/>
        <v>#DIV/0!</v>
      </c>
      <c r="N77" s="31" t="e">
        <f t="shared" si="66"/>
        <v>#DIV/0!</v>
      </c>
      <c r="O77" s="31">
        <f t="shared" si="52"/>
        <v>0</v>
      </c>
      <c r="P77" s="31">
        <f t="shared" si="67"/>
        <v>0</v>
      </c>
      <c r="Q77" s="31">
        <f t="shared" si="53"/>
        <v>4029.9976</v>
      </c>
      <c r="R77" s="31" t="e">
        <f aca="true" t="shared" si="83" ref="R77:S105">Q77/P77*100</f>
        <v>#DIV/0!</v>
      </c>
      <c r="S77" s="32" t="e">
        <f aca="true" t="shared" si="84" ref="S77:S104">Q77/O77*100</f>
        <v>#DIV/0!</v>
      </c>
      <c r="T77" s="34">
        <v>0</v>
      </c>
      <c r="U77" s="34">
        <v>0</v>
      </c>
      <c r="V77" s="34">
        <v>12.9876</v>
      </c>
      <c r="W77" s="31" t="e">
        <f t="shared" si="81"/>
        <v>#DIV/0!</v>
      </c>
      <c r="X77" s="32" t="e">
        <f t="shared" si="82"/>
        <v>#DIV/0!</v>
      </c>
      <c r="Y77" s="34">
        <v>0</v>
      </c>
      <c r="Z77" s="34">
        <v>0</v>
      </c>
      <c r="AA77" s="34">
        <v>897.251</v>
      </c>
      <c r="AB77" s="31"/>
      <c r="AC77" s="32"/>
      <c r="AD77" s="34">
        <v>0</v>
      </c>
      <c r="AE77" s="34">
        <v>0</v>
      </c>
      <c r="AF77" s="34">
        <v>4017.01</v>
      </c>
      <c r="AG77" s="31" t="e">
        <f t="shared" si="70"/>
        <v>#DIV/0!</v>
      </c>
      <c r="AH77" s="32" t="e">
        <f t="shared" si="71"/>
        <v>#DIV/0!</v>
      </c>
      <c r="AI77" s="34">
        <v>0</v>
      </c>
      <c r="AJ77" s="34">
        <v>0</v>
      </c>
      <c r="AK77" s="34">
        <v>100</v>
      </c>
      <c r="AL77" s="29">
        <v>30</v>
      </c>
      <c r="AM77" s="32" t="e">
        <f t="shared" si="72"/>
        <v>#DIV/0!</v>
      </c>
      <c r="AN77" s="33">
        <v>0</v>
      </c>
      <c r="AO77" s="33"/>
      <c r="AP77" s="31"/>
      <c r="AQ77" s="31"/>
      <c r="AR77" s="32"/>
      <c r="AS77" s="33">
        <v>0</v>
      </c>
      <c r="AT77" s="33"/>
      <c r="AU77" s="32">
        <v>0</v>
      </c>
      <c r="AV77" s="32"/>
      <c r="AW77" s="32"/>
      <c r="AX77" s="32"/>
      <c r="AY77" s="34">
        <v>0</v>
      </c>
      <c r="AZ77" s="34">
        <f t="shared" si="73"/>
        <v>0</v>
      </c>
      <c r="BA77" s="34">
        <v>19630.8</v>
      </c>
      <c r="BB77" s="30"/>
      <c r="BC77" s="30">
        <v>0</v>
      </c>
      <c r="BD77" s="30">
        <v>0</v>
      </c>
      <c r="BE77" s="34">
        <v>0</v>
      </c>
      <c r="BF77" s="34">
        <f t="shared" si="74"/>
        <v>0</v>
      </c>
      <c r="BG77" s="34">
        <v>189.1</v>
      </c>
      <c r="BH77" s="30">
        <v>0</v>
      </c>
      <c r="BI77" s="30">
        <v>0</v>
      </c>
      <c r="BJ77" s="30">
        <v>0</v>
      </c>
      <c r="BK77" s="32"/>
      <c r="BL77" s="32"/>
      <c r="BM77" s="32"/>
      <c r="BN77" s="31">
        <f t="shared" si="54"/>
        <v>0</v>
      </c>
      <c r="BO77" s="31">
        <f t="shared" si="75"/>
        <v>0</v>
      </c>
      <c r="BP77" s="31">
        <f t="shared" si="55"/>
        <v>813</v>
      </c>
      <c r="BQ77" s="31" t="e">
        <f t="shared" si="76"/>
        <v>#DIV/0!</v>
      </c>
      <c r="BR77" s="32" t="e">
        <f t="shared" si="77"/>
        <v>#DIV/0!</v>
      </c>
      <c r="BS77" s="34">
        <v>0</v>
      </c>
      <c r="BT77" s="34">
        <v>0</v>
      </c>
      <c r="BU77" s="34">
        <v>373</v>
      </c>
      <c r="BV77" s="34">
        <v>0</v>
      </c>
      <c r="BW77" s="34">
        <v>0</v>
      </c>
      <c r="BX77" s="34">
        <v>0</v>
      </c>
      <c r="BY77" s="34">
        <v>0</v>
      </c>
      <c r="BZ77" s="34">
        <v>0</v>
      </c>
      <c r="CA77" s="34">
        <v>0</v>
      </c>
      <c r="CB77" s="34">
        <v>0</v>
      </c>
      <c r="CC77" s="34">
        <v>0</v>
      </c>
      <c r="CD77" s="34">
        <v>440</v>
      </c>
      <c r="CE77" s="34">
        <v>0</v>
      </c>
      <c r="CF77" s="34">
        <v>0</v>
      </c>
      <c r="CG77" s="34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1521.9</v>
      </c>
      <c r="CN77" s="34">
        <v>0</v>
      </c>
      <c r="CO77" s="34">
        <v>0</v>
      </c>
      <c r="CP77" s="34">
        <v>89</v>
      </c>
      <c r="CQ77" s="34">
        <v>0</v>
      </c>
      <c r="CR77" s="34">
        <v>0</v>
      </c>
      <c r="CS77" s="34">
        <v>89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1">
        <f t="shared" si="56"/>
        <v>0</v>
      </c>
      <c r="DH77" s="31">
        <f t="shared" si="57"/>
        <v>0</v>
      </c>
      <c r="DI77" s="31">
        <f t="shared" si="58"/>
        <v>27271.0486</v>
      </c>
      <c r="DJ77" s="34">
        <v>0</v>
      </c>
      <c r="DK77" s="34">
        <v>0</v>
      </c>
      <c r="DL77" s="34">
        <v>0</v>
      </c>
      <c r="DM77" s="34">
        <v>0</v>
      </c>
      <c r="DN77" s="34">
        <f t="shared" si="78"/>
        <v>0</v>
      </c>
      <c r="DO77" s="34">
        <v>0</v>
      </c>
      <c r="DP77" s="34">
        <v>0</v>
      </c>
      <c r="DQ77" s="34">
        <v>0</v>
      </c>
      <c r="DR77" s="34">
        <v>0</v>
      </c>
      <c r="DS77" s="34">
        <v>0</v>
      </c>
      <c r="DT77" s="34">
        <v>0</v>
      </c>
      <c r="DU77" s="34">
        <v>0</v>
      </c>
      <c r="DV77" s="34">
        <v>0</v>
      </c>
      <c r="DW77" s="34">
        <v>0</v>
      </c>
      <c r="DX77" s="34">
        <v>0</v>
      </c>
      <c r="DY77" s="34">
        <v>0</v>
      </c>
      <c r="DZ77" s="34">
        <f t="shared" si="79"/>
        <v>0</v>
      </c>
      <c r="EA77" s="34">
        <v>0</v>
      </c>
      <c r="EB77" s="34">
        <v>0</v>
      </c>
      <c r="EC77" s="31">
        <f t="shared" si="59"/>
        <v>0</v>
      </c>
      <c r="ED77" s="31">
        <f t="shared" si="80"/>
        <v>0</v>
      </c>
      <c r="EE77" s="31">
        <f t="shared" si="60"/>
        <v>0</v>
      </c>
      <c r="EH77" s="22"/>
      <c r="EJ77" s="22"/>
      <c r="EK77" s="22"/>
      <c r="EM77" s="22"/>
    </row>
    <row r="78" spans="1:143" s="21" customFormat="1" ht="20.25" customHeight="1">
      <c r="A78" s="19">
        <v>69</v>
      </c>
      <c r="B78" s="20" t="s">
        <v>116</v>
      </c>
      <c r="C78" s="34">
        <v>18476.9304</v>
      </c>
      <c r="D78" s="34">
        <v>44569.2078</v>
      </c>
      <c r="E78" s="31">
        <f t="shared" si="61"/>
        <v>214649.553</v>
      </c>
      <c r="F78" s="31">
        <f t="shared" si="62"/>
        <v>102322.88302066001</v>
      </c>
      <c r="G78" s="31">
        <f t="shared" si="48"/>
        <v>69078.11290000001</v>
      </c>
      <c r="H78" s="31">
        <f t="shared" si="63"/>
        <v>67.50993605804916</v>
      </c>
      <c r="I78" s="31">
        <f t="shared" si="64"/>
        <v>32.18181073966644</v>
      </c>
      <c r="J78" s="31">
        <f t="shared" si="49"/>
        <v>52257.453</v>
      </c>
      <c r="K78" s="31">
        <f t="shared" si="50"/>
        <v>21126.83302066</v>
      </c>
      <c r="L78" s="31">
        <f t="shared" si="51"/>
        <v>13955.0129</v>
      </c>
      <c r="M78" s="31">
        <f t="shared" si="65"/>
        <v>66.05350118663476</v>
      </c>
      <c r="N78" s="31">
        <f t="shared" si="66"/>
        <v>26.704349521206094</v>
      </c>
      <c r="O78" s="31">
        <f t="shared" si="52"/>
        <v>26062.445</v>
      </c>
      <c r="P78" s="31">
        <f t="shared" si="67"/>
        <v>10766.343904610001</v>
      </c>
      <c r="Q78" s="31">
        <f t="shared" si="53"/>
        <v>7579.1239000000005</v>
      </c>
      <c r="R78" s="31">
        <f t="shared" si="83"/>
        <v>70.39644996622042</v>
      </c>
      <c r="S78" s="32">
        <f t="shared" si="84"/>
        <v>29.080632688145723</v>
      </c>
      <c r="T78" s="34">
        <v>2062.445</v>
      </c>
      <c r="U78" s="34">
        <v>851.9919046100002</v>
      </c>
      <c r="V78" s="34">
        <v>312.2339</v>
      </c>
      <c r="W78" s="31">
        <f t="shared" si="81"/>
        <v>36.64751957272707</v>
      </c>
      <c r="X78" s="32">
        <f t="shared" si="82"/>
        <v>15.13901704045441</v>
      </c>
      <c r="Y78" s="34">
        <v>3271.844</v>
      </c>
      <c r="Z78" s="34">
        <v>902.34185676</v>
      </c>
      <c r="AA78" s="34">
        <v>641.655</v>
      </c>
      <c r="AB78" s="31">
        <f t="shared" si="68"/>
        <v>71.10996738020809</v>
      </c>
      <c r="AC78" s="32">
        <f t="shared" si="69"/>
        <v>19.611417903787586</v>
      </c>
      <c r="AD78" s="34">
        <v>24000</v>
      </c>
      <c r="AE78" s="34">
        <v>9914.352</v>
      </c>
      <c r="AF78" s="34">
        <v>7266.89</v>
      </c>
      <c r="AG78" s="31">
        <f t="shared" si="70"/>
        <v>73.29667133061243</v>
      </c>
      <c r="AH78" s="32">
        <f t="shared" si="71"/>
        <v>30.278708333333338</v>
      </c>
      <c r="AI78" s="34">
        <v>1175.55</v>
      </c>
      <c r="AJ78" s="34">
        <v>787.86418995</v>
      </c>
      <c r="AK78" s="34">
        <v>330.4</v>
      </c>
      <c r="AL78" s="29">
        <v>291.7</v>
      </c>
      <c r="AM78" s="32">
        <f t="shared" si="72"/>
        <v>28.10599293947514</v>
      </c>
      <c r="AN78" s="33">
        <v>0</v>
      </c>
      <c r="AO78" s="33"/>
      <c r="AP78" s="31"/>
      <c r="AQ78" s="31"/>
      <c r="AR78" s="32"/>
      <c r="AS78" s="33">
        <v>0</v>
      </c>
      <c r="AT78" s="33"/>
      <c r="AU78" s="32">
        <v>0</v>
      </c>
      <c r="AV78" s="32"/>
      <c r="AW78" s="32"/>
      <c r="AX78" s="32"/>
      <c r="AY78" s="34">
        <v>162392.1</v>
      </c>
      <c r="AZ78" s="34">
        <f t="shared" si="73"/>
        <v>81196.05</v>
      </c>
      <c r="BA78" s="34">
        <v>54130.7</v>
      </c>
      <c r="BB78" s="30"/>
      <c r="BC78" s="30">
        <v>0</v>
      </c>
      <c r="BD78" s="30">
        <v>0</v>
      </c>
      <c r="BE78" s="34">
        <v>0</v>
      </c>
      <c r="BF78" s="34">
        <f t="shared" si="74"/>
        <v>0</v>
      </c>
      <c r="BG78" s="34">
        <v>992.4</v>
      </c>
      <c r="BH78" s="30">
        <v>0</v>
      </c>
      <c r="BI78" s="30">
        <v>0</v>
      </c>
      <c r="BJ78" s="30">
        <v>0</v>
      </c>
      <c r="BK78" s="32"/>
      <c r="BL78" s="32"/>
      <c r="BM78" s="32"/>
      <c r="BN78" s="31">
        <f t="shared" si="54"/>
        <v>310.61400000000003</v>
      </c>
      <c r="BO78" s="31">
        <f t="shared" si="75"/>
        <v>108.34526934</v>
      </c>
      <c r="BP78" s="31">
        <f t="shared" si="55"/>
        <v>0</v>
      </c>
      <c r="BQ78" s="31">
        <f t="shared" si="76"/>
        <v>0</v>
      </c>
      <c r="BR78" s="32">
        <f t="shared" si="77"/>
        <v>0</v>
      </c>
      <c r="BS78" s="34">
        <v>110.614</v>
      </c>
      <c r="BT78" s="34">
        <v>38.58326934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4">
        <v>0</v>
      </c>
      <c r="CA78" s="34">
        <v>0</v>
      </c>
      <c r="CB78" s="34">
        <v>200</v>
      </c>
      <c r="CC78" s="34">
        <v>69.762</v>
      </c>
      <c r="CD78" s="34">
        <v>0</v>
      </c>
      <c r="CE78" s="34">
        <v>0</v>
      </c>
      <c r="CF78" s="34">
        <v>0</v>
      </c>
      <c r="CG78" s="34">
        <v>0</v>
      </c>
      <c r="CH78" s="34">
        <v>0</v>
      </c>
      <c r="CI78" s="34">
        <v>0</v>
      </c>
      <c r="CJ78" s="34">
        <v>0</v>
      </c>
      <c r="CK78" s="34">
        <v>0</v>
      </c>
      <c r="CL78" s="34">
        <v>0</v>
      </c>
      <c r="CM78" s="34">
        <v>0</v>
      </c>
      <c r="CN78" s="34">
        <v>21437</v>
      </c>
      <c r="CO78" s="34">
        <v>8561.9378</v>
      </c>
      <c r="CP78" s="34">
        <v>3280.033</v>
      </c>
      <c r="CQ78" s="34">
        <v>9680</v>
      </c>
      <c r="CR78" s="34">
        <v>3151.808</v>
      </c>
      <c r="CS78" s="34">
        <v>1599.033</v>
      </c>
      <c r="CT78" s="34">
        <v>0</v>
      </c>
      <c r="CU78" s="34">
        <v>0</v>
      </c>
      <c r="CV78" s="34">
        <v>1923.801</v>
      </c>
      <c r="CW78" s="34">
        <v>0</v>
      </c>
      <c r="CX78" s="34">
        <v>0</v>
      </c>
      <c r="CY78" s="34">
        <v>200</v>
      </c>
      <c r="CZ78" s="34">
        <v>0</v>
      </c>
      <c r="DA78" s="34">
        <v>0</v>
      </c>
      <c r="DB78" s="34">
        <v>0</v>
      </c>
      <c r="DC78" s="34">
        <v>0</v>
      </c>
      <c r="DD78" s="34">
        <v>0</v>
      </c>
      <c r="DE78" s="34">
        <v>0</v>
      </c>
      <c r="DF78" s="34">
        <v>0</v>
      </c>
      <c r="DG78" s="31">
        <f t="shared" si="56"/>
        <v>214649.553</v>
      </c>
      <c r="DH78" s="31">
        <f t="shared" si="57"/>
        <v>102322.88302066001</v>
      </c>
      <c r="DI78" s="31">
        <f t="shared" si="58"/>
        <v>69078.11290000001</v>
      </c>
      <c r="DJ78" s="34">
        <v>0</v>
      </c>
      <c r="DK78" s="34">
        <v>0</v>
      </c>
      <c r="DL78" s="34">
        <v>0</v>
      </c>
      <c r="DM78" s="34">
        <v>0</v>
      </c>
      <c r="DN78" s="34">
        <f t="shared" si="78"/>
        <v>0</v>
      </c>
      <c r="DO78" s="34">
        <v>0</v>
      </c>
      <c r="DP78" s="34">
        <v>0</v>
      </c>
      <c r="DQ78" s="34">
        <v>0</v>
      </c>
      <c r="DR78" s="34">
        <v>0</v>
      </c>
      <c r="DS78" s="34">
        <v>0</v>
      </c>
      <c r="DT78" s="34">
        <v>0</v>
      </c>
      <c r="DU78" s="34">
        <v>0</v>
      </c>
      <c r="DV78" s="34">
        <v>0</v>
      </c>
      <c r="DW78" s="34">
        <v>0</v>
      </c>
      <c r="DX78" s="34">
        <v>0</v>
      </c>
      <c r="DY78" s="34">
        <v>0</v>
      </c>
      <c r="DZ78" s="34">
        <f t="shared" si="79"/>
        <v>0</v>
      </c>
      <c r="EA78" s="34">
        <v>0</v>
      </c>
      <c r="EB78" s="34">
        <v>0</v>
      </c>
      <c r="EC78" s="31">
        <f t="shared" si="59"/>
        <v>0</v>
      </c>
      <c r="ED78" s="31">
        <f t="shared" si="80"/>
        <v>0</v>
      </c>
      <c r="EE78" s="31">
        <f t="shared" si="60"/>
        <v>0</v>
      </c>
      <c r="EH78" s="22"/>
      <c r="EJ78" s="22"/>
      <c r="EK78" s="22"/>
      <c r="EM78" s="22"/>
    </row>
    <row r="79" spans="1:143" s="21" customFormat="1" ht="20.25" customHeight="1">
      <c r="A79" s="19">
        <v>70</v>
      </c>
      <c r="B79" s="20" t="s">
        <v>117</v>
      </c>
      <c r="C79" s="34">
        <v>8257.2997</v>
      </c>
      <c r="D79" s="34">
        <v>4710.451</v>
      </c>
      <c r="E79" s="31">
        <f t="shared" si="61"/>
        <v>67337.8</v>
      </c>
      <c r="F79" s="31">
        <f t="shared" si="62"/>
        <v>29069.425064</v>
      </c>
      <c r="G79" s="31">
        <f t="shared" si="48"/>
        <v>16777.012899999998</v>
      </c>
      <c r="H79" s="31">
        <f t="shared" si="63"/>
        <v>57.71360411519421</v>
      </c>
      <c r="I79" s="31">
        <f t="shared" si="64"/>
        <v>24.91470303455117</v>
      </c>
      <c r="J79" s="31">
        <f t="shared" si="49"/>
        <v>32794.4</v>
      </c>
      <c r="K79" s="31">
        <f t="shared" si="50"/>
        <v>11797.725064</v>
      </c>
      <c r="L79" s="31">
        <f t="shared" si="51"/>
        <v>5063.2129</v>
      </c>
      <c r="M79" s="31">
        <f t="shared" si="65"/>
        <v>42.916857890256054</v>
      </c>
      <c r="N79" s="31">
        <f t="shared" si="66"/>
        <v>15.43926066645525</v>
      </c>
      <c r="O79" s="31">
        <f t="shared" si="52"/>
        <v>13050</v>
      </c>
      <c r="P79" s="31">
        <f t="shared" si="67"/>
        <v>5390.9289</v>
      </c>
      <c r="Q79" s="31">
        <f t="shared" si="53"/>
        <v>2689.2849</v>
      </c>
      <c r="R79" s="31">
        <f t="shared" si="83"/>
        <v>49.885371331831145</v>
      </c>
      <c r="S79" s="32">
        <f t="shared" si="84"/>
        <v>20.60754712643678</v>
      </c>
      <c r="T79" s="34">
        <v>700</v>
      </c>
      <c r="U79" s="34">
        <v>289.1686</v>
      </c>
      <c r="V79" s="34">
        <v>4.2849</v>
      </c>
      <c r="W79" s="31">
        <f t="shared" si="81"/>
        <v>1.4817998911361745</v>
      </c>
      <c r="X79" s="32">
        <f t="shared" si="82"/>
        <v>0.6121285714285715</v>
      </c>
      <c r="Y79" s="34">
        <v>12900</v>
      </c>
      <c r="Z79" s="34">
        <v>3557.6910000000003</v>
      </c>
      <c r="AA79" s="34">
        <v>1630.128</v>
      </c>
      <c r="AB79" s="31">
        <f t="shared" si="68"/>
        <v>45.819830895937834</v>
      </c>
      <c r="AC79" s="32">
        <f t="shared" si="69"/>
        <v>12.636651162790697</v>
      </c>
      <c r="AD79" s="34">
        <v>12350</v>
      </c>
      <c r="AE79" s="34">
        <v>5101.7603</v>
      </c>
      <c r="AF79" s="34">
        <v>2685</v>
      </c>
      <c r="AG79" s="31">
        <f t="shared" si="70"/>
        <v>52.62889359972479</v>
      </c>
      <c r="AH79" s="32">
        <f t="shared" si="71"/>
        <v>21.74089068825911</v>
      </c>
      <c r="AI79" s="34">
        <v>500</v>
      </c>
      <c r="AJ79" s="34">
        <v>335.1045</v>
      </c>
      <c r="AK79" s="34">
        <v>232.25</v>
      </c>
      <c r="AL79" s="29">
        <v>119.75</v>
      </c>
      <c r="AM79" s="32">
        <f t="shared" si="72"/>
        <v>46.45</v>
      </c>
      <c r="AN79" s="33">
        <v>0</v>
      </c>
      <c r="AO79" s="33"/>
      <c r="AP79" s="31"/>
      <c r="AQ79" s="31"/>
      <c r="AR79" s="32"/>
      <c r="AS79" s="33">
        <v>0</v>
      </c>
      <c r="AT79" s="33"/>
      <c r="AU79" s="32">
        <v>0</v>
      </c>
      <c r="AV79" s="32"/>
      <c r="AW79" s="32"/>
      <c r="AX79" s="32"/>
      <c r="AY79" s="34">
        <v>34543.4</v>
      </c>
      <c r="AZ79" s="34">
        <f t="shared" si="73"/>
        <v>17271.7</v>
      </c>
      <c r="BA79" s="34">
        <v>11713.8</v>
      </c>
      <c r="BB79" s="30"/>
      <c r="BC79" s="30">
        <v>0</v>
      </c>
      <c r="BD79" s="30">
        <v>0</v>
      </c>
      <c r="BE79" s="34">
        <v>0</v>
      </c>
      <c r="BF79" s="34">
        <f t="shared" si="74"/>
        <v>0</v>
      </c>
      <c r="BG79" s="34">
        <v>0</v>
      </c>
      <c r="BH79" s="30">
        <v>0</v>
      </c>
      <c r="BI79" s="30">
        <v>0</v>
      </c>
      <c r="BJ79" s="30">
        <v>0</v>
      </c>
      <c r="BK79" s="32"/>
      <c r="BL79" s="32"/>
      <c r="BM79" s="32"/>
      <c r="BN79" s="31">
        <f t="shared" si="54"/>
        <v>394.4</v>
      </c>
      <c r="BO79" s="31">
        <f t="shared" si="75"/>
        <v>137.570664</v>
      </c>
      <c r="BP79" s="31">
        <f t="shared" si="55"/>
        <v>124.8</v>
      </c>
      <c r="BQ79" s="31">
        <f t="shared" si="76"/>
        <v>90.7170150752489</v>
      </c>
      <c r="BR79" s="32">
        <f t="shared" si="77"/>
        <v>31.643002028397564</v>
      </c>
      <c r="BS79" s="34">
        <v>394.4</v>
      </c>
      <c r="BT79" s="34">
        <v>137.570664</v>
      </c>
      <c r="BU79" s="34">
        <v>50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0</v>
      </c>
      <c r="CB79" s="34">
        <v>0</v>
      </c>
      <c r="CC79" s="34">
        <v>0</v>
      </c>
      <c r="CD79" s="34">
        <v>74.8</v>
      </c>
      <c r="CE79" s="34">
        <v>0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34">
        <v>5950</v>
      </c>
      <c r="CO79" s="34">
        <v>2376.43</v>
      </c>
      <c r="CP79" s="34">
        <v>386.75</v>
      </c>
      <c r="CQ79" s="34">
        <v>2750</v>
      </c>
      <c r="CR79" s="34">
        <v>895.4000000000001</v>
      </c>
      <c r="CS79" s="34">
        <v>61.75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34">
        <v>0</v>
      </c>
      <c r="DG79" s="31">
        <f t="shared" si="56"/>
        <v>67337.8</v>
      </c>
      <c r="DH79" s="31">
        <f t="shared" si="57"/>
        <v>29069.425064</v>
      </c>
      <c r="DI79" s="31">
        <f t="shared" si="58"/>
        <v>16777.012899999998</v>
      </c>
      <c r="DJ79" s="34">
        <v>0</v>
      </c>
      <c r="DK79" s="34">
        <v>0</v>
      </c>
      <c r="DL79" s="34">
        <v>0</v>
      </c>
      <c r="DM79" s="34">
        <v>0</v>
      </c>
      <c r="DN79" s="34">
        <f t="shared" si="78"/>
        <v>0</v>
      </c>
      <c r="DO79" s="34">
        <v>0</v>
      </c>
      <c r="DP79" s="34">
        <v>0</v>
      </c>
      <c r="DQ79" s="34">
        <v>0</v>
      </c>
      <c r="DR79" s="34">
        <v>0</v>
      </c>
      <c r="DS79" s="34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f t="shared" si="79"/>
        <v>0</v>
      </c>
      <c r="EA79" s="34">
        <v>0</v>
      </c>
      <c r="EB79" s="34">
        <v>0</v>
      </c>
      <c r="EC79" s="31">
        <f t="shared" si="59"/>
        <v>0</v>
      </c>
      <c r="ED79" s="31">
        <f t="shared" si="80"/>
        <v>0</v>
      </c>
      <c r="EE79" s="31">
        <f t="shared" si="60"/>
        <v>0</v>
      </c>
      <c r="EH79" s="22"/>
      <c r="EJ79" s="22"/>
      <c r="EK79" s="22"/>
      <c r="EM79" s="22"/>
    </row>
    <row r="80" spans="1:143" s="21" customFormat="1" ht="20.25" customHeight="1">
      <c r="A80" s="19">
        <v>71</v>
      </c>
      <c r="B80" s="20" t="s">
        <v>118</v>
      </c>
      <c r="C80" s="34">
        <v>2380.4868</v>
      </c>
      <c r="D80" s="34">
        <v>2134.9611</v>
      </c>
      <c r="E80" s="31">
        <f t="shared" si="61"/>
        <v>27273.4</v>
      </c>
      <c r="F80" s="31">
        <f t="shared" si="62"/>
        <v>12642.3577408</v>
      </c>
      <c r="G80" s="31">
        <f t="shared" si="48"/>
        <v>7912.9825</v>
      </c>
      <c r="H80" s="31">
        <f t="shared" si="63"/>
        <v>62.59103453830339</v>
      </c>
      <c r="I80" s="31">
        <f t="shared" si="64"/>
        <v>29.01355349901369</v>
      </c>
      <c r="J80" s="31">
        <f t="shared" si="49"/>
        <v>8594.6</v>
      </c>
      <c r="K80" s="31">
        <f t="shared" si="50"/>
        <v>3302.9577408000005</v>
      </c>
      <c r="L80" s="31">
        <f t="shared" si="51"/>
        <v>1527.5825</v>
      </c>
      <c r="M80" s="31">
        <f t="shared" si="65"/>
        <v>46.24892656452844</v>
      </c>
      <c r="N80" s="31">
        <f t="shared" si="66"/>
        <v>17.773747469341213</v>
      </c>
      <c r="O80" s="31">
        <f t="shared" si="52"/>
        <v>4984.6</v>
      </c>
      <c r="P80" s="31">
        <f t="shared" si="67"/>
        <v>2059.1282908000003</v>
      </c>
      <c r="Q80" s="31">
        <f t="shared" si="53"/>
        <v>940.3425</v>
      </c>
      <c r="R80" s="31">
        <f t="shared" si="83"/>
        <v>45.66701862148976</v>
      </c>
      <c r="S80" s="32">
        <f t="shared" si="84"/>
        <v>18.864954058500178</v>
      </c>
      <c r="T80" s="34">
        <v>184.6</v>
      </c>
      <c r="U80" s="34">
        <v>76.2578908</v>
      </c>
      <c r="V80" s="34">
        <v>17.3425</v>
      </c>
      <c r="W80" s="31">
        <f t="shared" si="81"/>
        <v>22.741908828141888</v>
      </c>
      <c r="X80" s="32">
        <f t="shared" si="82"/>
        <v>9.394637053087758</v>
      </c>
      <c r="Y80" s="34">
        <v>1650</v>
      </c>
      <c r="Z80" s="34">
        <v>455.0535</v>
      </c>
      <c r="AA80" s="34">
        <v>488.24</v>
      </c>
      <c r="AB80" s="31">
        <f t="shared" si="68"/>
        <v>107.29287874942177</v>
      </c>
      <c r="AC80" s="32">
        <f t="shared" si="69"/>
        <v>29.590303030303033</v>
      </c>
      <c r="AD80" s="34">
        <v>4800</v>
      </c>
      <c r="AE80" s="34">
        <v>1982.8704000000002</v>
      </c>
      <c r="AF80" s="34">
        <v>923</v>
      </c>
      <c r="AG80" s="31">
        <f t="shared" si="70"/>
        <v>46.5486801356256</v>
      </c>
      <c r="AH80" s="32">
        <f t="shared" si="71"/>
        <v>19.229166666666668</v>
      </c>
      <c r="AI80" s="34">
        <v>50</v>
      </c>
      <c r="AJ80" s="34">
        <v>33.51045</v>
      </c>
      <c r="AK80" s="34">
        <v>15</v>
      </c>
      <c r="AL80" s="29">
        <v>15</v>
      </c>
      <c r="AM80" s="32">
        <f t="shared" si="72"/>
        <v>30</v>
      </c>
      <c r="AN80" s="33">
        <v>0</v>
      </c>
      <c r="AO80" s="33"/>
      <c r="AP80" s="31"/>
      <c r="AQ80" s="31"/>
      <c r="AR80" s="32"/>
      <c r="AS80" s="33">
        <v>0</v>
      </c>
      <c r="AT80" s="33"/>
      <c r="AU80" s="32">
        <v>0</v>
      </c>
      <c r="AV80" s="32"/>
      <c r="AW80" s="32"/>
      <c r="AX80" s="32"/>
      <c r="AY80" s="34">
        <v>18678.8</v>
      </c>
      <c r="AZ80" s="34">
        <f t="shared" si="73"/>
        <v>9339.4</v>
      </c>
      <c r="BA80" s="34">
        <v>6385.4</v>
      </c>
      <c r="BB80" s="30"/>
      <c r="BC80" s="30">
        <v>0</v>
      </c>
      <c r="BD80" s="30">
        <v>0</v>
      </c>
      <c r="BE80" s="34">
        <v>0</v>
      </c>
      <c r="BF80" s="34">
        <f t="shared" si="74"/>
        <v>0</v>
      </c>
      <c r="BG80" s="34">
        <v>0</v>
      </c>
      <c r="BH80" s="30">
        <v>0</v>
      </c>
      <c r="BI80" s="30">
        <v>0</v>
      </c>
      <c r="BJ80" s="30">
        <v>0</v>
      </c>
      <c r="BK80" s="32"/>
      <c r="BL80" s="32"/>
      <c r="BM80" s="32"/>
      <c r="BN80" s="31">
        <f t="shared" si="54"/>
        <v>150</v>
      </c>
      <c r="BO80" s="31">
        <f t="shared" si="75"/>
        <v>52.3215</v>
      </c>
      <c r="BP80" s="31">
        <f t="shared" si="55"/>
        <v>0</v>
      </c>
      <c r="BQ80" s="31">
        <f t="shared" si="76"/>
        <v>0</v>
      </c>
      <c r="BR80" s="32">
        <f t="shared" si="77"/>
        <v>0</v>
      </c>
      <c r="BS80" s="34">
        <v>150</v>
      </c>
      <c r="BT80" s="34">
        <v>52.3215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4">
        <v>0</v>
      </c>
      <c r="CA80" s="34">
        <v>0</v>
      </c>
      <c r="CB80" s="34">
        <v>0</v>
      </c>
      <c r="CC80" s="34">
        <v>0</v>
      </c>
      <c r="CD80" s="34">
        <v>0</v>
      </c>
      <c r="CE80" s="34">
        <v>0</v>
      </c>
      <c r="CF80" s="34">
        <v>0</v>
      </c>
      <c r="CG80" s="34">
        <v>0</v>
      </c>
      <c r="CH80" s="34">
        <v>0</v>
      </c>
      <c r="CI80" s="34">
        <v>0</v>
      </c>
      <c r="CJ80" s="34">
        <v>0</v>
      </c>
      <c r="CK80" s="34">
        <v>0</v>
      </c>
      <c r="CL80" s="34">
        <v>0</v>
      </c>
      <c r="CM80" s="34">
        <v>0</v>
      </c>
      <c r="CN80" s="34">
        <v>1560</v>
      </c>
      <c r="CO80" s="34">
        <v>623.064</v>
      </c>
      <c r="CP80" s="34">
        <v>84</v>
      </c>
      <c r="CQ80" s="34">
        <v>700</v>
      </c>
      <c r="CR80" s="34">
        <v>227.92000000000002</v>
      </c>
      <c r="CS80" s="34">
        <v>30</v>
      </c>
      <c r="CT80" s="34">
        <v>0</v>
      </c>
      <c r="CU80" s="34">
        <v>0</v>
      </c>
      <c r="CV80" s="34">
        <v>0</v>
      </c>
      <c r="CW80" s="34">
        <v>0</v>
      </c>
      <c r="CX80" s="34">
        <v>0</v>
      </c>
      <c r="CY80" s="34">
        <v>0</v>
      </c>
      <c r="CZ80" s="34">
        <v>0</v>
      </c>
      <c r="DA80" s="34">
        <v>0</v>
      </c>
      <c r="DB80" s="34">
        <v>0</v>
      </c>
      <c r="DC80" s="34">
        <v>200</v>
      </c>
      <c r="DD80" s="34">
        <v>79.88</v>
      </c>
      <c r="DE80" s="34">
        <v>0</v>
      </c>
      <c r="DF80" s="34">
        <v>0</v>
      </c>
      <c r="DG80" s="31">
        <f t="shared" si="56"/>
        <v>27273.4</v>
      </c>
      <c r="DH80" s="31">
        <f t="shared" si="57"/>
        <v>12642.3577408</v>
      </c>
      <c r="DI80" s="31">
        <f t="shared" si="58"/>
        <v>7912.9825</v>
      </c>
      <c r="DJ80" s="34">
        <v>0</v>
      </c>
      <c r="DK80" s="34">
        <v>0</v>
      </c>
      <c r="DL80" s="34">
        <v>0</v>
      </c>
      <c r="DM80" s="34">
        <v>0</v>
      </c>
      <c r="DN80" s="34">
        <f t="shared" si="78"/>
        <v>0</v>
      </c>
      <c r="DO80" s="34">
        <v>0</v>
      </c>
      <c r="DP80" s="34">
        <v>0</v>
      </c>
      <c r="DQ80" s="34">
        <v>0</v>
      </c>
      <c r="DR80" s="34">
        <v>0</v>
      </c>
      <c r="DS80" s="34">
        <v>0</v>
      </c>
      <c r="DT80" s="34">
        <v>0</v>
      </c>
      <c r="DU80" s="34">
        <v>0</v>
      </c>
      <c r="DV80" s="34">
        <v>0</v>
      </c>
      <c r="DW80" s="34">
        <v>0</v>
      </c>
      <c r="DX80" s="34">
        <v>0</v>
      </c>
      <c r="DY80" s="34">
        <v>0</v>
      </c>
      <c r="DZ80" s="34">
        <f t="shared" si="79"/>
        <v>0</v>
      </c>
      <c r="EA80" s="34">
        <v>0</v>
      </c>
      <c r="EB80" s="34">
        <v>0</v>
      </c>
      <c r="EC80" s="31">
        <f t="shared" si="59"/>
        <v>0</v>
      </c>
      <c r="ED80" s="31">
        <f t="shared" si="80"/>
        <v>0</v>
      </c>
      <c r="EE80" s="31">
        <f t="shared" si="60"/>
        <v>0</v>
      </c>
      <c r="EH80" s="22"/>
      <c r="EJ80" s="22"/>
      <c r="EK80" s="22"/>
      <c r="EM80" s="22"/>
    </row>
    <row r="81" spans="1:143" s="21" customFormat="1" ht="20.25" customHeight="1">
      <c r="A81" s="19">
        <v>72</v>
      </c>
      <c r="B81" s="20" t="s">
        <v>119</v>
      </c>
      <c r="C81" s="34">
        <v>439.5032</v>
      </c>
      <c r="D81" s="34">
        <v>3523.5286</v>
      </c>
      <c r="E81" s="31">
        <f t="shared" si="61"/>
        <v>23292.399999999998</v>
      </c>
      <c r="F81" s="31">
        <f t="shared" si="62"/>
        <v>10221.169299999998</v>
      </c>
      <c r="G81" s="31">
        <f t="shared" si="48"/>
        <v>5330.418999999999</v>
      </c>
      <c r="H81" s="31">
        <f t="shared" si="63"/>
        <v>52.150774960747405</v>
      </c>
      <c r="I81" s="31">
        <f t="shared" si="64"/>
        <v>22.88479933368824</v>
      </c>
      <c r="J81" s="31">
        <f t="shared" si="49"/>
        <v>9915.6</v>
      </c>
      <c r="K81" s="31">
        <f t="shared" si="50"/>
        <v>3532.7693</v>
      </c>
      <c r="L81" s="31">
        <f t="shared" si="51"/>
        <v>885.919</v>
      </c>
      <c r="M81" s="31">
        <f t="shared" si="65"/>
        <v>25.077182367951394</v>
      </c>
      <c r="N81" s="31">
        <f t="shared" si="66"/>
        <v>8.934598007180604</v>
      </c>
      <c r="O81" s="31">
        <f t="shared" si="52"/>
        <v>4210</v>
      </c>
      <c r="P81" s="31">
        <f t="shared" si="67"/>
        <v>1739.14258</v>
      </c>
      <c r="Q81" s="31">
        <f t="shared" si="53"/>
        <v>594.274</v>
      </c>
      <c r="R81" s="31">
        <f t="shared" si="83"/>
        <v>34.170516370198925</v>
      </c>
      <c r="S81" s="32">
        <f t="shared" si="84"/>
        <v>14.115771971496438</v>
      </c>
      <c r="T81" s="34">
        <v>10</v>
      </c>
      <c r="U81" s="34">
        <v>4.13098</v>
      </c>
      <c r="V81" s="34">
        <v>3.164</v>
      </c>
      <c r="W81" s="31">
        <f t="shared" si="81"/>
        <v>76.59199511980208</v>
      </c>
      <c r="X81" s="32">
        <f t="shared" si="82"/>
        <v>31.64</v>
      </c>
      <c r="Y81" s="34">
        <v>4050</v>
      </c>
      <c r="Z81" s="34">
        <v>1116.9495</v>
      </c>
      <c r="AA81" s="34">
        <v>215.545</v>
      </c>
      <c r="AB81" s="31">
        <f t="shared" si="68"/>
        <v>19.29764953563254</v>
      </c>
      <c r="AC81" s="32">
        <f t="shared" si="69"/>
        <v>5.322098765432099</v>
      </c>
      <c r="AD81" s="34">
        <v>4200</v>
      </c>
      <c r="AE81" s="34">
        <v>1735.0116</v>
      </c>
      <c r="AF81" s="34">
        <v>591.11</v>
      </c>
      <c r="AG81" s="31">
        <f t="shared" si="70"/>
        <v>34.06951284936654</v>
      </c>
      <c r="AH81" s="32">
        <f t="shared" si="71"/>
        <v>14.074047619047619</v>
      </c>
      <c r="AI81" s="34">
        <v>170</v>
      </c>
      <c r="AJ81" s="34">
        <v>113.93552999999999</v>
      </c>
      <c r="AK81" s="34">
        <v>25.5</v>
      </c>
      <c r="AL81" s="29">
        <v>6.1</v>
      </c>
      <c r="AM81" s="32">
        <f t="shared" si="72"/>
        <v>15</v>
      </c>
      <c r="AN81" s="33">
        <v>0</v>
      </c>
      <c r="AO81" s="33"/>
      <c r="AP81" s="31"/>
      <c r="AQ81" s="31"/>
      <c r="AR81" s="32"/>
      <c r="AS81" s="33">
        <v>0</v>
      </c>
      <c r="AT81" s="33"/>
      <c r="AU81" s="32">
        <v>0</v>
      </c>
      <c r="AV81" s="32"/>
      <c r="AW81" s="32"/>
      <c r="AX81" s="32"/>
      <c r="AY81" s="34">
        <v>13376.8</v>
      </c>
      <c r="AZ81" s="34">
        <f t="shared" si="73"/>
        <v>6688.4</v>
      </c>
      <c r="BA81" s="34">
        <v>4444.5</v>
      </c>
      <c r="BB81" s="30"/>
      <c r="BC81" s="30">
        <v>0</v>
      </c>
      <c r="BD81" s="30">
        <v>0</v>
      </c>
      <c r="BE81" s="34">
        <v>0</v>
      </c>
      <c r="BF81" s="34">
        <f t="shared" si="74"/>
        <v>0</v>
      </c>
      <c r="BG81" s="34">
        <v>0</v>
      </c>
      <c r="BH81" s="30">
        <v>0</v>
      </c>
      <c r="BI81" s="30">
        <v>0</v>
      </c>
      <c r="BJ81" s="30">
        <v>0</v>
      </c>
      <c r="BK81" s="32"/>
      <c r="BL81" s="32"/>
      <c r="BM81" s="32"/>
      <c r="BN81" s="31">
        <f t="shared" si="54"/>
        <v>605</v>
      </c>
      <c r="BO81" s="31">
        <f t="shared" si="75"/>
        <v>211.03005</v>
      </c>
      <c r="BP81" s="31">
        <f t="shared" si="55"/>
        <v>14.9</v>
      </c>
      <c r="BQ81" s="31">
        <f t="shared" si="76"/>
        <v>7.06060582367298</v>
      </c>
      <c r="BR81" s="32">
        <f t="shared" si="77"/>
        <v>2.462809917355372</v>
      </c>
      <c r="BS81" s="34">
        <v>605</v>
      </c>
      <c r="BT81" s="34">
        <v>211.03005</v>
      </c>
      <c r="BU81" s="34">
        <v>14.9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4">
        <v>0</v>
      </c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880.6</v>
      </c>
      <c r="CO81" s="34">
        <v>351.71164000000005</v>
      </c>
      <c r="CP81" s="34">
        <v>35.7</v>
      </c>
      <c r="CQ81" s="34">
        <v>880.6</v>
      </c>
      <c r="CR81" s="34">
        <v>286.72336000000007</v>
      </c>
      <c r="CS81" s="34">
        <v>35.7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1">
        <f t="shared" si="56"/>
        <v>23292.399999999998</v>
      </c>
      <c r="DH81" s="31">
        <f t="shared" si="57"/>
        <v>10221.169299999998</v>
      </c>
      <c r="DI81" s="31">
        <f t="shared" si="58"/>
        <v>5330.418999999999</v>
      </c>
      <c r="DJ81" s="34">
        <v>0</v>
      </c>
      <c r="DK81" s="34">
        <v>0</v>
      </c>
      <c r="DL81" s="34">
        <v>0</v>
      </c>
      <c r="DM81" s="34">
        <v>0</v>
      </c>
      <c r="DN81" s="34">
        <f t="shared" si="78"/>
        <v>0</v>
      </c>
      <c r="DO81" s="34">
        <v>0</v>
      </c>
      <c r="DP81" s="34">
        <v>0</v>
      </c>
      <c r="DQ81" s="34">
        <v>0</v>
      </c>
      <c r="DR81" s="34">
        <v>0</v>
      </c>
      <c r="DS81" s="34">
        <v>0</v>
      </c>
      <c r="DT81" s="34">
        <v>0</v>
      </c>
      <c r="DU81" s="34">
        <v>0</v>
      </c>
      <c r="DV81" s="34">
        <v>0</v>
      </c>
      <c r="DW81" s="34">
        <v>0</v>
      </c>
      <c r="DX81" s="34">
        <v>0</v>
      </c>
      <c r="DY81" s="34">
        <v>0</v>
      </c>
      <c r="DZ81" s="34">
        <f t="shared" si="79"/>
        <v>0</v>
      </c>
      <c r="EA81" s="34">
        <v>0</v>
      </c>
      <c r="EB81" s="34">
        <v>0</v>
      </c>
      <c r="EC81" s="31">
        <f t="shared" si="59"/>
        <v>0</v>
      </c>
      <c r="ED81" s="31">
        <f t="shared" si="80"/>
        <v>0</v>
      </c>
      <c r="EE81" s="31">
        <f t="shared" si="60"/>
        <v>0</v>
      </c>
      <c r="EH81" s="22"/>
      <c r="EJ81" s="22"/>
      <c r="EK81" s="22"/>
      <c r="EM81" s="22"/>
    </row>
    <row r="82" spans="1:143" s="21" customFormat="1" ht="20.25" customHeight="1">
      <c r="A82" s="19">
        <v>73</v>
      </c>
      <c r="B82" s="20" t="s">
        <v>120</v>
      </c>
      <c r="C82" s="34">
        <v>24100.9375</v>
      </c>
      <c r="D82" s="34">
        <v>18416.2478</v>
      </c>
      <c r="E82" s="31">
        <f t="shared" si="61"/>
        <v>144707.7</v>
      </c>
      <c r="F82" s="31">
        <f t="shared" si="62"/>
        <v>64549.1908</v>
      </c>
      <c r="G82" s="31">
        <f t="shared" si="48"/>
        <v>37346.8698</v>
      </c>
      <c r="H82" s="31">
        <f t="shared" si="63"/>
        <v>57.85799843055508</v>
      </c>
      <c r="I82" s="31">
        <f t="shared" si="64"/>
        <v>25.808488283622776</v>
      </c>
      <c r="J82" s="31">
        <f t="shared" si="49"/>
        <v>60400</v>
      </c>
      <c r="K82" s="31">
        <f t="shared" si="50"/>
        <v>22395.340799999998</v>
      </c>
      <c r="L82" s="31">
        <f t="shared" si="51"/>
        <v>12707.669800000001</v>
      </c>
      <c r="M82" s="31">
        <f t="shared" si="65"/>
        <v>56.742471184006284</v>
      </c>
      <c r="N82" s="31">
        <f t="shared" si="66"/>
        <v>21.03918841059603</v>
      </c>
      <c r="O82" s="31">
        <f t="shared" si="52"/>
        <v>25000</v>
      </c>
      <c r="P82" s="31">
        <f t="shared" si="67"/>
        <v>10327.45</v>
      </c>
      <c r="Q82" s="31">
        <f t="shared" si="53"/>
        <v>6635.106</v>
      </c>
      <c r="R82" s="31">
        <f t="shared" si="83"/>
        <v>64.24728272710108</v>
      </c>
      <c r="S82" s="32">
        <f t="shared" si="84"/>
        <v>26.540424</v>
      </c>
      <c r="T82" s="34">
        <v>3540</v>
      </c>
      <c r="U82" s="34">
        <v>1462.36692</v>
      </c>
      <c r="V82" s="34">
        <v>1769.874</v>
      </c>
      <c r="W82" s="31">
        <f t="shared" si="81"/>
        <v>121.02803857187907</v>
      </c>
      <c r="X82" s="32">
        <f t="shared" si="82"/>
        <v>49.996440677966106</v>
      </c>
      <c r="Y82" s="34">
        <v>18400</v>
      </c>
      <c r="Z82" s="34">
        <v>5074.536</v>
      </c>
      <c r="AA82" s="34">
        <v>2385.6692</v>
      </c>
      <c r="AB82" s="31">
        <f t="shared" si="68"/>
        <v>47.01255838957493</v>
      </c>
      <c r="AC82" s="32">
        <f t="shared" si="69"/>
        <v>12.965593478260867</v>
      </c>
      <c r="AD82" s="34">
        <v>21460</v>
      </c>
      <c r="AE82" s="34">
        <v>8865.08308</v>
      </c>
      <c r="AF82" s="34">
        <v>4865.232</v>
      </c>
      <c r="AG82" s="31">
        <f t="shared" si="70"/>
        <v>54.880839311886064</v>
      </c>
      <c r="AH82" s="32">
        <f t="shared" si="71"/>
        <v>22.67116495806151</v>
      </c>
      <c r="AI82" s="34">
        <v>1200</v>
      </c>
      <c r="AJ82" s="34">
        <v>804.2508</v>
      </c>
      <c r="AK82" s="34">
        <v>477.303</v>
      </c>
      <c r="AL82" s="29">
        <v>227.303</v>
      </c>
      <c r="AM82" s="32">
        <f t="shared" si="72"/>
        <v>39.77525</v>
      </c>
      <c r="AN82" s="33">
        <v>0</v>
      </c>
      <c r="AO82" s="33"/>
      <c r="AP82" s="31"/>
      <c r="AQ82" s="31"/>
      <c r="AR82" s="32"/>
      <c r="AS82" s="33">
        <v>0</v>
      </c>
      <c r="AT82" s="33"/>
      <c r="AU82" s="32">
        <v>0</v>
      </c>
      <c r="AV82" s="32"/>
      <c r="AW82" s="32"/>
      <c r="AX82" s="32"/>
      <c r="AY82" s="34">
        <v>74857.7</v>
      </c>
      <c r="AZ82" s="34">
        <f t="shared" si="73"/>
        <v>37428.85</v>
      </c>
      <c r="BA82" s="34">
        <v>23519.2</v>
      </c>
      <c r="BB82" s="30"/>
      <c r="BC82" s="30">
        <v>0</v>
      </c>
      <c r="BD82" s="30">
        <v>0</v>
      </c>
      <c r="BE82" s="34">
        <v>0</v>
      </c>
      <c r="BF82" s="34">
        <f t="shared" si="74"/>
        <v>0</v>
      </c>
      <c r="BG82" s="34">
        <v>520</v>
      </c>
      <c r="BH82" s="30">
        <v>0</v>
      </c>
      <c r="BI82" s="30">
        <v>0</v>
      </c>
      <c r="BJ82" s="30">
        <v>0</v>
      </c>
      <c r="BK82" s="32"/>
      <c r="BL82" s="32"/>
      <c r="BM82" s="32"/>
      <c r="BN82" s="31">
        <f t="shared" si="54"/>
        <v>2400</v>
      </c>
      <c r="BO82" s="31">
        <f t="shared" si="75"/>
        <v>837.144</v>
      </c>
      <c r="BP82" s="31">
        <f t="shared" si="55"/>
        <v>480.4156</v>
      </c>
      <c r="BQ82" s="31">
        <f t="shared" si="76"/>
        <v>57.38745066559636</v>
      </c>
      <c r="BR82" s="32">
        <f t="shared" si="77"/>
        <v>20.017316666666666</v>
      </c>
      <c r="BS82" s="34">
        <v>2400</v>
      </c>
      <c r="BT82" s="34">
        <v>837.144</v>
      </c>
      <c r="BU82" s="34">
        <v>480.4156</v>
      </c>
      <c r="BV82" s="34">
        <v>0</v>
      </c>
      <c r="BW82" s="34">
        <v>0</v>
      </c>
      <c r="BX82" s="34">
        <v>0</v>
      </c>
      <c r="BY82" s="34">
        <v>0</v>
      </c>
      <c r="BZ82" s="34">
        <v>0</v>
      </c>
      <c r="CA82" s="34">
        <v>0</v>
      </c>
      <c r="CB82" s="34">
        <v>0</v>
      </c>
      <c r="CC82" s="34">
        <v>0</v>
      </c>
      <c r="CD82" s="34">
        <v>0</v>
      </c>
      <c r="CE82" s="34">
        <v>0</v>
      </c>
      <c r="CF82" s="34">
        <v>0</v>
      </c>
      <c r="CG82" s="34">
        <v>0</v>
      </c>
      <c r="CH82" s="34">
        <v>0</v>
      </c>
      <c r="CI82" s="34">
        <v>0</v>
      </c>
      <c r="CJ82" s="34">
        <v>0</v>
      </c>
      <c r="CK82" s="34">
        <v>8000</v>
      </c>
      <c r="CL82" s="34">
        <v>3195.2</v>
      </c>
      <c r="CM82" s="34">
        <v>1901.1</v>
      </c>
      <c r="CN82" s="34">
        <v>5400</v>
      </c>
      <c r="CO82" s="34">
        <v>2156.7599999999998</v>
      </c>
      <c r="CP82" s="34">
        <v>799.96</v>
      </c>
      <c r="CQ82" s="34">
        <v>5400</v>
      </c>
      <c r="CR82" s="34">
        <v>1758.2400000000002</v>
      </c>
      <c r="CS82" s="34">
        <v>799.96</v>
      </c>
      <c r="CT82" s="34">
        <v>0</v>
      </c>
      <c r="CU82" s="34">
        <v>0</v>
      </c>
      <c r="CV82" s="34">
        <v>28.116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34">
        <v>600</v>
      </c>
      <c r="DC82" s="34">
        <v>0</v>
      </c>
      <c r="DD82" s="34">
        <v>0</v>
      </c>
      <c r="DE82" s="34">
        <v>0</v>
      </c>
      <c r="DF82" s="34">
        <v>0</v>
      </c>
      <c r="DG82" s="31">
        <f t="shared" si="56"/>
        <v>135257.7</v>
      </c>
      <c r="DH82" s="31">
        <f t="shared" si="57"/>
        <v>59824.1908</v>
      </c>
      <c r="DI82" s="31">
        <f t="shared" si="58"/>
        <v>37346.8698</v>
      </c>
      <c r="DJ82" s="34">
        <v>0</v>
      </c>
      <c r="DK82" s="34">
        <v>0</v>
      </c>
      <c r="DL82" s="34">
        <v>0</v>
      </c>
      <c r="DM82" s="34">
        <v>9450</v>
      </c>
      <c r="DN82" s="34">
        <f t="shared" si="78"/>
        <v>4725</v>
      </c>
      <c r="DO82" s="34">
        <v>0</v>
      </c>
      <c r="DP82" s="34">
        <v>0</v>
      </c>
      <c r="DQ82" s="34">
        <v>0</v>
      </c>
      <c r="DR82" s="34">
        <v>0</v>
      </c>
      <c r="DS82" s="34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f t="shared" si="79"/>
        <v>0</v>
      </c>
      <c r="EA82" s="34">
        <v>0</v>
      </c>
      <c r="EB82" s="34">
        <v>0</v>
      </c>
      <c r="EC82" s="31">
        <f t="shared" si="59"/>
        <v>9450</v>
      </c>
      <c r="ED82" s="31">
        <f t="shared" si="80"/>
        <v>4725</v>
      </c>
      <c r="EE82" s="31">
        <f t="shared" si="60"/>
        <v>0</v>
      </c>
      <c r="EH82" s="22"/>
      <c r="EJ82" s="22"/>
      <c r="EK82" s="22"/>
      <c r="EM82" s="22"/>
    </row>
    <row r="83" spans="1:143" s="21" customFormat="1" ht="20.25" customHeight="1">
      <c r="A83" s="19">
        <v>74</v>
      </c>
      <c r="B83" s="20" t="s">
        <v>121</v>
      </c>
      <c r="C83" s="34">
        <v>107.0925</v>
      </c>
      <c r="D83" s="34">
        <v>36559.192</v>
      </c>
      <c r="E83" s="31">
        <f t="shared" si="61"/>
        <v>145964.3</v>
      </c>
      <c r="F83" s="31">
        <f t="shared" si="62"/>
        <v>65766.5336827</v>
      </c>
      <c r="G83" s="31">
        <f t="shared" si="48"/>
        <v>38741.479</v>
      </c>
      <c r="H83" s="31">
        <f t="shared" si="63"/>
        <v>58.90758845055416</v>
      </c>
      <c r="I83" s="31">
        <f t="shared" si="64"/>
        <v>26.541749592194808</v>
      </c>
      <c r="J83" s="31">
        <f t="shared" si="49"/>
        <v>51212.3</v>
      </c>
      <c r="K83" s="31">
        <f t="shared" si="50"/>
        <v>18390.5336827</v>
      </c>
      <c r="L83" s="31">
        <f t="shared" si="51"/>
        <v>6850.479000000001</v>
      </c>
      <c r="M83" s="31">
        <f t="shared" si="65"/>
        <v>37.25002829278552</v>
      </c>
      <c r="N83" s="31">
        <f t="shared" si="66"/>
        <v>13.376628270942724</v>
      </c>
      <c r="O83" s="31">
        <f t="shared" si="52"/>
        <v>16618</v>
      </c>
      <c r="P83" s="31">
        <f t="shared" si="67"/>
        <v>6864.862564</v>
      </c>
      <c r="Q83" s="31">
        <f t="shared" si="53"/>
        <v>4177.152</v>
      </c>
      <c r="R83" s="31">
        <f t="shared" si="83"/>
        <v>60.848297559595544</v>
      </c>
      <c r="S83" s="32">
        <f t="shared" si="84"/>
        <v>25.1363100252738</v>
      </c>
      <c r="T83" s="34">
        <v>1018</v>
      </c>
      <c r="U83" s="34">
        <v>420.533764</v>
      </c>
      <c r="V83" s="34">
        <v>13.102</v>
      </c>
      <c r="W83" s="31">
        <f>V83/U82:U83*100</f>
        <v>3.1155643426528767</v>
      </c>
      <c r="X83" s="32">
        <f t="shared" si="82"/>
        <v>1.2870333988212181</v>
      </c>
      <c r="Y83" s="34">
        <v>19500</v>
      </c>
      <c r="Z83" s="34">
        <v>5377.905</v>
      </c>
      <c r="AA83" s="34">
        <v>947.867</v>
      </c>
      <c r="AB83" s="31">
        <f t="shared" si="68"/>
        <v>17.62520907304982</v>
      </c>
      <c r="AC83" s="32">
        <f t="shared" si="69"/>
        <v>4.86085641025641</v>
      </c>
      <c r="AD83" s="34">
        <v>15600</v>
      </c>
      <c r="AE83" s="34">
        <v>6444.3288</v>
      </c>
      <c r="AF83" s="34">
        <v>4164.05</v>
      </c>
      <c r="AG83" s="31">
        <f t="shared" si="70"/>
        <v>64.61572848362424</v>
      </c>
      <c r="AH83" s="32">
        <f t="shared" si="71"/>
        <v>26.692628205128205</v>
      </c>
      <c r="AI83" s="34">
        <v>1084.3</v>
      </c>
      <c r="AJ83" s="34">
        <v>726.7076187</v>
      </c>
      <c r="AK83" s="34">
        <v>904.3</v>
      </c>
      <c r="AL83" s="29">
        <v>896.9</v>
      </c>
      <c r="AM83" s="32">
        <f t="shared" si="72"/>
        <v>83.39942820252698</v>
      </c>
      <c r="AN83" s="33">
        <v>0</v>
      </c>
      <c r="AO83" s="33"/>
      <c r="AP83" s="31"/>
      <c r="AQ83" s="31"/>
      <c r="AR83" s="32"/>
      <c r="AS83" s="33">
        <v>0</v>
      </c>
      <c r="AT83" s="33"/>
      <c r="AU83" s="32">
        <v>0</v>
      </c>
      <c r="AV83" s="32"/>
      <c r="AW83" s="32"/>
      <c r="AX83" s="32"/>
      <c r="AY83" s="34">
        <v>94752</v>
      </c>
      <c r="AZ83" s="34">
        <f t="shared" si="73"/>
        <v>47376</v>
      </c>
      <c r="BA83" s="34">
        <v>31891</v>
      </c>
      <c r="BB83" s="30"/>
      <c r="BC83" s="30">
        <v>0</v>
      </c>
      <c r="BD83" s="30">
        <v>0</v>
      </c>
      <c r="BE83" s="34">
        <v>0</v>
      </c>
      <c r="BF83" s="34">
        <f t="shared" si="74"/>
        <v>0</v>
      </c>
      <c r="BG83" s="34">
        <v>0</v>
      </c>
      <c r="BH83" s="30">
        <v>0</v>
      </c>
      <c r="BI83" s="30">
        <v>0</v>
      </c>
      <c r="BJ83" s="30">
        <v>0</v>
      </c>
      <c r="BK83" s="32"/>
      <c r="BL83" s="32"/>
      <c r="BM83" s="32"/>
      <c r="BN83" s="31">
        <f t="shared" si="54"/>
        <v>3450</v>
      </c>
      <c r="BO83" s="31">
        <f t="shared" si="75"/>
        <v>1203.3945</v>
      </c>
      <c r="BP83" s="31">
        <f t="shared" si="55"/>
        <v>289.06</v>
      </c>
      <c r="BQ83" s="31">
        <f t="shared" si="76"/>
        <v>24.02038566737674</v>
      </c>
      <c r="BR83" s="32">
        <f t="shared" si="77"/>
        <v>8.378550724637682</v>
      </c>
      <c r="BS83" s="34">
        <v>3450</v>
      </c>
      <c r="BT83" s="34">
        <v>1203.3945</v>
      </c>
      <c r="BU83" s="34">
        <v>289.06</v>
      </c>
      <c r="BV83" s="34">
        <v>0</v>
      </c>
      <c r="BW83" s="34">
        <v>0</v>
      </c>
      <c r="BX83" s="34">
        <v>0</v>
      </c>
      <c r="BY83" s="34">
        <v>0</v>
      </c>
      <c r="BZ83" s="34">
        <v>0</v>
      </c>
      <c r="CA83" s="34">
        <v>0</v>
      </c>
      <c r="CB83" s="34">
        <v>0</v>
      </c>
      <c r="CC83" s="34">
        <v>0</v>
      </c>
      <c r="CD83" s="34">
        <v>0</v>
      </c>
      <c r="CE83" s="34">
        <v>0</v>
      </c>
      <c r="CF83" s="34">
        <v>0</v>
      </c>
      <c r="CG83" s="34">
        <v>0</v>
      </c>
      <c r="CH83" s="34">
        <v>0</v>
      </c>
      <c r="CI83" s="34">
        <v>0</v>
      </c>
      <c r="CJ83" s="34">
        <v>0</v>
      </c>
      <c r="CK83" s="34">
        <v>0</v>
      </c>
      <c r="CL83" s="34">
        <v>0</v>
      </c>
      <c r="CM83" s="34">
        <v>0</v>
      </c>
      <c r="CN83" s="34">
        <v>10560</v>
      </c>
      <c r="CO83" s="34">
        <v>4217.664</v>
      </c>
      <c r="CP83" s="34">
        <v>532.1</v>
      </c>
      <c r="CQ83" s="34">
        <v>6400</v>
      </c>
      <c r="CR83" s="34">
        <v>2083.84</v>
      </c>
      <c r="CS83" s="34">
        <v>488.2</v>
      </c>
      <c r="CT83" s="34">
        <v>0</v>
      </c>
      <c r="CU83" s="34">
        <v>0</v>
      </c>
      <c r="CV83" s="34">
        <v>0</v>
      </c>
      <c r="CW83" s="34">
        <v>0</v>
      </c>
      <c r="CX83" s="34">
        <v>0</v>
      </c>
      <c r="CY83" s="34">
        <v>0</v>
      </c>
      <c r="CZ83" s="34">
        <v>0</v>
      </c>
      <c r="DA83" s="34">
        <v>0</v>
      </c>
      <c r="DB83" s="34">
        <v>0</v>
      </c>
      <c r="DC83" s="34">
        <v>0</v>
      </c>
      <c r="DD83" s="34">
        <v>0</v>
      </c>
      <c r="DE83" s="34">
        <v>0</v>
      </c>
      <c r="DF83" s="34">
        <v>0</v>
      </c>
      <c r="DG83" s="31">
        <f t="shared" si="56"/>
        <v>145964.3</v>
      </c>
      <c r="DH83" s="31">
        <f t="shared" si="57"/>
        <v>65766.5336827</v>
      </c>
      <c r="DI83" s="31">
        <f t="shared" si="58"/>
        <v>38741.479</v>
      </c>
      <c r="DJ83" s="34">
        <v>0</v>
      </c>
      <c r="DK83" s="34">
        <v>0</v>
      </c>
      <c r="DL83" s="34">
        <v>0</v>
      </c>
      <c r="DM83" s="34">
        <v>0</v>
      </c>
      <c r="DN83" s="34">
        <f t="shared" si="78"/>
        <v>0</v>
      </c>
      <c r="DO83" s="34">
        <v>0</v>
      </c>
      <c r="DP83" s="34">
        <v>0</v>
      </c>
      <c r="DQ83" s="34">
        <v>0</v>
      </c>
      <c r="DR83" s="34">
        <v>0</v>
      </c>
      <c r="DS83" s="34">
        <v>0</v>
      </c>
      <c r="DT83" s="34">
        <v>0</v>
      </c>
      <c r="DU83" s="34">
        <v>0</v>
      </c>
      <c r="DV83" s="34">
        <v>0</v>
      </c>
      <c r="DW83" s="34">
        <v>0</v>
      </c>
      <c r="DX83" s="34">
        <v>0</v>
      </c>
      <c r="DY83" s="34">
        <v>21000</v>
      </c>
      <c r="DZ83" s="34">
        <f t="shared" si="79"/>
        <v>10500</v>
      </c>
      <c r="EA83" s="34">
        <v>0</v>
      </c>
      <c r="EB83" s="34">
        <v>0</v>
      </c>
      <c r="EC83" s="31">
        <f t="shared" si="59"/>
        <v>21000</v>
      </c>
      <c r="ED83" s="31">
        <f t="shared" si="80"/>
        <v>10500</v>
      </c>
      <c r="EE83" s="31">
        <f t="shared" si="60"/>
        <v>0</v>
      </c>
      <c r="EH83" s="22"/>
      <c r="EJ83" s="22"/>
      <c r="EK83" s="22"/>
      <c r="EM83" s="22"/>
    </row>
    <row r="84" spans="1:143" s="21" customFormat="1" ht="20.25" customHeight="1">
      <c r="A84" s="19">
        <v>75</v>
      </c>
      <c r="B84" s="20" t="s">
        <v>122</v>
      </c>
      <c r="C84" s="34">
        <v>15627.7789</v>
      </c>
      <c r="D84" s="34">
        <v>9392.5222</v>
      </c>
      <c r="E84" s="31">
        <f t="shared" si="61"/>
        <v>76389.09999999999</v>
      </c>
      <c r="F84" s="31">
        <f t="shared" si="62"/>
        <v>34852.586814999995</v>
      </c>
      <c r="G84" s="31">
        <f t="shared" si="48"/>
        <v>25321.4469</v>
      </c>
      <c r="H84" s="31">
        <f t="shared" si="63"/>
        <v>72.65299139604195</v>
      </c>
      <c r="I84" s="31">
        <f t="shared" si="64"/>
        <v>33.1479843328433</v>
      </c>
      <c r="J84" s="31">
        <f t="shared" si="49"/>
        <v>26404.9</v>
      </c>
      <c r="K84" s="31">
        <f t="shared" si="50"/>
        <v>9860.486815</v>
      </c>
      <c r="L84" s="31">
        <f t="shared" si="51"/>
        <v>8410.1469</v>
      </c>
      <c r="M84" s="31">
        <f t="shared" si="65"/>
        <v>85.29139643700238</v>
      </c>
      <c r="N84" s="31">
        <f t="shared" si="66"/>
        <v>31.850705361504872</v>
      </c>
      <c r="O84" s="31">
        <f t="shared" si="52"/>
        <v>11900</v>
      </c>
      <c r="P84" s="31">
        <f t="shared" si="67"/>
        <v>4915.8662</v>
      </c>
      <c r="Q84" s="31">
        <f t="shared" si="53"/>
        <v>5477.6986</v>
      </c>
      <c r="R84" s="31">
        <f t="shared" si="83"/>
        <v>111.42896037325019</v>
      </c>
      <c r="S84" s="32">
        <f t="shared" si="84"/>
        <v>46.03108067226891</v>
      </c>
      <c r="T84" s="34">
        <v>2400</v>
      </c>
      <c r="U84" s="34">
        <v>991.4352000000001</v>
      </c>
      <c r="V84" s="34">
        <v>1422.7986</v>
      </c>
      <c r="W84" s="31">
        <f t="shared" si="81"/>
        <v>143.50898576124794</v>
      </c>
      <c r="X84" s="32">
        <f t="shared" si="82"/>
        <v>59.283275</v>
      </c>
      <c r="Y84" s="34">
        <v>7305</v>
      </c>
      <c r="Z84" s="34">
        <v>2014.6459499999999</v>
      </c>
      <c r="AA84" s="34">
        <v>1354.4783</v>
      </c>
      <c r="AB84" s="31">
        <f t="shared" si="68"/>
        <v>67.23157982175479</v>
      </c>
      <c r="AC84" s="32">
        <f t="shared" si="69"/>
        <v>18.54179739904175</v>
      </c>
      <c r="AD84" s="34">
        <v>9500</v>
      </c>
      <c r="AE84" s="34">
        <v>3924.431</v>
      </c>
      <c r="AF84" s="34">
        <v>4054.9</v>
      </c>
      <c r="AG84" s="31">
        <f t="shared" si="70"/>
        <v>103.32453290680866</v>
      </c>
      <c r="AH84" s="32">
        <f t="shared" si="71"/>
        <v>42.683157894736844</v>
      </c>
      <c r="AI84" s="34">
        <v>255</v>
      </c>
      <c r="AJ84" s="34">
        <v>170.90329499999999</v>
      </c>
      <c r="AK84" s="34">
        <v>155.3</v>
      </c>
      <c r="AL84" s="29">
        <v>95.5</v>
      </c>
      <c r="AM84" s="32">
        <f t="shared" si="72"/>
        <v>60.90196078431372</v>
      </c>
      <c r="AN84" s="33">
        <v>0</v>
      </c>
      <c r="AO84" s="33"/>
      <c r="AP84" s="31"/>
      <c r="AQ84" s="31"/>
      <c r="AR84" s="32"/>
      <c r="AS84" s="33">
        <v>0</v>
      </c>
      <c r="AT84" s="33"/>
      <c r="AU84" s="32">
        <v>0</v>
      </c>
      <c r="AV84" s="32"/>
      <c r="AW84" s="32"/>
      <c r="AX84" s="32"/>
      <c r="AY84" s="34">
        <v>49984.2</v>
      </c>
      <c r="AZ84" s="34">
        <f t="shared" si="73"/>
        <v>24992.1</v>
      </c>
      <c r="BA84" s="34">
        <v>16911.3</v>
      </c>
      <c r="BB84" s="30"/>
      <c r="BC84" s="30">
        <v>0</v>
      </c>
      <c r="BD84" s="30">
        <v>0</v>
      </c>
      <c r="BE84" s="34">
        <v>0</v>
      </c>
      <c r="BF84" s="34">
        <f t="shared" si="74"/>
        <v>0</v>
      </c>
      <c r="BG84" s="34">
        <v>0</v>
      </c>
      <c r="BH84" s="30">
        <v>0</v>
      </c>
      <c r="BI84" s="30">
        <v>0</v>
      </c>
      <c r="BJ84" s="30">
        <v>0</v>
      </c>
      <c r="BK84" s="32"/>
      <c r="BL84" s="32"/>
      <c r="BM84" s="32"/>
      <c r="BN84" s="31">
        <f t="shared" si="54"/>
        <v>291</v>
      </c>
      <c r="BO84" s="31">
        <f t="shared" si="75"/>
        <v>101.50371000000001</v>
      </c>
      <c r="BP84" s="31">
        <f t="shared" si="55"/>
        <v>0</v>
      </c>
      <c r="BQ84" s="31">
        <f t="shared" si="76"/>
        <v>0</v>
      </c>
      <c r="BR84" s="32">
        <f t="shared" si="77"/>
        <v>0</v>
      </c>
      <c r="BS84" s="34">
        <v>291</v>
      </c>
      <c r="BT84" s="34">
        <v>101.50371000000001</v>
      </c>
      <c r="BU84" s="34">
        <v>0</v>
      </c>
      <c r="BV84" s="34">
        <v>0</v>
      </c>
      <c r="BW84" s="34">
        <v>0</v>
      </c>
      <c r="BX84" s="34">
        <v>0</v>
      </c>
      <c r="BY84" s="34">
        <v>0</v>
      </c>
      <c r="BZ84" s="34">
        <v>0</v>
      </c>
      <c r="CA84" s="34">
        <v>0</v>
      </c>
      <c r="CB84" s="34">
        <v>0</v>
      </c>
      <c r="CC84" s="34">
        <v>0</v>
      </c>
      <c r="CD84" s="34">
        <v>0</v>
      </c>
      <c r="CE84" s="34">
        <v>0</v>
      </c>
      <c r="CF84" s="34">
        <v>0</v>
      </c>
      <c r="CG84" s="34">
        <v>0</v>
      </c>
      <c r="CH84" s="34">
        <v>0</v>
      </c>
      <c r="CI84" s="34">
        <v>0</v>
      </c>
      <c r="CJ84" s="34">
        <v>0</v>
      </c>
      <c r="CK84" s="34">
        <v>0</v>
      </c>
      <c r="CL84" s="34">
        <v>0</v>
      </c>
      <c r="CM84" s="34">
        <v>0</v>
      </c>
      <c r="CN84" s="34">
        <v>6653.9</v>
      </c>
      <c r="CO84" s="34">
        <v>2657.5676599999997</v>
      </c>
      <c r="CP84" s="34">
        <v>678.03</v>
      </c>
      <c r="CQ84" s="34">
        <v>3953.9</v>
      </c>
      <c r="CR84" s="34">
        <v>1287.38984</v>
      </c>
      <c r="CS84" s="34">
        <v>317.6</v>
      </c>
      <c r="CT84" s="34">
        <v>0</v>
      </c>
      <c r="CU84" s="34">
        <v>0</v>
      </c>
      <c r="CV84" s="34">
        <v>444.84</v>
      </c>
      <c r="CW84" s="34">
        <v>0</v>
      </c>
      <c r="CX84" s="34">
        <v>0</v>
      </c>
      <c r="CY84" s="34">
        <v>299.8</v>
      </c>
      <c r="CZ84" s="34">
        <v>0</v>
      </c>
      <c r="DA84" s="34">
        <v>0</v>
      </c>
      <c r="DB84" s="34">
        <v>0</v>
      </c>
      <c r="DC84" s="34">
        <v>0</v>
      </c>
      <c r="DD84" s="34">
        <v>0</v>
      </c>
      <c r="DE84" s="34">
        <v>0</v>
      </c>
      <c r="DF84" s="34">
        <v>0</v>
      </c>
      <c r="DG84" s="31">
        <f t="shared" si="56"/>
        <v>76389.09999999999</v>
      </c>
      <c r="DH84" s="31">
        <f t="shared" si="57"/>
        <v>34852.586814999995</v>
      </c>
      <c r="DI84" s="31">
        <f t="shared" si="58"/>
        <v>25321.4469</v>
      </c>
      <c r="DJ84" s="34">
        <v>0</v>
      </c>
      <c r="DK84" s="34">
        <v>0</v>
      </c>
      <c r="DL84" s="34">
        <v>0</v>
      </c>
      <c r="DM84" s="34">
        <v>0</v>
      </c>
      <c r="DN84" s="34">
        <f t="shared" si="78"/>
        <v>0</v>
      </c>
      <c r="DO84" s="34">
        <v>0</v>
      </c>
      <c r="DP84" s="34">
        <v>0</v>
      </c>
      <c r="DQ84" s="34">
        <v>0</v>
      </c>
      <c r="DR84" s="34">
        <v>0</v>
      </c>
      <c r="DS84" s="34">
        <v>0</v>
      </c>
      <c r="DT84" s="34">
        <v>0</v>
      </c>
      <c r="DU84" s="34">
        <v>0</v>
      </c>
      <c r="DV84" s="34">
        <v>0</v>
      </c>
      <c r="DW84" s="34">
        <v>0</v>
      </c>
      <c r="DX84" s="34">
        <v>0</v>
      </c>
      <c r="DY84" s="34">
        <v>0</v>
      </c>
      <c r="DZ84" s="34">
        <f t="shared" si="79"/>
        <v>0</v>
      </c>
      <c r="EA84" s="34">
        <v>0</v>
      </c>
      <c r="EB84" s="34">
        <v>0</v>
      </c>
      <c r="EC84" s="31">
        <f t="shared" si="59"/>
        <v>0</v>
      </c>
      <c r="ED84" s="31">
        <f t="shared" si="80"/>
        <v>0</v>
      </c>
      <c r="EE84" s="31">
        <f t="shared" si="60"/>
        <v>0</v>
      </c>
      <c r="EH84" s="22"/>
      <c r="EJ84" s="22"/>
      <c r="EK84" s="22"/>
      <c r="EM84" s="22"/>
    </row>
    <row r="85" spans="1:143" s="21" customFormat="1" ht="20.25" customHeight="1">
      <c r="A85" s="19">
        <v>76</v>
      </c>
      <c r="B85" s="20" t="s">
        <v>123</v>
      </c>
      <c r="C85" s="34">
        <v>3377.3846</v>
      </c>
      <c r="D85" s="34">
        <v>3149.1706</v>
      </c>
      <c r="E85" s="31">
        <f t="shared" si="61"/>
        <v>27163.7</v>
      </c>
      <c r="F85" s="31">
        <f t="shared" si="62"/>
        <v>12444.031865000003</v>
      </c>
      <c r="G85" s="31">
        <f t="shared" si="48"/>
        <v>7180.310599999999</v>
      </c>
      <c r="H85" s="31">
        <f t="shared" si="63"/>
        <v>57.700837460849726</v>
      </c>
      <c r="I85" s="31">
        <f t="shared" si="64"/>
        <v>26.433477766283676</v>
      </c>
      <c r="J85" s="31">
        <f t="shared" si="49"/>
        <v>9212.3</v>
      </c>
      <c r="K85" s="31">
        <f t="shared" si="50"/>
        <v>3468.331865</v>
      </c>
      <c r="L85" s="31">
        <f t="shared" si="51"/>
        <v>1071.7106</v>
      </c>
      <c r="M85" s="31">
        <f t="shared" si="65"/>
        <v>30.899886219509735</v>
      </c>
      <c r="N85" s="31">
        <f t="shared" si="66"/>
        <v>11.633474810850712</v>
      </c>
      <c r="O85" s="31">
        <f t="shared" si="52"/>
        <v>1700</v>
      </c>
      <c r="P85" s="31">
        <f t="shared" si="67"/>
        <v>702.2666</v>
      </c>
      <c r="Q85" s="31">
        <f t="shared" si="53"/>
        <v>280.1196</v>
      </c>
      <c r="R85" s="31">
        <f t="shared" si="83"/>
        <v>39.88792860147414</v>
      </c>
      <c r="S85" s="32">
        <f t="shared" si="84"/>
        <v>16.477623529411765</v>
      </c>
      <c r="T85" s="34">
        <v>0</v>
      </c>
      <c r="U85" s="34">
        <v>0</v>
      </c>
      <c r="V85" s="34">
        <v>0.1196</v>
      </c>
      <c r="W85" s="31" t="e">
        <f t="shared" si="81"/>
        <v>#DIV/0!</v>
      </c>
      <c r="X85" s="32" t="e">
        <f t="shared" si="82"/>
        <v>#DIV/0!</v>
      </c>
      <c r="Y85" s="34">
        <v>656.3</v>
      </c>
      <c r="Z85" s="34">
        <v>181.000977</v>
      </c>
      <c r="AA85" s="34">
        <v>0</v>
      </c>
      <c r="AB85" s="31">
        <f t="shared" si="68"/>
        <v>0</v>
      </c>
      <c r="AC85" s="32">
        <f t="shared" si="69"/>
        <v>0</v>
      </c>
      <c r="AD85" s="34">
        <v>1700</v>
      </c>
      <c r="AE85" s="34">
        <v>702.2666</v>
      </c>
      <c r="AF85" s="34">
        <v>280</v>
      </c>
      <c r="AG85" s="31">
        <f t="shared" si="70"/>
        <v>39.87089803217182</v>
      </c>
      <c r="AH85" s="32">
        <f t="shared" si="71"/>
        <v>16.470588235294116</v>
      </c>
      <c r="AI85" s="34">
        <v>32</v>
      </c>
      <c r="AJ85" s="34">
        <v>21.446687999999998</v>
      </c>
      <c r="AK85" s="34">
        <v>32</v>
      </c>
      <c r="AL85" s="29">
        <v>32</v>
      </c>
      <c r="AM85" s="32">
        <f t="shared" si="72"/>
        <v>100</v>
      </c>
      <c r="AN85" s="33">
        <v>0</v>
      </c>
      <c r="AO85" s="33"/>
      <c r="AP85" s="31"/>
      <c r="AQ85" s="31"/>
      <c r="AR85" s="32"/>
      <c r="AS85" s="33">
        <v>0</v>
      </c>
      <c r="AT85" s="33"/>
      <c r="AU85" s="32">
        <v>0</v>
      </c>
      <c r="AV85" s="32"/>
      <c r="AW85" s="32"/>
      <c r="AX85" s="32"/>
      <c r="AY85" s="34">
        <v>17951.4</v>
      </c>
      <c r="AZ85" s="34">
        <f t="shared" si="73"/>
        <v>8975.7</v>
      </c>
      <c r="BA85" s="34">
        <v>5983.9</v>
      </c>
      <c r="BB85" s="30"/>
      <c r="BC85" s="30">
        <v>0</v>
      </c>
      <c r="BD85" s="30">
        <v>0</v>
      </c>
      <c r="BE85" s="34">
        <v>0</v>
      </c>
      <c r="BF85" s="34">
        <f t="shared" si="74"/>
        <v>0</v>
      </c>
      <c r="BG85" s="34">
        <v>0</v>
      </c>
      <c r="BH85" s="30">
        <v>0</v>
      </c>
      <c r="BI85" s="30">
        <v>0</v>
      </c>
      <c r="BJ85" s="30">
        <v>0</v>
      </c>
      <c r="BK85" s="32"/>
      <c r="BL85" s="32"/>
      <c r="BM85" s="32"/>
      <c r="BN85" s="31">
        <f t="shared" si="54"/>
        <v>3200</v>
      </c>
      <c r="BO85" s="31">
        <f t="shared" si="75"/>
        <v>1116.192</v>
      </c>
      <c r="BP85" s="31">
        <f t="shared" si="55"/>
        <v>339</v>
      </c>
      <c r="BQ85" s="31">
        <f t="shared" si="76"/>
        <v>30.371118947277886</v>
      </c>
      <c r="BR85" s="32">
        <f t="shared" si="77"/>
        <v>10.59375</v>
      </c>
      <c r="BS85" s="34">
        <v>3200</v>
      </c>
      <c r="BT85" s="34">
        <v>1116.192</v>
      </c>
      <c r="BU85" s="34">
        <v>339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4">
        <v>0</v>
      </c>
      <c r="CC85" s="34">
        <v>0</v>
      </c>
      <c r="CD85" s="34">
        <v>0</v>
      </c>
      <c r="CE85" s="34">
        <v>0</v>
      </c>
      <c r="CF85" s="34">
        <v>0</v>
      </c>
      <c r="CG85" s="34">
        <v>0</v>
      </c>
      <c r="CH85" s="34">
        <v>0</v>
      </c>
      <c r="CI85" s="34">
        <v>0</v>
      </c>
      <c r="CJ85" s="34">
        <v>124.7</v>
      </c>
      <c r="CK85" s="34">
        <v>3000</v>
      </c>
      <c r="CL85" s="34">
        <v>1198.1999999999998</v>
      </c>
      <c r="CM85" s="34">
        <v>415.851</v>
      </c>
      <c r="CN85" s="34">
        <v>624</v>
      </c>
      <c r="CO85" s="34">
        <v>249.2256</v>
      </c>
      <c r="CP85" s="34">
        <v>4.74</v>
      </c>
      <c r="CQ85" s="34">
        <v>624</v>
      </c>
      <c r="CR85" s="34">
        <v>203.17440000000002</v>
      </c>
      <c r="CS85" s="34">
        <v>4.74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1">
        <f t="shared" si="56"/>
        <v>27163.7</v>
      </c>
      <c r="DH85" s="31">
        <f t="shared" si="57"/>
        <v>12444.031865000003</v>
      </c>
      <c r="DI85" s="31">
        <f t="shared" si="58"/>
        <v>7180.310599999999</v>
      </c>
      <c r="DJ85" s="34">
        <v>0</v>
      </c>
      <c r="DK85" s="34">
        <v>0</v>
      </c>
      <c r="DL85" s="34">
        <v>0</v>
      </c>
      <c r="DM85" s="34">
        <v>0</v>
      </c>
      <c r="DN85" s="34">
        <f t="shared" si="78"/>
        <v>0</v>
      </c>
      <c r="DO85" s="34">
        <v>0</v>
      </c>
      <c r="DP85" s="34">
        <v>0</v>
      </c>
      <c r="DQ85" s="34">
        <v>0</v>
      </c>
      <c r="DR85" s="34">
        <v>0</v>
      </c>
      <c r="DS85" s="34">
        <v>0</v>
      </c>
      <c r="DT85" s="34">
        <v>0</v>
      </c>
      <c r="DU85" s="34">
        <v>0</v>
      </c>
      <c r="DV85" s="34">
        <v>0</v>
      </c>
      <c r="DW85" s="34">
        <v>0</v>
      </c>
      <c r="DX85" s="34">
        <v>0</v>
      </c>
      <c r="DY85" s="34">
        <v>0</v>
      </c>
      <c r="DZ85" s="34">
        <f t="shared" si="79"/>
        <v>0</v>
      </c>
      <c r="EA85" s="34">
        <v>0</v>
      </c>
      <c r="EB85" s="34">
        <v>0</v>
      </c>
      <c r="EC85" s="31">
        <f t="shared" si="59"/>
        <v>0</v>
      </c>
      <c r="ED85" s="31">
        <f t="shared" si="80"/>
        <v>0</v>
      </c>
      <c r="EE85" s="31">
        <f t="shared" si="60"/>
        <v>0</v>
      </c>
      <c r="EH85" s="22"/>
      <c r="EJ85" s="22"/>
      <c r="EK85" s="22"/>
      <c r="EM85" s="22"/>
    </row>
    <row r="86" spans="1:143" s="21" customFormat="1" ht="20.25" customHeight="1">
      <c r="A86" s="19">
        <v>77</v>
      </c>
      <c r="B86" s="20" t="s">
        <v>124</v>
      </c>
      <c r="C86" s="34">
        <v>374.8014</v>
      </c>
      <c r="D86" s="34">
        <v>2641.8211</v>
      </c>
      <c r="E86" s="31">
        <f t="shared" si="61"/>
        <v>41009.700000000004</v>
      </c>
      <c r="F86" s="31">
        <f t="shared" si="62"/>
        <v>19022.664274800005</v>
      </c>
      <c r="G86" s="31">
        <f t="shared" si="48"/>
        <v>17962.4083</v>
      </c>
      <c r="H86" s="31">
        <f t="shared" si="63"/>
        <v>94.42635395608299</v>
      </c>
      <c r="I86" s="31">
        <f t="shared" si="64"/>
        <v>43.80038942006403</v>
      </c>
      <c r="J86" s="31">
        <f t="shared" si="49"/>
        <v>13774</v>
      </c>
      <c r="K86" s="31">
        <f t="shared" si="50"/>
        <v>5404.8142748</v>
      </c>
      <c r="L86" s="31">
        <f t="shared" si="51"/>
        <v>9081.108300000002</v>
      </c>
      <c r="M86" s="31">
        <f t="shared" si="65"/>
        <v>168.01887795369325</v>
      </c>
      <c r="N86" s="31">
        <f t="shared" si="66"/>
        <v>65.92934732103966</v>
      </c>
      <c r="O86" s="31">
        <f t="shared" si="52"/>
        <v>8345</v>
      </c>
      <c r="P86" s="31">
        <f t="shared" si="67"/>
        <v>3447.30281</v>
      </c>
      <c r="Q86" s="31">
        <f t="shared" si="53"/>
        <v>7991.9583</v>
      </c>
      <c r="R86" s="31">
        <f t="shared" si="83"/>
        <v>231.83221029544546</v>
      </c>
      <c r="S86" s="32">
        <f t="shared" si="84"/>
        <v>95.76942240862792</v>
      </c>
      <c r="T86" s="34">
        <v>145</v>
      </c>
      <c r="U86" s="34">
        <v>59.899210000000004</v>
      </c>
      <c r="V86" s="34">
        <v>34.4133</v>
      </c>
      <c r="W86" s="31">
        <f t="shared" si="81"/>
        <v>57.452009801130934</v>
      </c>
      <c r="X86" s="32">
        <f t="shared" si="82"/>
        <v>23.733310344827586</v>
      </c>
      <c r="Y86" s="34">
        <v>1910.5</v>
      </c>
      <c r="Z86" s="34">
        <v>526.896795</v>
      </c>
      <c r="AA86" s="34">
        <v>500.1</v>
      </c>
      <c r="AB86" s="31">
        <f t="shared" si="68"/>
        <v>94.91422319241855</v>
      </c>
      <c r="AC86" s="32">
        <f t="shared" si="69"/>
        <v>26.176393614237114</v>
      </c>
      <c r="AD86" s="34">
        <v>8200</v>
      </c>
      <c r="AE86" s="34">
        <v>3387.4036</v>
      </c>
      <c r="AF86" s="34">
        <v>7957.545</v>
      </c>
      <c r="AG86" s="31">
        <f t="shared" si="70"/>
        <v>234.91576262125955</v>
      </c>
      <c r="AH86" s="32">
        <f t="shared" si="71"/>
        <v>97.04323170731708</v>
      </c>
      <c r="AI86" s="34">
        <v>112.2</v>
      </c>
      <c r="AJ86" s="34">
        <v>75.1974498</v>
      </c>
      <c r="AK86" s="34">
        <v>56.1</v>
      </c>
      <c r="AL86" s="29">
        <v>31.8</v>
      </c>
      <c r="AM86" s="32">
        <f t="shared" si="72"/>
        <v>50</v>
      </c>
      <c r="AN86" s="33">
        <v>0</v>
      </c>
      <c r="AO86" s="33"/>
      <c r="AP86" s="31"/>
      <c r="AQ86" s="31"/>
      <c r="AR86" s="32"/>
      <c r="AS86" s="33">
        <v>0</v>
      </c>
      <c r="AT86" s="33"/>
      <c r="AU86" s="32">
        <v>0</v>
      </c>
      <c r="AV86" s="32"/>
      <c r="AW86" s="32"/>
      <c r="AX86" s="32"/>
      <c r="AY86" s="34">
        <v>27235.7</v>
      </c>
      <c r="AZ86" s="34">
        <f t="shared" si="73"/>
        <v>13617.850000000002</v>
      </c>
      <c r="BA86" s="34">
        <v>8881.3</v>
      </c>
      <c r="BB86" s="30"/>
      <c r="BC86" s="30">
        <v>0</v>
      </c>
      <c r="BD86" s="30">
        <v>0</v>
      </c>
      <c r="BE86" s="34">
        <v>0</v>
      </c>
      <c r="BF86" s="34">
        <f t="shared" si="74"/>
        <v>0</v>
      </c>
      <c r="BG86" s="34">
        <v>0</v>
      </c>
      <c r="BH86" s="30">
        <v>0</v>
      </c>
      <c r="BI86" s="30">
        <v>0</v>
      </c>
      <c r="BJ86" s="30">
        <v>0</v>
      </c>
      <c r="BK86" s="32"/>
      <c r="BL86" s="32"/>
      <c r="BM86" s="32"/>
      <c r="BN86" s="31">
        <f t="shared" si="54"/>
        <v>100</v>
      </c>
      <c r="BO86" s="31">
        <f t="shared" si="75"/>
        <v>34.881</v>
      </c>
      <c r="BP86" s="31">
        <f t="shared" si="55"/>
        <v>90.2</v>
      </c>
      <c r="BQ86" s="31">
        <f t="shared" si="76"/>
        <v>258.5935036266162</v>
      </c>
      <c r="BR86" s="32">
        <f t="shared" si="77"/>
        <v>90.2</v>
      </c>
      <c r="BS86" s="34">
        <v>100</v>
      </c>
      <c r="BT86" s="34">
        <v>34.881</v>
      </c>
      <c r="BU86" s="34">
        <v>90.2</v>
      </c>
      <c r="BV86" s="34">
        <v>0</v>
      </c>
      <c r="BW86" s="34">
        <v>0</v>
      </c>
      <c r="BX86" s="34">
        <v>0</v>
      </c>
      <c r="BY86" s="34">
        <v>0</v>
      </c>
      <c r="BZ86" s="34">
        <v>0</v>
      </c>
      <c r="CA86" s="34">
        <v>0</v>
      </c>
      <c r="CB86" s="34">
        <v>0</v>
      </c>
      <c r="CC86" s="34">
        <v>0</v>
      </c>
      <c r="CD86" s="34">
        <v>0</v>
      </c>
      <c r="CE86" s="34">
        <v>0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34">
        <v>3210</v>
      </c>
      <c r="CO86" s="34">
        <v>1282.074</v>
      </c>
      <c r="CP86" s="34">
        <v>416.15</v>
      </c>
      <c r="CQ86" s="34">
        <v>1200</v>
      </c>
      <c r="CR86" s="34">
        <v>390.72</v>
      </c>
      <c r="CS86" s="34">
        <v>376.85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34">
        <v>0</v>
      </c>
      <c r="DC86" s="34">
        <v>96.3</v>
      </c>
      <c r="DD86" s="34">
        <v>38.462219999999995</v>
      </c>
      <c r="DE86" s="34">
        <v>26.6</v>
      </c>
      <c r="DF86" s="34">
        <v>0</v>
      </c>
      <c r="DG86" s="31">
        <f t="shared" si="56"/>
        <v>41009.700000000004</v>
      </c>
      <c r="DH86" s="31">
        <f t="shared" si="57"/>
        <v>19022.664274800005</v>
      </c>
      <c r="DI86" s="31">
        <f t="shared" si="58"/>
        <v>17962.4083</v>
      </c>
      <c r="DJ86" s="34">
        <v>0</v>
      </c>
      <c r="DK86" s="34">
        <v>0</v>
      </c>
      <c r="DL86" s="34">
        <v>0</v>
      </c>
      <c r="DM86" s="34">
        <v>0</v>
      </c>
      <c r="DN86" s="34">
        <f t="shared" si="78"/>
        <v>0</v>
      </c>
      <c r="DO86" s="34">
        <v>0</v>
      </c>
      <c r="DP86" s="34">
        <v>0</v>
      </c>
      <c r="DQ86" s="34">
        <v>0</v>
      </c>
      <c r="DR86" s="34">
        <v>0</v>
      </c>
      <c r="DS86" s="34">
        <v>0</v>
      </c>
      <c r="DT86" s="34">
        <v>0</v>
      </c>
      <c r="DU86" s="34">
        <v>0</v>
      </c>
      <c r="DV86" s="34">
        <v>0</v>
      </c>
      <c r="DW86" s="34">
        <v>0</v>
      </c>
      <c r="DX86" s="34">
        <v>0</v>
      </c>
      <c r="DY86" s="34">
        <v>3750</v>
      </c>
      <c r="DZ86" s="34">
        <f t="shared" si="79"/>
        <v>1875</v>
      </c>
      <c r="EA86" s="34">
        <v>3750</v>
      </c>
      <c r="EB86" s="34">
        <v>0</v>
      </c>
      <c r="EC86" s="31">
        <f t="shared" si="59"/>
        <v>3750</v>
      </c>
      <c r="ED86" s="31">
        <f t="shared" si="80"/>
        <v>1875</v>
      </c>
      <c r="EE86" s="31">
        <f t="shared" si="60"/>
        <v>3750</v>
      </c>
      <c r="EH86" s="22"/>
      <c r="EJ86" s="22"/>
      <c r="EK86" s="22"/>
      <c r="EM86" s="22"/>
    </row>
    <row r="87" spans="1:143" s="21" customFormat="1" ht="20.25" customHeight="1">
      <c r="A87" s="19">
        <v>78</v>
      </c>
      <c r="B87" s="25" t="s">
        <v>125</v>
      </c>
      <c r="C87" s="34">
        <v>14168.9348</v>
      </c>
      <c r="D87" s="34">
        <v>16665.8999</v>
      </c>
      <c r="E87" s="31">
        <f t="shared" si="61"/>
        <v>47579.9</v>
      </c>
      <c r="F87" s="31">
        <f t="shared" si="62"/>
        <v>22131.191127000006</v>
      </c>
      <c r="G87" s="31">
        <f t="shared" si="48"/>
        <v>15021.1842</v>
      </c>
      <c r="H87" s="31">
        <f t="shared" si="63"/>
        <v>67.87336530510636</v>
      </c>
      <c r="I87" s="31">
        <f t="shared" si="64"/>
        <v>31.57044087944699</v>
      </c>
      <c r="J87" s="31">
        <f t="shared" si="49"/>
        <v>13527</v>
      </c>
      <c r="K87" s="31">
        <f t="shared" si="50"/>
        <v>5104.741127000001</v>
      </c>
      <c r="L87" s="31">
        <f t="shared" si="51"/>
        <v>3670.2842</v>
      </c>
      <c r="M87" s="31">
        <f t="shared" si="65"/>
        <v>71.89951671764764</v>
      </c>
      <c r="N87" s="31">
        <f t="shared" si="66"/>
        <v>27.133024321726918</v>
      </c>
      <c r="O87" s="31">
        <f t="shared" si="52"/>
        <v>7360</v>
      </c>
      <c r="P87" s="31">
        <f t="shared" si="67"/>
        <v>3040.40128</v>
      </c>
      <c r="Q87" s="31">
        <f t="shared" si="53"/>
        <v>2421.0502</v>
      </c>
      <c r="R87" s="31">
        <f t="shared" si="83"/>
        <v>79.62929814317143</v>
      </c>
      <c r="S87" s="32">
        <f t="shared" si="84"/>
        <v>32.89470380434783</v>
      </c>
      <c r="T87" s="34">
        <v>310</v>
      </c>
      <c r="U87" s="34">
        <v>128.06038</v>
      </c>
      <c r="V87" s="34">
        <v>50.6902</v>
      </c>
      <c r="W87" s="31">
        <f t="shared" si="81"/>
        <v>39.5830466846967</v>
      </c>
      <c r="X87" s="32">
        <f t="shared" si="82"/>
        <v>16.351677419354836</v>
      </c>
      <c r="Y87" s="34">
        <v>3150</v>
      </c>
      <c r="Z87" s="34">
        <v>868.7385</v>
      </c>
      <c r="AA87" s="34">
        <v>332.884</v>
      </c>
      <c r="AB87" s="31">
        <f t="shared" si="68"/>
        <v>38.318089966083</v>
      </c>
      <c r="AC87" s="32">
        <f t="shared" si="69"/>
        <v>10.567746031746033</v>
      </c>
      <c r="AD87" s="34">
        <v>7050</v>
      </c>
      <c r="AE87" s="34">
        <v>2912.3409</v>
      </c>
      <c r="AF87" s="34">
        <v>2370.36</v>
      </c>
      <c r="AG87" s="31">
        <f t="shared" si="70"/>
        <v>81.39019714347315</v>
      </c>
      <c r="AH87" s="32">
        <f t="shared" si="71"/>
        <v>33.62212765957447</v>
      </c>
      <c r="AI87" s="34">
        <v>123</v>
      </c>
      <c r="AJ87" s="34">
        <v>82.435707</v>
      </c>
      <c r="AK87" s="34">
        <v>190</v>
      </c>
      <c r="AL87" s="29">
        <v>132.8</v>
      </c>
      <c r="AM87" s="32">
        <f t="shared" si="72"/>
        <v>154.47154471544715</v>
      </c>
      <c r="AN87" s="33">
        <v>0</v>
      </c>
      <c r="AO87" s="33"/>
      <c r="AP87" s="31"/>
      <c r="AQ87" s="31"/>
      <c r="AR87" s="32"/>
      <c r="AS87" s="33">
        <v>0</v>
      </c>
      <c r="AT87" s="33"/>
      <c r="AU87" s="32">
        <v>0</v>
      </c>
      <c r="AV87" s="32"/>
      <c r="AW87" s="32"/>
      <c r="AX87" s="32"/>
      <c r="AY87" s="34">
        <v>34052.9</v>
      </c>
      <c r="AZ87" s="34">
        <f t="shared" si="73"/>
        <v>17026.45</v>
      </c>
      <c r="BA87" s="34">
        <v>11350.9</v>
      </c>
      <c r="BB87" s="30"/>
      <c r="BC87" s="30">
        <v>0</v>
      </c>
      <c r="BD87" s="30">
        <v>0</v>
      </c>
      <c r="BE87" s="34">
        <v>0</v>
      </c>
      <c r="BF87" s="34">
        <f t="shared" si="74"/>
        <v>0</v>
      </c>
      <c r="BG87" s="34">
        <v>0</v>
      </c>
      <c r="BH87" s="30">
        <v>0</v>
      </c>
      <c r="BI87" s="30">
        <v>0</v>
      </c>
      <c r="BJ87" s="30">
        <v>0</v>
      </c>
      <c r="BK87" s="32"/>
      <c r="BL87" s="32"/>
      <c r="BM87" s="32"/>
      <c r="BN87" s="31">
        <f t="shared" si="54"/>
        <v>844</v>
      </c>
      <c r="BO87" s="31">
        <f t="shared" si="75"/>
        <v>294.39564</v>
      </c>
      <c r="BP87" s="31">
        <f t="shared" si="55"/>
        <v>438</v>
      </c>
      <c r="BQ87" s="31">
        <f t="shared" si="76"/>
        <v>148.77937730327798</v>
      </c>
      <c r="BR87" s="32">
        <f t="shared" si="77"/>
        <v>51.8957345971564</v>
      </c>
      <c r="BS87" s="34">
        <v>700</v>
      </c>
      <c r="BT87" s="34">
        <v>244.167</v>
      </c>
      <c r="BU87" s="34">
        <v>390</v>
      </c>
      <c r="BV87" s="34">
        <v>0</v>
      </c>
      <c r="BW87" s="34">
        <v>0</v>
      </c>
      <c r="BX87" s="34">
        <v>0</v>
      </c>
      <c r="BY87" s="34">
        <v>0</v>
      </c>
      <c r="BZ87" s="34">
        <v>0</v>
      </c>
      <c r="CA87" s="34">
        <v>0</v>
      </c>
      <c r="CB87" s="34">
        <v>144</v>
      </c>
      <c r="CC87" s="34">
        <v>50.22864</v>
      </c>
      <c r="CD87" s="34">
        <v>48</v>
      </c>
      <c r="CE87" s="34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2050</v>
      </c>
      <c r="CO87" s="34">
        <v>818.77</v>
      </c>
      <c r="CP87" s="34">
        <v>288.35</v>
      </c>
      <c r="CQ87" s="34">
        <v>2050</v>
      </c>
      <c r="CR87" s="34">
        <v>667.48</v>
      </c>
      <c r="CS87" s="34">
        <v>288.35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34">
        <v>0</v>
      </c>
      <c r="DC87" s="34">
        <v>0</v>
      </c>
      <c r="DD87" s="34">
        <v>0</v>
      </c>
      <c r="DE87" s="34">
        <v>0</v>
      </c>
      <c r="DF87" s="34">
        <v>0</v>
      </c>
      <c r="DG87" s="31">
        <f t="shared" si="56"/>
        <v>47579.9</v>
      </c>
      <c r="DH87" s="31">
        <f t="shared" si="57"/>
        <v>22131.191127000006</v>
      </c>
      <c r="DI87" s="31">
        <f t="shared" si="58"/>
        <v>15021.1842</v>
      </c>
      <c r="DJ87" s="34">
        <v>0</v>
      </c>
      <c r="DK87" s="34">
        <v>0</v>
      </c>
      <c r="DL87" s="34">
        <v>0</v>
      </c>
      <c r="DM87" s="34">
        <v>0</v>
      </c>
      <c r="DN87" s="34">
        <f t="shared" si="78"/>
        <v>0</v>
      </c>
      <c r="DO87" s="34">
        <v>0</v>
      </c>
      <c r="DP87" s="34">
        <v>0</v>
      </c>
      <c r="DQ87" s="34">
        <v>0</v>
      </c>
      <c r="DR87" s="34">
        <v>0</v>
      </c>
      <c r="DS87" s="34">
        <v>0</v>
      </c>
      <c r="DT87" s="34">
        <v>0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f t="shared" si="79"/>
        <v>0</v>
      </c>
      <c r="EA87" s="34">
        <v>0</v>
      </c>
      <c r="EB87" s="34">
        <v>0</v>
      </c>
      <c r="EC87" s="31">
        <f t="shared" si="59"/>
        <v>0</v>
      </c>
      <c r="ED87" s="31">
        <f t="shared" si="80"/>
        <v>0</v>
      </c>
      <c r="EE87" s="31">
        <f t="shared" si="60"/>
        <v>0</v>
      </c>
      <c r="EH87" s="22"/>
      <c r="EJ87" s="22"/>
      <c r="EK87" s="22"/>
      <c r="EM87" s="22"/>
    </row>
    <row r="88" spans="1:143" s="21" customFormat="1" ht="20.25" customHeight="1">
      <c r="A88" s="19">
        <v>79</v>
      </c>
      <c r="B88" s="20" t="s">
        <v>126</v>
      </c>
      <c r="C88" s="34">
        <v>10115.0494</v>
      </c>
      <c r="D88" s="34">
        <v>14123.3748</v>
      </c>
      <c r="E88" s="31">
        <f t="shared" si="61"/>
        <v>40738.93</v>
      </c>
      <c r="F88" s="31">
        <f t="shared" si="62"/>
        <v>18780.108974607996</v>
      </c>
      <c r="G88" s="31">
        <f t="shared" si="48"/>
        <v>11094.346999999998</v>
      </c>
      <c r="H88" s="31">
        <f t="shared" si="63"/>
        <v>59.07498734432437</v>
      </c>
      <c r="I88" s="31">
        <f t="shared" si="64"/>
        <v>27.23278937370225</v>
      </c>
      <c r="J88" s="31">
        <f t="shared" si="49"/>
        <v>13133.330000000002</v>
      </c>
      <c r="K88" s="31">
        <f t="shared" si="50"/>
        <v>4977.308974608</v>
      </c>
      <c r="L88" s="31">
        <f t="shared" si="51"/>
        <v>1774.047</v>
      </c>
      <c r="M88" s="31">
        <f t="shared" si="65"/>
        <v>35.642693854257246</v>
      </c>
      <c r="N88" s="31">
        <f t="shared" si="66"/>
        <v>13.507975509638454</v>
      </c>
      <c r="O88" s="31">
        <f t="shared" si="52"/>
        <v>4017.9159999999997</v>
      </c>
      <c r="P88" s="31">
        <f t="shared" si="67"/>
        <v>1659.793063768</v>
      </c>
      <c r="Q88" s="31">
        <f t="shared" si="53"/>
        <v>680.4917</v>
      </c>
      <c r="R88" s="31">
        <f t="shared" si="83"/>
        <v>40.99858680305443</v>
      </c>
      <c r="S88" s="32">
        <f t="shared" si="84"/>
        <v>16.93643421116818</v>
      </c>
      <c r="T88" s="34">
        <v>284.017</v>
      </c>
      <c r="U88" s="34">
        <v>117.32685466600002</v>
      </c>
      <c r="V88" s="34">
        <v>20.7387</v>
      </c>
      <c r="W88" s="31">
        <f t="shared" si="81"/>
        <v>17.676004405843702</v>
      </c>
      <c r="X88" s="32">
        <f t="shared" si="82"/>
        <v>7.301922068045223</v>
      </c>
      <c r="Y88" s="34">
        <v>2232.016</v>
      </c>
      <c r="Z88" s="34">
        <v>615.56769264</v>
      </c>
      <c r="AA88" s="34">
        <v>150.667</v>
      </c>
      <c r="AB88" s="31">
        <f t="shared" si="68"/>
        <v>24.476105845293926</v>
      </c>
      <c r="AC88" s="32">
        <f t="shared" si="69"/>
        <v>6.750265231073612</v>
      </c>
      <c r="AD88" s="34">
        <v>3733.899</v>
      </c>
      <c r="AE88" s="34">
        <v>1542.466209102</v>
      </c>
      <c r="AF88" s="34">
        <v>659.753</v>
      </c>
      <c r="AG88" s="31">
        <f t="shared" si="70"/>
        <v>42.77260636938673</v>
      </c>
      <c r="AH88" s="32">
        <f t="shared" si="71"/>
        <v>17.66927814598092</v>
      </c>
      <c r="AI88" s="34">
        <v>368</v>
      </c>
      <c r="AJ88" s="34">
        <v>246.636912</v>
      </c>
      <c r="AK88" s="34">
        <v>184</v>
      </c>
      <c r="AL88" s="29">
        <v>92</v>
      </c>
      <c r="AM88" s="32">
        <f t="shared" si="72"/>
        <v>50</v>
      </c>
      <c r="AN88" s="33">
        <v>0</v>
      </c>
      <c r="AO88" s="33"/>
      <c r="AP88" s="31"/>
      <c r="AQ88" s="31"/>
      <c r="AR88" s="32"/>
      <c r="AS88" s="33">
        <v>0</v>
      </c>
      <c r="AT88" s="33"/>
      <c r="AU88" s="32">
        <v>0</v>
      </c>
      <c r="AV88" s="32"/>
      <c r="AW88" s="32"/>
      <c r="AX88" s="32"/>
      <c r="AY88" s="34">
        <v>27605.6</v>
      </c>
      <c r="AZ88" s="34">
        <f t="shared" si="73"/>
        <v>13802.8</v>
      </c>
      <c r="BA88" s="34">
        <v>9320.3</v>
      </c>
      <c r="BB88" s="30"/>
      <c r="BC88" s="30">
        <v>0</v>
      </c>
      <c r="BD88" s="30">
        <v>0</v>
      </c>
      <c r="BE88" s="34">
        <v>0</v>
      </c>
      <c r="BF88" s="34">
        <f t="shared" si="74"/>
        <v>0</v>
      </c>
      <c r="BG88" s="34">
        <v>0</v>
      </c>
      <c r="BH88" s="30">
        <v>0</v>
      </c>
      <c r="BI88" s="30">
        <v>0</v>
      </c>
      <c r="BJ88" s="30">
        <v>0</v>
      </c>
      <c r="BK88" s="32"/>
      <c r="BL88" s="32"/>
      <c r="BM88" s="32"/>
      <c r="BN88" s="31">
        <f t="shared" si="54"/>
        <v>2904.5</v>
      </c>
      <c r="BO88" s="31">
        <f t="shared" si="75"/>
        <v>1013.118645</v>
      </c>
      <c r="BP88" s="31">
        <f t="shared" si="55"/>
        <v>357.7483</v>
      </c>
      <c r="BQ88" s="31">
        <f t="shared" si="76"/>
        <v>35.31158978917024</v>
      </c>
      <c r="BR88" s="32">
        <f t="shared" si="77"/>
        <v>12.317035634360474</v>
      </c>
      <c r="BS88" s="34">
        <v>2904.5</v>
      </c>
      <c r="BT88" s="34">
        <v>1013.118645</v>
      </c>
      <c r="BU88" s="34">
        <v>357.7483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4">
        <v>0</v>
      </c>
      <c r="CF88" s="34">
        <v>0</v>
      </c>
      <c r="CG88" s="34">
        <v>0</v>
      </c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3610.898</v>
      </c>
      <c r="CO88" s="34">
        <v>1442.1926612</v>
      </c>
      <c r="CP88" s="34">
        <v>401.14</v>
      </c>
      <c r="CQ88" s="34">
        <v>1450.898</v>
      </c>
      <c r="CR88" s="34">
        <v>472.41238880000003</v>
      </c>
      <c r="CS88" s="34">
        <v>227.04</v>
      </c>
      <c r="CT88" s="34">
        <v>0</v>
      </c>
      <c r="CU88" s="34">
        <v>0</v>
      </c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34">
        <v>0</v>
      </c>
      <c r="DG88" s="31">
        <f t="shared" si="56"/>
        <v>40738.93</v>
      </c>
      <c r="DH88" s="31">
        <f t="shared" si="57"/>
        <v>18780.108974607996</v>
      </c>
      <c r="DI88" s="31">
        <f t="shared" si="58"/>
        <v>11094.346999999998</v>
      </c>
      <c r="DJ88" s="34">
        <v>0</v>
      </c>
      <c r="DK88" s="34">
        <v>0</v>
      </c>
      <c r="DL88" s="34">
        <v>0</v>
      </c>
      <c r="DM88" s="34">
        <v>0</v>
      </c>
      <c r="DN88" s="34">
        <f t="shared" si="78"/>
        <v>0</v>
      </c>
      <c r="DO88" s="34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0</v>
      </c>
      <c r="DW88" s="34">
        <v>0</v>
      </c>
      <c r="DX88" s="34">
        <v>0</v>
      </c>
      <c r="DY88" s="34">
        <v>0</v>
      </c>
      <c r="DZ88" s="34">
        <f t="shared" si="79"/>
        <v>0</v>
      </c>
      <c r="EA88" s="34">
        <v>0</v>
      </c>
      <c r="EB88" s="34">
        <v>0</v>
      </c>
      <c r="EC88" s="31">
        <f t="shared" si="59"/>
        <v>0</v>
      </c>
      <c r="ED88" s="31">
        <f t="shared" si="80"/>
        <v>0</v>
      </c>
      <c r="EE88" s="31">
        <f t="shared" si="60"/>
        <v>0</v>
      </c>
      <c r="EH88" s="22"/>
      <c r="EJ88" s="22"/>
      <c r="EK88" s="22"/>
      <c r="EM88" s="22"/>
    </row>
    <row r="89" spans="1:143" s="21" customFormat="1" ht="20.25" customHeight="1">
      <c r="A89" s="19">
        <v>80</v>
      </c>
      <c r="B89" s="20" t="s">
        <v>127</v>
      </c>
      <c r="C89" s="34">
        <v>12893.4182</v>
      </c>
      <c r="D89" s="34">
        <v>10796.2459</v>
      </c>
      <c r="E89" s="31">
        <f t="shared" si="61"/>
        <v>64801.9</v>
      </c>
      <c r="F89" s="31">
        <f t="shared" si="62"/>
        <v>29756.978668999996</v>
      </c>
      <c r="G89" s="31">
        <f t="shared" si="48"/>
        <v>18489.337</v>
      </c>
      <c r="H89" s="31">
        <f t="shared" si="63"/>
        <v>62.13445661155674</v>
      </c>
      <c r="I89" s="31">
        <f t="shared" si="64"/>
        <v>28.532090880051353</v>
      </c>
      <c r="J89" s="31">
        <f t="shared" si="49"/>
        <v>22158.3</v>
      </c>
      <c r="K89" s="31">
        <f t="shared" si="50"/>
        <v>8435.178668999999</v>
      </c>
      <c r="L89" s="31">
        <f t="shared" si="51"/>
        <v>4274.837</v>
      </c>
      <c r="M89" s="31">
        <f t="shared" si="65"/>
        <v>50.67867756862567</v>
      </c>
      <c r="N89" s="31">
        <f t="shared" si="66"/>
        <v>19.292260687868655</v>
      </c>
      <c r="O89" s="31">
        <f t="shared" si="52"/>
        <v>7600</v>
      </c>
      <c r="P89" s="31">
        <f t="shared" si="67"/>
        <v>3139.5448</v>
      </c>
      <c r="Q89" s="31">
        <f t="shared" si="53"/>
        <v>2298.743</v>
      </c>
      <c r="R89" s="31">
        <f t="shared" si="83"/>
        <v>73.21899021794496</v>
      </c>
      <c r="S89" s="32">
        <f t="shared" si="84"/>
        <v>30.24661842105263</v>
      </c>
      <c r="T89" s="34">
        <v>1100</v>
      </c>
      <c r="U89" s="34">
        <v>454.4078</v>
      </c>
      <c r="V89" s="34">
        <v>159.971</v>
      </c>
      <c r="W89" s="31">
        <f t="shared" si="81"/>
        <v>35.20428126453815</v>
      </c>
      <c r="X89" s="32">
        <f t="shared" si="82"/>
        <v>14.542818181818182</v>
      </c>
      <c r="Y89" s="34">
        <v>5300</v>
      </c>
      <c r="Z89" s="34">
        <v>1461.6870000000001</v>
      </c>
      <c r="AA89" s="34">
        <v>415.322</v>
      </c>
      <c r="AB89" s="31">
        <f t="shared" si="68"/>
        <v>28.41388067349576</v>
      </c>
      <c r="AC89" s="32">
        <f t="shared" si="69"/>
        <v>7.836264150943396</v>
      </c>
      <c r="AD89" s="34">
        <v>6500</v>
      </c>
      <c r="AE89" s="34">
        <v>2685.137</v>
      </c>
      <c r="AF89" s="34">
        <v>2138.772</v>
      </c>
      <c r="AG89" s="31">
        <f t="shared" si="70"/>
        <v>79.65224865621381</v>
      </c>
      <c r="AH89" s="32">
        <f t="shared" si="71"/>
        <v>32.904184615384615</v>
      </c>
      <c r="AI89" s="34">
        <v>754</v>
      </c>
      <c r="AJ89" s="34">
        <v>505.337586</v>
      </c>
      <c r="AK89" s="34">
        <v>206.5</v>
      </c>
      <c r="AL89" s="29">
        <v>191.5</v>
      </c>
      <c r="AM89" s="32">
        <f t="shared" si="72"/>
        <v>27.387267904509283</v>
      </c>
      <c r="AN89" s="33">
        <v>0</v>
      </c>
      <c r="AO89" s="33"/>
      <c r="AP89" s="31"/>
      <c r="AQ89" s="31"/>
      <c r="AR89" s="32"/>
      <c r="AS89" s="33">
        <v>0</v>
      </c>
      <c r="AT89" s="33"/>
      <c r="AU89" s="32">
        <v>0</v>
      </c>
      <c r="AV89" s="32"/>
      <c r="AW89" s="32"/>
      <c r="AX89" s="32"/>
      <c r="AY89" s="34">
        <v>42643.6</v>
      </c>
      <c r="AZ89" s="34">
        <f t="shared" si="73"/>
        <v>21321.8</v>
      </c>
      <c r="BA89" s="34">
        <v>14214.5</v>
      </c>
      <c r="BB89" s="30"/>
      <c r="BC89" s="30">
        <v>0</v>
      </c>
      <c r="BD89" s="30">
        <v>0</v>
      </c>
      <c r="BE89" s="34">
        <v>0</v>
      </c>
      <c r="BF89" s="34">
        <f t="shared" si="74"/>
        <v>0</v>
      </c>
      <c r="BG89" s="34">
        <v>0</v>
      </c>
      <c r="BH89" s="30">
        <v>0</v>
      </c>
      <c r="BI89" s="30">
        <v>0</v>
      </c>
      <c r="BJ89" s="30">
        <v>0</v>
      </c>
      <c r="BK89" s="32"/>
      <c r="BL89" s="32"/>
      <c r="BM89" s="32"/>
      <c r="BN89" s="31">
        <f t="shared" si="54"/>
        <v>1344.3</v>
      </c>
      <c r="BO89" s="31">
        <f t="shared" si="75"/>
        <v>468.905283</v>
      </c>
      <c r="BP89" s="31">
        <f t="shared" si="55"/>
        <v>314.3</v>
      </c>
      <c r="BQ89" s="31">
        <f t="shared" si="76"/>
        <v>67.02846212120839</v>
      </c>
      <c r="BR89" s="32">
        <f t="shared" si="77"/>
        <v>23.3801978724987</v>
      </c>
      <c r="BS89" s="34">
        <v>682</v>
      </c>
      <c r="BT89" s="34">
        <v>237.88842000000002</v>
      </c>
      <c r="BU89" s="34">
        <v>100.05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4">
        <v>662.3</v>
      </c>
      <c r="CC89" s="34">
        <v>231.01686299999997</v>
      </c>
      <c r="CD89" s="34">
        <v>214.25</v>
      </c>
      <c r="CE89" s="34">
        <v>0</v>
      </c>
      <c r="CF89" s="34">
        <v>0</v>
      </c>
      <c r="CG89" s="34">
        <v>0</v>
      </c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0</v>
      </c>
      <c r="CN89" s="34">
        <v>5860</v>
      </c>
      <c r="CO89" s="34">
        <v>2340.484</v>
      </c>
      <c r="CP89" s="34">
        <v>797.43</v>
      </c>
      <c r="CQ89" s="34">
        <v>1360</v>
      </c>
      <c r="CR89" s="34">
        <v>442.81600000000003</v>
      </c>
      <c r="CS89" s="34">
        <v>124.78</v>
      </c>
      <c r="CT89" s="34">
        <v>100</v>
      </c>
      <c r="CU89" s="34">
        <v>39.94</v>
      </c>
      <c r="CV89" s="34">
        <v>198.322</v>
      </c>
      <c r="CW89" s="34">
        <v>0</v>
      </c>
      <c r="CX89" s="34">
        <v>0</v>
      </c>
      <c r="CY89" s="34">
        <v>0</v>
      </c>
      <c r="CZ89" s="34">
        <v>0</v>
      </c>
      <c r="DA89" s="34">
        <v>0</v>
      </c>
      <c r="DB89" s="34">
        <v>0</v>
      </c>
      <c r="DC89" s="34">
        <v>1200</v>
      </c>
      <c r="DD89" s="34">
        <v>479.28</v>
      </c>
      <c r="DE89" s="34">
        <v>44.22</v>
      </c>
      <c r="DF89" s="34">
        <v>0</v>
      </c>
      <c r="DG89" s="31">
        <f t="shared" si="56"/>
        <v>64801.9</v>
      </c>
      <c r="DH89" s="31">
        <f t="shared" si="57"/>
        <v>29756.978668999996</v>
      </c>
      <c r="DI89" s="31">
        <f t="shared" si="58"/>
        <v>18489.337</v>
      </c>
      <c r="DJ89" s="34">
        <v>0</v>
      </c>
      <c r="DK89" s="34">
        <v>0</v>
      </c>
      <c r="DL89" s="34">
        <v>0</v>
      </c>
      <c r="DM89" s="34">
        <v>0</v>
      </c>
      <c r="DN89" s="34">
        <f t="shared" si="78"/>
        <v>0</v>
      </c>
      <c r="DO89" s="34">
        <v>0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0</v>
      </c>
      <c r="DW89" s="34">
        <v>0</v>
      </c>
      <c r="DX89" s="34">
        <v>0</v>
      </c>
      <c r="DY89" s="34">
        <v>0</v>
      </c>
      <c r="DZ89" s="34">
        <f t="shared" si="79"/>
        <v>0</v>
      </c>
      <c r="EA89" s="34">
        <v>0</v>
      </c>
      <c r="EB89" s="34">
        <v>0</v>
      </c>
      <c r="EC89" s="31">
        <f t="shared" si="59"/>
        <v>0</v>
      </c>
      <c r="ED89" s="31">
        <f t="shared" si="80"/>
        <v>0</v>
      </c>
      <c r="EE89" s="31">
        <f t="shared" si="60"/>
        <v>0</v>
      </c>
      <c r="EH89" s="22"/>
      <c r="EJ89" s="22"/>
      <c r="EK89" s="22"/>
      <c r="EM89" s="22"/>
    </row>
    <row r="90" spans="1:143" s="21" customFormat="1" ht="20.25" customHeight="1">
      <c r="A90" s="19">
        <v>81</v>
      </c>
      <c r="B90" s="24" t="s">
        <v>128</v>
      </c>
      <c r="C90" s="34">
        <v>4324.795</v>
      </c>
      <c r="D90" s="34">
        <v>6415.7085</v>
      </c>
      <c r="E90" s="31">
        <f t="shared" si="61"/>
        <v>39602</v>
      </c>
      <c r="F90" s="31">
        <f t="shared" si="62"/>
        <v>17758.1953128</v>
      </c>
      <c r="G90" s="31">
        <f t="shared" si="48"/>
        <v>11189.474699999999</v>
      </c>
      <c r="H90" s="31">
        <f t="shared" si="63"/>
        <v>63.01020178517067</v>
      </c>
      <c r="I90" s="31">
        <f t="shared" si="64"/>
        <v>28.254822231200443</v>
      </c>
      <c r="J90" s="31">
        <f t="shared" si="49"/>
        <v>13482.4</v>
      </c>
      <c r="K90" s="31">
        <f t="shared" si="50"/>
        <v>4698.395312799999</v>
      </c>
      <c r="L90" s="31">
        <f t="shared" si="51"/>
        <v>2294.1747000000005</v>
      </c>
      <c r="M90" s="31">
        <f t="shared" si="65"/>
        <v>48.82889895939368</v>
      </c>
      <c r="N90" s="31">
        <f t="shared" si="66"/>
        <v>17.01607058090548</v>
      </c>
      <c r="O90" s="31">
        <f t="shared" si="52"/>
        <v>3456.1</v>
      </c>
      <c r="P90" s="31">
        <f t="shared" si="67"/>
        <v>1427.7079978</v>
      </c>
      <c r="Q90" s="31">
        <f t="shared" si="53"/>
        <v>1396.0517</v>
      </c>
      <c r="R90" s="31">
        <f t="shared" si="83"/>
        <v>97.78271902596468</v>
      </c>
      <c r="S90" s="32">
        <f t="shared" si="84"/>
        <v>40.393845664187964</v>
      </c>
      <c r="T90" s="34">
        <v>180</v>
      </c>
      <c r="U90" s="34">
        <v>74.35764</v>
      </c>
      <c r="V90" s="34">
        <v>139.4017</v>
      </c>
      <c r="W90" s="31">
        <f t="shared" si="81"/>
        <v>187.47461592379747</v>
      </c>
      <c r="X90" s="32">
        <f t="shared" si="82"/>
        <v>77.44538888888889</v>
      </c>
      <c r="Y90" s="34">
        <v>5921</v>
      </c>
      <c r="Z90" s="34">
        <v>1632.95259</v>
      </c>
      <c r="AA90" s="34">
        <v>424.155</v>
      </c>
      <c r="AB90" s="31">
        <f t="shared" si="68"/>
        <v>25.974728390614203</v>
      </c>
      <c r="AC90" s="32">
        <f t="shared" si="69"/>
        <v>7.163570342847492</v>
      </c>
      <c r="AD90" s="34">
        <v>3276.1</v>
      </c>
      <c r="AE90" s="34">
        <v>1353.3503578</v>
      </c>
      <c r="AF90" s="34">
        <v>1256.65</v>
      </c>
      <c r="AG90" s="31">
        <f t="shared" si="70"/>
        <v>92.85474324939807</v>
      </c>
      <c r="AH90" s="32">
        <f t="shared" si="71"/>
        <v>38.358108726839845</v>
      </c>
      <c r="AI90" s="34">
        <v>168</v>
      </c>
      <c r="AJ90" s="34">
        <v>112.59511199999999</v>
      </c>
      <c r="AK90" s="34">
        <v>67</v>
      </c>
      <c r="AL90" s="29">
        <v>25</v>
      </c>
      <c r="AM90" s="32">
        <f t="shared" si="72"/>
        <v>39.88095238095239</v>
      </c>
      <c r="AN90" s="33">
        <v>0</v>
      </c>
      <c r="AO90" s="33"/>
      <c r="AP90" s="31"/>
      <c r="AQ90" s="31"/>
      <c r="AR90" s="32"/>
      <c r="AS90" s="33">
        <v>0</v>
      </c>
      <c r="AT90" s="33"/>
      <c r="AU90" s="32">
        <v>0</v>
      </c>
      <c r="AV90" s="32"/>
      <c r="AW90" s="32"/>
      <c r="AX90" s="32"/>
      <c r="AY90" s="34">
        <v>26119.6</v>
      </c>
      <c r="AZ90" s="34">
        <f t="shared" si="73"/>
        <v>13059.8</v>
      </c>
      <c r="BA90" s="34">
        <v>8895.3</v>
      </c>
      <c r="BB90" s="30"/>
      <c r="BC90" s="30">
        <v>0</v>
      </c>
      <c r="BD90" s="30">
        <v>0</v>
      </c>
      <c r="BE90" s="34">
        <v>0</v>
      </c>
      <c r="BF90" s="34">
        <f t="shared" si="74"/>
        <v>0</v>
      </c>
      <c r="BG90" s="34">
        <v>0</v>
      </c>
      <c r="BH90" s="30">
        <v>0</v>
      </c>
      <c r="BI90" s="30">
        <v>0</v>
      </c>
      <c r="BJ90" s="30">
        <v>0</v>
      </c>
      <c r="BK90" s="32"/>
      <c r="BL90" s="32"/>
      <c r="BM90" s="32"/>
      <c r="BN90" s="31">
        <f t="shared" si="54"/>
        <v>937.3</v>
      </c>
      <c r="BO90" s="31">
        <f t="shared" si="75"/>
        <v>326.93961299999995</v>
      </c>
      <c r="BP90" s="31">
        <f t="shared" si="55"/>
        <v>160.3</v>
      </c>
      <c r="BQ90" s="31">
        <f t="shared" si="76"/>
        <v>49.03046116959832</v>
      </c>
      <c r="BR90" s="32">
        <f t="shared" si="77"/>
        <v>17.102315160567592</v>
      </c>
      <c r="BS90" s="34">
        <v>937.3</v>
      </c>
      <c r="BT90" s="34">
        <v>326.93961299999995</v>
      </c>
      <c r="BU90" s="34">
        <v>160.3</v>
      </c>
      <c r="BV90" s="34">
        <v>0</v>
      </c>
      <c r="BW90" s="34">
        <v>0</v>
      </c>
      <c r="BX90" s="34">
        <v>0</v>
      </c>
      <c r="BY90" s="34">
        <v>0</v>
      </c>
      <c r="BZ90" s="34">
        <v>0</v>
      </c>
      <c r="CA90" s="34">
        <v>0</v>
      </c>
      <c r="CB90" s="34">
        <v>0</v>
      </c>
      <c r="CC90" s="34">
        <v>0</v>
      </c>
      <c r="CD90" s="34">
        <v>0</v>
      </c>
      <c r="CE90" s="34">
        <v>0</v>
      </c>
      <c r="CF90" s="34">
        <v>0</v>
      </c>
      <c r="CG90" s="34">
        <v>0</v>
      </c>
      <c r="CH90" s="34">
        <v>0</v>
      </c>
      <c r="CI90" s="34">
        <v>0</v>
      </c>
      <c r="CJ90" s="34">
        <v>0</v>
      </c>
      <c r="CK90" s="34">
        <v>0</v>
      </c>
      <c r="CL90" s="34">
        <v>0</v>
      </c>
      <c r="CM90" s="34">
        <v>0</v>
      </c>
      <c r="CN90" s="34">
        <v>3000</v>
      </c>
      <c r="CO90" s="34">
        <v>1198.1999999999998</v>
      </c>
      <c r="CP90" s="34">
        <v>214.1</v>
      </c>
      <c r="CQ90" s="34">
        <v>1500</v>
      </c>
      <c r="CR90" s="34">
        <v>488.40000000000003</v>
      </c>
      <c r="CS90" s="34">
        <v>204.1</v>
      </c>
      <c r="CT90" s="34">
        <v>0</v>
      </c>
      <c r="CU90" s="34">
        <v>0</v>
      </c>
      <c r="CV90" s="34">
        <v>32.568</v>
      </c>
      <c r="CW90" s="34">
        <v>0</v>
      </c>
      <c r="CX90" s="34">
        <v>0</v>
      </c>
      <c r="CY90" s="34">
        <v>0</v>
      </c>
      <c r="CZ90" s="34">
        <v>0</v>
      </c>
      <c r="DA90" s="34">
        <v>0</v>
      </c>
      <c r="DB90" s="34">
        <v>0</v>
      </c>
      <c r="DC90" s="34">
        <v>0</v>
      </c>
      <c r="DD90" s="34">
        <v>0</v>
      </c>
      <c r="DE90" s="34">
        <v>0</v>
      </c>
      <c r="DF90" s="34">
        <v>0</v>
      </c>
      <c r="DG90" s="31">
        <f t="shared" si="56"/>
        <v>39602</v>
      </c>
      <c r="DH90" s="31">
        <f t="shared" si="57"/>
        <v>17758.1953128</v>
      </c>
      <c r="DI90" s="31">
        <f t="shared" si="58"/>
        <v>11189.474699999999</v>
      </c>
      <c r="DJ90" s="34">
        <v>0</v>
      </c>
      <c r="DK90" s="34">
        <v>0</v>
      </c>
      <c r="DL90" s="34">
        <v>0</v>
      </c>
      <c r="DM90" s="34">
        <v>0</v>
      </c>
      <c r="DN90" s="34">
        <f t="shared" si="78"/>
        <v>0</v>
      </c>
      <c r="DO90" s="34">
        <v>0</v>
      </c>
      <c r="DP90" s="34">
        <v>0</v>
      </c>
      <c r="DQ90" s="34">
        <v>0</v>
      </c>
      <c r="DR90" s="34">
        <v>0</v>
      </c>
      <c r="DS90" s="34">
        <v>0</v>
      </c>
      <c r="DT90" s="34">
        <v>0</v>
      </c>
      <c r="DU90" s="34">
        <v>0</v>
      </c>
      <c r="DV90" s="34">
        <v>0</v>
      </c>
      <c r="DW90" s="34">
        <v>0</v>
      </c>
      <c r="DX90" s="34">
        <v>0</v>
      </c>
      <c r="DY90" s="34">
        <v>0</v>
      </c>
      <c r="DZ90" s="34">
        <f t="shared" si="79"/>
        <v>0</v>
      </c>
      <c r="EA90" s="34">
        <v>0</v>
      </c>
      <c r="EB90" s="34">
        <v>0</v>
      </c>
      <c r="EC90" s="31">
        <f t="shared" si="59"/>
        <v>0</v>
      </c>
      <c r="ED90" s="31">
        <f t="shared" si="80"/>
        <v>0</v>
      </c>
      <c r="EE90" s="31">
        <f t="shared" si="60"/>
        <v>0</v>
      </c>
      <c r="EH90" s="22"/>
      <c r="EJ90" s="22"/>
      <c r="EK90" s="22"/>
      <c r="EM90" s="22"/>
    </row>
    <row r="91" spans="1:143" s="21" customFormat="1" ht="20.25" customHeight="1">
      <c r="A91" s="19">
        <v>82</v>
      </c>
      <c r="B91" s="20" t="s">
        <v>129</v>
      </c>
      <c r="C91" s="34">
        <v>33721.058</v>
      </c>
      <c r="D91" s="34">
        <v>3123.7646</v>
      </c>
      <c r="E91" s="31">
        <f t="shared" si="61"/>
        <v>53009.399999999994</v>
      </c>
      <c r="F91" s="31">
        <f t="shared" si="62"/>
        <v>23748.999013200002</v>
      </c>
      <c r="G91" s="31">
        <f t="shared" si="48"/>
        <v>17660.7886</v>
      </c>
      <c r="H91" s="31">
        <f t="shared" si="63"/>
        <v>74.36434937819443</v>
      </c>
      <c r="I91" s="31">
        <f t="shared" si="64"/>
        <v>33.316333706852</v>
      </c>
      <c r="J91" s="31">
        <f t="shared" si="49"/>
        <v>17745</v>
      </c>
      <c r="K91" s="31">
        <f t="shared" si="50"/>
        <v>6116.799013200001</v>
      </c>
      <c r="L91" s="31">
        <f t="shared" si="51"/>
        <v>5839.9886</v>
      </c>
      <c r="M91" s="31">
        <f t="shared" si="65"/>
        <v>95.47458707401294</v>
      </c>
      <c r="N91" s="31">
        <f t="shared" si="66"/>
        <v>32.91061482107636</v>
      </c>
      <c r="O91" s="31">
        <f t="shared" si="52"/>
        <v>6320</v>
      </c>
      <c r="P91" s="31">
        <f t="shared" si="67"/>
        <v>2610.77936</v>
      </c>
      <c r="Q91" s="31">
        <f t="shared" si="53"/>
        <v>3684.7048999999997</v>
      </c>
      <c r="R91" s="31">
        <f t="shared" si="83"/>
        <v>141.1342894943064</v>
      </c>
      <c r="S91" s="32">
        <f t="shared" si="84"/>
        <v>58.30229272151898</v>
      </c>
      <c r="T91" s="34">
        <v>120</v>
      </c>
      <c r="U91" s="34">
        <v>49.571760000000005</v>
      </c>
      <c r="V91" s="34">
        <v>0.0719</v>
      </c>
      <c r="W91" s="31">
        <f t="shared" si="81"/>
        <v>0.14504225793072506</v>
      </c>
      <c r="X91" s="32">
        <f t="shared" si="82"/>
        <v>0.05991666666666667</v>
      </c>
      <c r="Y91" s="34">
        <v>8600</v>
      </c>
      <c r="Z91" s="34">
        <v>2371.794</v>
      </c>
      <c r="AA91" s="34">
        <v>1874.5837</v>
      </c>
      <c r="AB91" s="31">
        <f t="shared" si="68"/>
        <v>79.0365309972114</v>
      </c>
      <c r="AC91" s="32">
        <f t="shared" si="69"/>
        <v>21.79748488372093</v>
      </c>
      <c r="AD91" s="34">
        <v>6200</v>
      </c>
      <c r="AE91" s="34">
        <v>2561.2076</v>
      </c>
      <c r="AF91" s="34">
        <v>3684.633</v>
      </c>
      <c r="AG91" s="31">
        <f t="shared" si="70"/>
        <v>143.86311363436528</v>
      </c>
      <c r="AH91" s="32">
        <f t="shared" si="71"/>
        <v>59.42956451612903</v>
      </c>
      <c r="AI91" s="34">
        <v>116.8</v>
      </c>
      <c r="AJ91" s="34">
        <v>78.28041119999999</v>
      </c>
      <c r="AK91" s="34">
        <v>131.2</v>
      </c>
      <c r="AL91" s="29">
        <v>131.2</v>
      </c>
      <c r="AM91" s="32">
        <f t="shared" si="72"/>
        <v>112.32876712328765</v>
      </c>
      <c r="AN91" s="33">
        <v>0</v>
      </c>
      <c r="AO91" s="33"/>
      <c r="AP91" s="31"/>
      <c r="AQ91" s="31"/>
      <c r="AR91" s="32"/>
      <c r="AS91" s="33">
        <v>0</v>
      </c>
      <c r="AT91" s="33"/>
      <c r="AU91" s="32">
        <v>0</v>
      </c>
      <c r="AV91" s="32"/>
      <c r="AW91" s="32"/>
      <c r="AX91" s="32"/>
      <c r="AY91" s="34">
        <v>35264.4</v>
      </c>
      <c r="AZ91" s="34">
        <f t="shared" si="73"/>
        <v>17632.2</v>
      </c>
      <c r="BA91" s="34">
        <v>11754.8</v>
      </c>
      <c r="BB91" s="30"/>
      <c r="BC91" s="30">
        <v>0</v>
      </c>
      <c r="BD91" s="30">
        <v>0</v>
      </c>
      <c r="BE91" s="34">
        <v>0</v>
      </c>
      <c r="BF91" s="34">
        <f t="shared" si="74"/>
        <v>0</v>
      </c>
      <c r="BG91" s="34">
        <v>66</v>
      </c>
      <c r="BH91" s="30">
        <v>0</v>
      </c>
      <c r="BI91" s="30">
        <v>0</v>
      </c>
      <c r="BJ91" s="30">
        <v>0</v>
      </c>
      <c r="BK91" s="32"/>
      <c r="BL91" s="32"/>
      <c r="BM91" s="32"/>
      <c r="BN91" s="31">
        <f t="shared" si="54"/>
        <v>508.2</v>
      </c>
      <c r="BO91" s="31">
        <f t="shared" si="75"/>
        <v>177.265242</v>
      </c>
      <c r="BP91" s="31">
        <f t="shared" si="55"/>
        <v>0</v>
      </c>
      <c r="BQ91" s="31">
        <f t="shared" si="76"/>
        <v>0</v>
      </c>
      <c r="BR91" s="32">
        <f t="shared" si="77"/>
        <v>0</v>
      </c>
      <c r="BS91" s="34">
        <v>508.2</v>
      </c>
      <c r="BT91" s="34">
        <v>177.265242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34">
        <v>0</v>
      </c>
      <c r="CC91" s="34">
        <v>0</v>
      </c>
      <c r="CD91" s="34">
        <v>0</v>
      </c>
      <c r="CE91" s="34">
        <v>0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2200</v>
      </c>
      <c r="CO91" s="34">
        <v>878.68</v>
      </c>
      <c r="CP91" s="34">
        <v>149.5</v>
      </c>
      <c r="CQ91" s="34">
        <v>2200</v>
      </c>
      <c r="CR91" s="34">
        <v>716.32</v>
      </c>
      <c r="CS91" s="34">
        <v>149.5</v>
      </c>
      <c r="CT91" s="34">
        <v>0</v>
      </c>
      <c r="CU91" s="34">
        <v>0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  <c r="DB91" s="34">
        <v>0</v>
      </c>
      <c r="DC91" s="34">
        <v>0</v>
      </c>
      <c r="DD91" s="34">
        <v>0</v>
      </c>
      <c r="DE91" s="34">
        <v>0</v>
      </c>
      <c r="DF91" s="34">
        <v>0</v>
      </c>
      <c r="DG91" s="31">
        <f t="shared" si="56"/>
        <v>53009.399999999994</v>
      </c>
      <c r="DH91" s="31">
        <f t="shared" si="57"/>
        <v>23748.999013200002</v>
      </c>
      <c r="DI91" s="31">
        <f t="shared" si="58"/>
        <v>17660.7886</v>
      </c>
      <c r="DJ91" s="34">
        <v>0</v>
      </c>
      <c r="DK91" s="34">
        <v>0</v>
      </c>
      <c r="DL91" s="34">
        <v>0</v>
      </c>
      <c r="DM91" s="34">
        <v>0</v>
      </c>
      <c r="DN91" s="34">
        <f t="shared" si="78"/>
        <v>0</v>
      </c>
      <c r="DO91" s="34">
        <v>0</v>
      </c>
      <c r="DP91" s="34">
        <v>0</v>
      </c>
      <c r="DQ91" s="34">
        <v>0</v>
      </c>
      <c r="DR91" s="34">
        <v>0</v>
      </c>
      <c r="DS91" s="34">
        <v>0</v>
      </c>
      <c r="DT91" s="34">
        <v>0</v>
      </c>
      <c r="DU91" s="34">
        <v>0</v>
      </c>
      <c r="DV91" s="34">
        <v>0</v>
      </c>
      <c r="DW91" s="34">
        <v>0</v>
      </c>
      <c r="DX91" s="34">
        <v>0</v>
      </c>
      <c r="DY91" s="34">
        <v>0</v>
      </c>
      <c r="DZ91" s="34">
        <f t="shared" si="79"/>
        <v>0</v>
      </c>
      <c r="EA91" s="34">
        <v>0</v>
      </c>
      <c r="EB91" s="34">
        <v>0</v>
      </c>
      <c r="EC91" s="31">
        <f t="shared" si="59"/>
        <v>0</v>
      </c>
      <c r="ED91" s="31">
        <f t="shared" si="80"/>
        <v>0</v>
      </c>
      <c r="EE91" s="31">
        <f t="shared" si="60"/>
        <v>0</v>
      </c>
      <c r="EH91" s="22"/>
      <c r="EJ91" s="22"/>
      <c r="EK91" s="22"/>
      <c r="EM91" s="22"/>
    </row>
    <row r="92" spans="1:143" s="21" customFormat="1" ht="20.25" customHeight="1">
      <c r="A92" s="19">
        <v>83</v>
      </c>
      <c r="B92" s="20" t="s">
        <v>130</v>
      </c>
      <c r="C92" s="34">
        <v>1879.962</v>
      </c>
      <c r="D92" s="34">
        <v>389.5905</v>
      </c>
      <c r="E92" s="31">
        <f t="shared" si="61"/>
        <v>17569.4</v>
      </c>
      <c r="F92" s="31">
        <f t="shared" si="62"/>
        <v>7908.0468894000005</v>
      </c>
      <c r="G92" s="31">
        <f t="shared" si="48"/>
        <v>5035.241000000001</v>
      </c>
      <c r="H92" s="31">
        <f t="shared" si="63"/>
        <v>63.672371578237254</v>
      </c>
      <c r="I92" s="31">
        <f t="shared" si="64"/>
        <v>28.65915170694503</v>
      </c>
      <c r="J92" s="31">
        <f t="shared" si="49"/>
        <v>6597.399999999999</v>
      </c>
      <c r="K92" s="31">
        <f t="shared" si="50"/>
        <v>2422.0468894000005</v>
      </c>
      <c r="L92" s="31">
        <f t="shared" si="51"/>
        <v>1408.741</v>
      </c>
      <c r="M92" s="31">
        <f t="shared" si="65"/>
        <v>58.16324226278622</v>
      </c>
      <c r="N92" s="31">
        <f t="shared" si="66"/>
        <v>21.35297238306</v>
      </c>
      <c r="O92" s="31">
        <f t="shared" si="52"/>
        <v>3073.7999999999997</v>
      </c>
      <c r="P92" s="31">
        <f t="shared" si="67"/>
        <v>1269.7806324</v>
      </c>
      <c r="Q92" s="31">
        <f t="shared" si="53"/>
        <v>1004.6510000000001</v>
      </c>
      <c r="R92" s="31">
        <f t="shared" si="83"/>
        <v>79.12004438917288</v>
      </c>
      <c r="S92" s="32">
        <f t="shared" si="84"/>
        <v>32.68433209707854</v>
      </c>
      <c r="T92" s="34">
        <v>589.6</v>
      </c>
      <c r="U92" s="34">
        <v>243.5625808</v>
      </c>
      <c r="V92" s="34">
        <v>254.176</v>
      </c>
      <c r="W92" s="31">
        <f t="shared" si="81"/>
        <v>104.35757379690239</v>
      </c>
      <c r="X92" s="32">
        <f t="shared" si="82"/>
        <v>43.10990502035278</v>
      </c>
      <c r="Y92" s="34">
        <v>1881</v>
      </c>
      <c r="Z92" s="34">
        <v>518.76099</v>
      </c>
      <c r="AA92" s="34">
        <v>236.99</v>
      </c>
      <c r="AB92" s="31">
        <f t="shared" si="68"/>
        <v>45.683851439947325</v>
      </c>
      <c r="AC92" s="32">
        <f t="shared" si="69"/>
        <v>12.599149388623074</v>
      </c>
      <c r="AD92" s="34">
        <v>2484.2</v>
      </c>
      <c r="AE92" s="34">
        <v>1026.2180516</v>
      </c>
      <c r="AF92" s="34">
        <v>750.475</v>
      </c>
      <c r="AG92" s="31">
        <f t="shared" si="70"/>
        <v>73.13016944400044</v>
      </c>
      <c r="AH92" s="32">
        <f t="shared" si="71"/>
        <v>30.209926736977703</v>
      </c>
      <c r="AI92" s="34">
        <v>75</v>
      </c>
      <c r="AJ92" s="34">
        <v>50.265675</v>
      </c>
      <c r="AK92" s="34">
        <v>34</v>
      </c>
      <c r="AL92" s="29">
        <v>30</v>
      </c>
      <c r="AM92" s="32">
        <f t="shared" si="72"/>
        <v>45.33333333333333</v>
      </c>
      <c r="AN92" s="33">
        <v>0</v>
      </c>
      <c r="AO92" s="33"/>
      <c r="AP92" s="31"/>
      <c r="AQ92" s="31"/>
      <c r="AR92" s="32"/>
      <c r="AS92" s="33">
        <v>0</v>
      </c>
      <c r="AT92" s="33"/>
      <c r="AU92" s="32">
        <v>0</v>
      </c>
      <c r="AV92" s="32"/>
      <c r="AW92" s="32"/>
      <c r="AX92" s="32"/>
      <c r="AY92" s="34">
        <v>10787</v>
      </c>
      <c r="AZ92" s="34">
        <f t="shared" si="73"/>
        <v>5393.5</v>
      </c>
      <c r="BA92" s="34">
        <v>3595.7</v>
      </c>
      <c r="BB92" s="30"/>
      <c r="BC92" s="30">
        <v>0</v>
      </c>
      <c r="BD92" s="30">
        <v>0</v>
      </c>
      <c r="BE92" s="34">
        <v>185</v>
      </c>
      <c r="BF92" s="34">
        <f t="shared" si="74"/>
        <v>92.5</v>
      </c>
      <c r="BG92" s="34">
        <v>30.8</v>
      </c>
      <c r="BH92" s="30">
        <v>0</v>
      </c>
      <c r="BI92" s="30">
        <v>0</v>
      </c>
      <c r="BJ92" s="30">
        <v>0</v>
      </c>
      <c r="BK92" s="32"/>
      <c r="BL92" s="32"/>
      <c r="BM92" s="32"/>
      <c r="BN92" s="31">
        <f t="shared" si="54"/>
        <v>847.2</v>
      </c>
      <c r="BO92" s="31">
        <f t="shared" si="75"/>
        <v>295.511832</v>
      </c>
      <c r="BP92" s="31">
        <f t="shared" si="55"/>
        <v>0</v>
      </c>
      <c r="BQ92" s="31">
        <f t="shared" si="76"/>
        <v>0</v>
      </c>
      <c r="BR92" s="32">
        <f t="shared" si="77"/>
        <v>0</v>
      </c>
      <c r="BS92" s="34">
        <v>847.2</v>
      </c>
      <c r="BT92" s="34">
        <v>295.511832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4">
        <v>0</v>
      </c>
      <c r="CA92" s="34">
        <v>0</v>
      </c>
      <c r="CB92" s="34">
        <v>0</v>
      </c>
      <c r="CC92" s="34">
        <v>0</v>
      </c>
      <c r="CD92" s="34">
        <v>0</v>
      </c>
      <c r="CE92" s="34">
        <v>0</v>
      </c>
      <c r="CF92" s="34">
        <v>0</v>
      </c>
      <c r="CG92" s="34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34">
        <v>720.4</v>
      </c>
      <c r="CO92" s="34">
        <v>287.72776</v>
      </c>
      <c r="CP92" s="34">
        <v>133.1</v>
      </c>
      <c r="CQ92" s="34">
        <v>720.4</v>
      </c>
      <c r="CR92" s="34">
        <v>234.56224</v>
      </c>
      <c r="CS92" s="34">
        <v>133.1</v>
      </c>
      <c r="CT92" s="34">
        <v>0</v>
      </c>
      <c r="CU92" s="34">
        <v>0</v>
      </c>
      <c r="CV92" s="34">
        <v>0</v>
      </c>
      <c r="CW92" s="34">
        <v>0</v>
      </c>
      <c r="CX92" s="34">
        <v>0</v>
      </c>
      <c r="CY92" s="34">
        <v>0</v>
      </c>
      <c r="CZ92" s="34">
        <v>0</v>
      </c>
      <c r="DA92" s="34">
        <v>0</v>
      </c>
      <c r="DB92" s="34">
        <v>0</v>
      </c>
      <c r="DC92" s="34">
        <v>0</v>
      </c>
      <c r="DD92" s="34">
        <v>0</v>
      </c>
      <c r="DE92" s="34">
        <v>0</v>
      </c>
      <c r="DF92" s="34">
        <v>0</v>
      </c>
      <c r="DG92" s="31">
        <f t="shared" si="56"/>
        <v>17569.4</v>
      </c>
      <c r="DH92" s="31">
        <f t="shared" si="57"/>
        <v>7908.0468894000005</v>
      </c>
      <c r="DI92" s="31">
        <f t="shared" si="58"/>
        <v>5035.241000000001</v>
      </c>
      <c r="DJ92" s="34">
        <v>0</v>
      </c>
      <c r="DK92" s="34">
        <v>0</v>
      </c>
      <c r="DL92" s="34">
        <v>0</v>
      </c>
      <c r="DM92" s="34">
        <v>0</v>
      </c>
      <c r="DN92" s="34">
        <f t="shared" si="78"/>
        <v>0</v>
      </c>
      <c r="DO92" s="34">
        <v>0</v>
      </c>
      <c r="DP92" s="34">
        <v>0</v>
      </c>
      <c r="DQ92" s="34">
        <v>0</v>
      </c>
      <c r="DR92" s="34">
        <v>0</v>
      </c>
      <c r="DS92" s="34">
        <v>0</v>
      </c>
      <c r="DT92" s="34">
        <v>0</v>
      </c>
      <c r="DU92" s="34">
        <v>0</v>
      </c>
      <c r="DV92" s="34">
        <v>0</v>
      </c>
      <c r="DW92" s="34">
        <v>0</v>
      </c>
      <c r="DX92" s="34">
        <v>0</v>
      </c>
      <c r="DY92" s="34">
        <v>0</v>
      </c>
      <c r="DZ92" s="34">
        <f t="shared" si="79"/>
        <v>0</v>
      </c>
      <c r="EA92" s="34">
        <v>0</v>
      </c>
      <c r="EB92" s="34">
        <v>0</v>
      </c>
      <c r="EC92" s="31">
        <f t="shared" si="59"/>
        <v>0</v>
      </c>
      <c r="ED92" s="31">
        <f t="shared" si="80"/>
        <v>0</v>
      </c>
      <c r="EE92" s="31">
        <f t="shared" si="60"/>
        <v>0</v>
      </c>
      <c r="EH92" s="22"/>
      <c r="EJ92" s="22"/>
      <c r="EK92" s="22"/>
      <c r="EM92" s="22"/>
    </row>
    <row r="93" spans="1:143" s="21" customFormat="1" ht="20.25" customHeight="1">
      <c r="A93" s="19">
        <v>84</v>
      </c>
      <c r="B93" s="20" t="s">
        <v>131</v>
      </c>
      <c r="C93" s="34">
        <v>137.936</v>
      </c>
      <c r="D93" s="34">
        <v>36.9433</v>
      </c>
      <c r="E93" s="31">
        <f t="shared" si="61"/>
        <v>67876.6</v>
      </c>
      <c r="F93" s="31">
        <f t="shared" si="62"/>
        <v>30889.795002</v>
      </c>
      <c r="G93" s="31">
        <f t="shared" si="48"/>
        <v>16051.957999999999</v>
      </c>
      <c r="H93" s="31">
        <f t="shared" si="63"/>
        <v>51.96524612403771</v>
      </c>
      <c r="I93" s="31">
        <f t="shared" si="64"/>
        <v>23.648736088725713</v>
      </c>
      <c r="J93" s="31">
        <f t="shared" si="49"/>
        <v>22081</v>
      </c>
      <c r="K93" s="31">
        <f t="shared" si="50"/>
        <v>7991.995002</v>
      </c>
      <c r="L93" s="31">
        <f t="shared" si="51"/>
        <v>1137.1580000000001</v>
      </c>
      <c r="M93" s="31">
        <f t="shared" si="65"/>
        <v>14.228712601990189</v>
      </c>
      <c r="N93" s="31">
        <f t="shared" si="66"/>
        <v>5.149938861464609</v>
      </c>
      <c r="O93" s="31">
        <f t="shared" si="52"/>
        <v>8707</v>
      </c>
      <c r="P93" s="31">
        <f t="shared" si="67"/>
        <v>3596.8442860000005</v>
      </c>
      <c r="Q93" s="31">
        <f t="shared" si="53"/>
        <v>1075.188</v>
      </c>
      <c r="R93" s="31">
        <f t="shared" si="83"/>
        <v>29.89253674908739</v>
      </c>
      <c r="S93" s="32">
        <f t="shared" si="84"/>
        <v>12.348547145974505</v>
      </c>
      <c r="T93" s="34">
        <v>1707</v>
      </c>
      <c r="U93" s="34">
        <v>705.1582860000001</v>
      </c>
      <c r="V93" s="34">
        <v>0.188</v>
      </c>
      <c r="W93" s="31">
        <f t="shared" si="81"/>
        <v>0.02666068083329591</v>
      </c>
      <c r="X93" s="32">
        <f t="shared" si="82"/>
        <v>0.011013473930872876</v>
      </c>
      <c r="Y93" s="34">
        <v>8500</v>
      </c>
      <c r="Z93" s="34">
        <v>2344.215</v>
      </c>
      <c r="AA93" s="34">
        <v>30</v>
      </c>
      <c r="AB93" s="31">
        <f t="shared" si="68"/>
        <v>1.2797460983740825</v>
      </c>
      <c r="AC93" s="32">
        <f t="shared" si="69"/>
        <v>0.35294117647058826</v>
      </c>
      <c r="AD93" s="34">
        <v>7000</v>
      </c>
      <c r="AE93" s="34">
        <v>2891.686</v>
      </c>
      <c r="AF93" s="34">
        <v>1075</v>
      </c>
      <c r="AG93" s="31">
        <f t="shared" si="70"/>
        <v>37.17554395601736</v>
      </c>
      <c r="AH93" s="32">
        <f t="shared" si="71"/>
        <v>15.357142857142858</v>
      </c>
      <c r="AI93" s="34">
        <v>824</v>
      </c>
      <c r="AJ93" s="34">
        <v>552.252216</v>
      </c>
      <c r="AK93" s="34">
        <v>0</v>
      </c>
      <c r="AL93" s="29">
        <v>0</v>
      </c>
      <c r="AM93" s="32">
        <f t="shared" si="72"/>
        <v>0</v>
      </c>
      <c r="AN93" s="33">
        <v>0</v>
      </c>
      <c r="AO93" s="33"/>
      <c r="AP93" s="31"/>
      <c r="AQ93" s="31"/>
      <c r="AR93" s="32"/>
      <c r="AS93" s="33">
        <v>0</v>
      </c>
      <c r="AT93" s="33"/>
      <c r="AU93" s="32">
        <v>0</v>
      </c>
      <c r="AV93" s="32"/>
      <c r="AW93" s="32"/>
      <c r="AX93" s="32"/>
      <c r="AY93" s="34">
        <v>45795.6</v>
      </c>
      <c r="AZ93" s="34">
        <f t="shared" si="73"/>
        <v>22897.8</v>
      </c>
      <c r="BA93" s="34">
        <v>14914.8</v>
      </c>
      <c r="BB93" s="30"/>
      <c r="BC93" s="30">
        <v>0</v>
      </c>
      <c r="BD93" s="30">
        <v>0</v>
      </c>
      <c r="BE93" s="34">
        <v>0</v>
      </c>
      <c r="BF93" s="34">
        <f t="shared" si="74"/>
        <v>0</v>
      </c>
      <c r="BG93" s="34">
        <v>0</v>
      </c>
      <c r="BH93" s="30">
        <v>0</v>
      </c>
      <c r="BI93" s="30">
        <v>0</v>
      </c>
      <c r="BJ93" s="30">
        <v>0</v>
      </c>
      <c r="BK93" s="32"/>
      <c r="BL93" s="32"/>
      <c r="BM93" s="32"/>
      <c r="BN93" s="31">
        <f t="shared" si="54"/>
        <v>2350</v>
      </c>
      <c r="BO93" s="31">
        <f t="shared" si="75"/>
        <v>819.7035</v>
      </c>
      <c r="BP93" s="31">
        <f t="shared" si="55"/>
        <v>31.97</v>
      </c>
      <c r="BQ93" s="31">
        <f t="shared" si="76"/>
        <v>3.900190739700392</v>
      </c>
      <c r="BR93" s="32">
        <f t="shared" si="77"/>
        <v>1.3604255319148935</v>
      </c>
      <c r="BS93" s="34">
        <v>2350</v>
      </c>
      <c r="BT93" s="34">
        <v>819.7035</v>
      </c>
      <c r="BU93" s="34">
        <v>31.97</v>
      </c>
      <c r="BV93" s="34">
        <v>0</v>
      </c>
      <c r="BW93" s="34">
        <v>0</v>
      </c>
      <c r="BX93" s="34">
        <v>0</v>
      </c>
      <c r="BY93" s="34">
        <v>0</v>
      </c>
      <c r="BZ93" s="34">
        <v>0</v>
      </c>
      <c r="CA93" s="34">
        <v>0</v>
      </c>
      <c r="CB93" s="34">
        <v>0</v>
      </c>
      <c r="CC93" s="34">
        <v>0</v>
      </c>
      <c r="CD93" s="34">
        <v>0</v>
      </c>
      <c r="CE93" s="34">
        <v>0</v>
      </c>
      <c r="CF93" s="34">
        <v>0</v>
      </c>
      <c r="CG93" s="34">
        <v>0</v>
      </c>
      <c r="CH93" s="34">
        <v>0</v>
      </c>
      <c r="CI93" s="34">
        <v>0</v>
      </c>
      <c r="CJ93" s="34">
        <v>0</v>
      </c>
      <c r="CK93" s="34">
        <v>20</v>
      </c>
      <c r="CL93" s="34">
        <v>7.9879999999999995</v>
      </c>
      <c r="CM93" s="34">
        <v>0</v>
      </c>
      <c r="CN93" s="34">
        <v>1680</v>
      </c>
      <c r="CO93" s="34">
        <v>670.992</v>
      </c>
      <c r="CP93" s="34">
        <v>0</v>
      </c>
      <c r="CQ93" s="34">
        <v>0</v>
      </c>
      <c r="CR93" s="34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1">
        <f t="shared" si="56"/>
        <v>67876.6</v>
      </c>
      <c r="DH93" s="31">
        <f t="shared" si="57"/>
        <v>30889.795002</v>
      </c>
      <c r="DI93" s="31">
        <f t="shared" si="58"/>
        <v>16051.957999999999</v>
      </c>
      <c r="DJ93" s="34">
        <v>0</v>
      </c>
      <c r="DK93" s="34">
        <v>0</v>
      </c>
      <c r="DL93" s="34">
        <v>0</v>
      </c>
      <c r="DM93" s="34">
        <v>0</v>
      </c>
      <c r="DN93" s="34">
        <f t="shared" si="78"/>
        <v>0</v>
      </c>
      <c r="DO93" s="34">
        <v>0</v>
      </c>
      <c r="DP93" s="34">
        <v>0</v>
      </c>
      <c r="DQ93" s="34">
        <v>0</v>
      </c>
      <c r="DR93" s="34">
        <v>0</v>
      </c>
      <c r="DS93" s="34">
        <v>0</v>
      </c>
      <c r="DT93" s="34">
        <v>0</v>
      </c>
      <c r="DU93" s="34">
        <v>0</v>
      </c>
      <c r="DV93" s="34">
        <v>0</v>
      </c>
      <c r="DW93" s="34">
        <v>0</v>
      </c>
      <c r="DX93" s="34">
        <v>0</v>
      </c>
      <c r="DY93" s="34">
        <v>0</v>
      </c>
      <c r="DZ93" s="34">
        <f t="shared" si="79"/>
        <v>0</v>
      </c>
      <c r="EA93" s="34">
        <v>0</v>
      </c>
      <c r="EB93" s="34">
        <v>0</v>
      </c>
      <c r="EC93" s="31">
        <f t="shared" si="59"/>
        <v>0</v>
      </c>
      <c r="ED93" s="31">
        <f t="shared" si="80"/>
        <v>0</v>
      </c>
      <c r="EE93" s="31">
        <f t="shared" si="60"/>
        <v>0</v>
      </c>
      <c r="EH93" s="22"/>
      <c r="EJ93" s="22"/>
      <c r="EK93" s="22"/>
      <c r="EM93" s="22"/>
    </row>
    <row r="94" spans="1:143" s="21" customFormat="1" ht="20.25" customHeight="1">
      <c r="A94" s="19">
        <v>85</v>
      </c>
      <c r="B94" s="20" t="s">
        <v>132</v>
      </c>
      <c r="C94" s="34">
        <v>106.0148</v>
      </c>
      <c r="D94" s="34">
        <v>866.6669</v>
      </c>
      <c r="E94" s="31">
        <f t="shared" si="61"/>
        <v>69442.1</v>
      </c>
      <c r="F94" s="31">
        <f t="shared" si="62"/>
        <v>30273.530169000005</v>
      </c>
      <c r="G94" s="31">
        <f t="shared" si="48"/>
        <v>15341.284099999999</v>
      </c>
      <c r="H94" s="31">
        <f t="shared" si="63"/>
        <v>50.675570421943796</v>
      </c>
      <c r="I94" s="31">
        <f t="shared" si="64"/>
        <v>22.092194936501052</v>
      </c>
      <c r="J94" s="31">
        <f t="shared" si="49"/>
        <v>30686.9</v>
      </c>
      <c r="K94" s="31">
        <f t="shared" si="50"/>
        <v>10895.930169</v>
      </c>
      <c r="L94" s="31">
        <f t="shared" si="51"/>
        <v>2094.9841</v>
      </c>
      <c r="M94" s="31">
        <f t="shared" si="65"/>
        <v>19.227216653429345</v>
      </c>
      <c r="N94" s="31">
        <f t="shared" si="66"/>
        <v>6.826965578145723</v>
      </c>
      <c r="O94" s="31">
        <f t="shared" si="52"/>
        <v>10000</v>
      </c>
      <c r="P94" s="31">
        <f t="shared" si="67"/>
        <v>4130.9800000000005</v>
      </c>
      <c r="Q94" s="31">
        <f t="shared" si="53"/>
        <v>1423.6624</v>
      </c>
      <c r="R94" s="31">
        <f t="shared" si="83"/>
        <v>34.46306687517247</v>
      </c>
      <c r="S94" s="32">
        <f t="shared" si="84"/>
        <v>14.236624</v>
      </c>
      <c r="T94" s="34">
        <v>550</v>
      </c>
      <c r="U94" s="34">
        <v>227.2039</v>
      </c>
      <c r="V94" s="34">
        <v>0.2159</v>
      </c>
      <c r="W94" s="31">
        <f t="shared" si="81"/>
        <v>0.09502477730355861</v>
      </c>
      <c r="X94" s="32">
        <f t="shared" si="82"/>
        <v>0.03925454545454546</v>
      </c>
      <c r="Y94" s="34">
        <v>12500</v>
      </c>
      <c r="Z94" s="34">
        <v>3447.375</v>
      </c>
      <c r="AA94" s="34">
        <v>550.6217</v>
      </c>
      <c r="AB94" s="31">
        <f t="shared" si="68"/>
        <v>15.97220203778237</v>
      </c>
      <c r="AC94" s="32">
        <f t="shared" si="69"/>
        <v>4.404973600000001</v>
      </c>
      <c r="AD94" s="34">
        <v>9450</v>
      </c>
      <c r="AE94" s="34">
        <v>3903.7761</v>
      </c>
      <c r="AF94" s="34">
        <v>1423.4465</v>
      </c>
      <c r="AG94" s="31">
        <f t="shared" si="70"/>
        <v>36.463323293566965</v>
      </c>
      <c r="AH94" s="32">
        <f t="shared" si="71"/>
        <v>15.062925925925926</v>
      </c>
      <c r="AI94" s="34">
        <v>270</v>
      </c>
      <c r="AJ94" s="34">
        <v>180.95643</v>
      </c>
      <c r="AK94" s="34">
        <v>111.7</v>
      </c>
      <c r="AL94" s="29">
        <v>111.7</v>
      </c>
      <c r="AM94" s="32">
        <f t="shared" si="72"/>
        <v>41.370370370370374</v>
      </c>
      <c r="AN94" s="33">
        <v>0</v>
      </c>
      <c r="AO94" s="33"/>
      <c r="AP94" s="31"/>
      <c r="AQ94" s="31"/>
      <c r="AR94" s="32"/>
      <c r="AS94" s="33">
        <v>0</v>
      </c>
      <c r="AT94" s="33"/>
      <c r="AU94" s="32">
        <v>0</v>
      </c>
      <c r="AV94" s="32"/>
      <c r="AW94" s="32"/>
      <c r="AX94" s="32"/>
      <c r="AY94" s="34">
        <v>38755.2</v>
      </c>
      <c r="AZ94" s="34">
        <f t="shared" si="73"/>
        <v>19377.6</v>
      </c>
      <c r="BA94" s="34">
        <v>13246.3</v>
      </c>
      <c r="BB94" s="30"/>
      <c r="BC94" s="30">
        <v>0</v>
      </c>
      <c r="BD94" s="30">
        <v>0</v>
      </c>
      <c r="BE94" s="34">
        <v>0</v>
      </c>
      <c r="BF94" s="34">
        <f t="shared" si="74"/>
        <v>0</v>
      </c>
      <c r="BG94" s="34">
        <v>0</v>
      </c>
      <c r="BH94" s="30">
        <v>0</v>
      </c>
      <c r="BI94" s="30">
        <v>0</v>
      </c>
      <c r="BJ94" s="30">
        <v>0</v>
      </c>
      <c r="BK94" s="32"/>
      <c r="BL94" s="32"/>
      <c r="BM94" s="32"/>
      <c r="BN94" s="31">
        <f t="shared" si="54"/>
        <v>501.9</v>
      </c>
      <c r="BO94" s="31">
        <f t="shared" si="75"/>
        <v>175.067739</v>
      </c>
      <c r="BP94" s="31">
        <f t="shared" si="55"/>
        <v>9</v>
      </c>
      <c r="BQ94" s="31">
        <f t="shared" si="76"/>
        <v>5.140867215975184</v>
      </c>
      <c r="BR94" s="32">
        <f t="shared" si="77"/>
        <v>1.7931858936043037</v>
      </c>
      <c r="BS94" s="34">
        <v>393.9</v>
      </c>
      <c r="BT94" s="34">
        <v>137.396259</v>
      </c>
      <c r="BU94" s="34">
        <v>0</v>
      </c>
      <c r="BV94" s="34">
        <v>0</v>
      </c>
      <c r="BW94" s="34">
        <v>0</v>
      </c>
      <c r="BX94" s="34">
        <v>0</v>
      </c>
      <c r="BY94" s="34">
        <v>0</v>
      </c>
      <c r="BZ94" s="34">
        <v>0</v>
      </c>
      <c r="CA94" s="34">
        <v>0</v>
      </c>
      <c r="CB94" s="34">
        <v>108</v>
      </c>
      <c r="CC94" s="34">
        <v>37.67148</v>
      </c>
      <c r="CD94" s="34">
        <v>9</v>
      </c>
      <c r="CE94" s="34">
        <v>0</v>
      </c>
      <c r="CF94" s="34">
        <v>0</v>
      </c>
      <c r="CG94" s="34">
        <v>0</v>
      </c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34">
        <v>6815</v>
      </c>
      <c r="CO94" s="34">
        <v>2721.911</v>
      </c>
      <c r="CP94" s="34">
        <v>0</v>
      </c>
      <c r="CQ94" s="34">
        <v>3215</v>
      </c>
      <c r="CR94" s="34">
        <v>1046.804</v>
      </c>
      <c r="CS94" s="34">
        <v>0</v>
      </c>
      <c r="CT94" s="34">
        <v>0</v>
      </c>
      <c r="CU94" s="34">
        <v>0</v>
      </c>
      <c r="CV94" s="34">
        <v>0</v>
      </c>
      <c r="CW94" s="34">
        <v>0</v>
      </c>
      <c r="CX94" s="34">
        <v>0</v>
      </c>
      <c r="CY94" s="34">
        <v>0</v>
      </c>
      <c r="CZ94" s="34">
        <v>0</v>
      </c>
      <c r="DA94" s="34">
        <v>0</v>
      </c>
      <c r="DB94" s="34">
        <v>0</v>
      </c>
      <c r="DC94" s="34">
        <v>600</v>
      </c>
      <c r="DD94" s="34">
        <v>239.64</v>
      </c>
      <c r="DE94" s="34">
        <v>0</v>
      </c>
      <c r="DF94" s="34">
        <v>0</v>
      </c>
      <c r="DG94" s="31">
        <f t="shared" si="56"/>
        <v>69442.1</v>
      </c>
      <c r="DH94" s="31">
        <f t="shared" si="57"/>
        <v>30273.530169</v>
      </c>
      <c r="DI94" s="31">
        <f t="shared" si="58"/>
        <v>15341.284099999999</v>
      </c>
      <c r="DJ94" s="34">
        <v>0</v>
      </c>
      <c r="DK94" s="34">
        <v>0</v>
      </c>
      <c r="DL94" s="34">
        <v>0</v>
      </c>
      <c r="DM94" s="34">
        <v>0</v>
      </c>
      <c r="DN94" s="34">
        <f t="shared" si="78"/>
        <v>0</v>
      </c>
      <c r="DO94" s="34">
        <v>0</v>
      </c>
      <c r="DP94" s="34">
        <v>0</v>
      </c>
      <c r="DQ94" s="34">
        <v>0</v>
      </c>
      <c r="DR94" s="34">
        <v>0</v>
      </c>
      <c r="DS94" s="34">
        <v>0</v>
      </c>
      <c r="DT94" s="34">
        <v>0</v>
      </c>
      <c r="DU94" s="34">
        <v>0</v>
      </c>
      <c r="DV94" s="34">
        <v>0</v>
      </c>
      <c r="DW94" s="34">
        <v>0</v>
      </c>
      <c r="DX94" s="34">
        <v>0</v>
      </c>
      <c r="DY94" s="34">
        <v>13998</v>
      </c>
      <c r="DZ94" s="34">
        <f t="shared" si="79"/>
        <v>6999</v>
      </c>
      <c r="EA94" s="34">
        <v>665</v>
      </c>
      <c r="EB94" s="34">
        <v>0</v>
      </c>
      <c r="EC94" s="31">
        <f t="shared" si="59"/>
        <v>13998</v>
      </c>
      <c r="ED94" s="31">
        <f t="shared" si="80"/>
        <v>6999</v>
      </c>
      <c r="EE94" s="31">
        <f t="shared" si="60"/>
        <v>665</v>
      </c>
      <c r="EH94" s="22"/>
      <c r="EJ94" s="22"/>
      <c r="EK94" s="22"/>
      <c r="EM94" s="22"/>
    </row>
    <row r="95" spans="1:143" s="21" customFormat="1" ht="20.25" customHeight="1">
      <c r="A95" s="19">
        <v>86</v>
      </c>
      <c r="B95" s="20" t="s">
        <v>133</v>
      </c>
      <c r="C95" s="34">
        <v>0.07</v>
      </c>
      <c r="D95" s="34">
        <v>34.3619</v>
      </c>
      <c r="E95" s="31">
        <f t="shared" si="61"/>
        <v>5248.8</v>
      </c>
      <c r="F95" s="31">
        <f t="shared" si="62"/>
        <v>2437.4527660000003</v>
      </c>
      <c r="G95" s="31">
        <f t="shared" si="48"/>
        <v>1438.3</v>
      </c>
      <c r="H95" s="31">
        <f t="shared" si="63"/>
        <v>59.008322953487735</v>
      </c>
      <c r="I95" s="31">
        <f t="shared" si="64"/>
        <v>27.402453894223438</v>
      </c>
      <c r="J95" s="31">
        <f t="shared" si="49"/>
        <v>1564</v>
      </c>
      <c r="K95" s="31">
        <f t="shared" si="50"/>
        <v>595.052766</v>
      </c>
      <c r="L95" s="31">
        <f t="shared" si="51"/>
        <v>210</v>
      </c>
      <c r="M95" s="31">
        <f t="shared" si="65"/>
        <v>35.290987959208984</v>
      </c>
      <c r="N95" s="31">
        <f t="shared" si="66"/>
        <v>13.427109974424553</v>
      </c>
      <c r="O95" s="31">
        <f t="shared" si="52"/>
        <v>900</v>
      </c>
      <c r="P95" s="31">
        <f t="shared" si="67"/>
        <v>371.7882</v>
      </c>
      <c r="Q95" s="31">
        <f t="shared" si="53"/>
        <v>0</v>
      </c>
      <c r="R95" s="31">
        <f t="shared" si="83"/>
        <v>0</v>
      </c>
      <c r="S95" s="32">
        <f t="shared" si="84"/>
        <v>0</v>
      </c>
      <c r="T95" s="34">
        <v>0</v>
      </c>
      <c r="U95" s="34">
        <v>0</v>
      </c>
      <c r="V95" s="34">
        <v>0</v>
      </c>
      <c r="W95" s="31" t="e">
        <f t="shared" si="81"/>
        <v>#DIV/0!</v>
      </c>
      <c r="X95" s="32" t="e">
        <f t="shared" si="82"/>
        <v>#DIV/0!</v>
      </c>
      <c r="Y95" s="34">
        <v>440</v>
      </c>
      <c r="Z95" s="34">
        <v>121.34760000000001</v>
      </c>
      <c r="AA95" s="34">
        <v>120</v>
      </c>
      <c r="AB95" s="31">
        <f t="shared" si="68"/>
        <v>98.88947123799728</v>
      </c>
      <c r="AC95" s="32">
        <f t="shared" si="69"/>
        <v>27.27272727272727</v>
      </c>
      <c r="AD95" s="34">
        <v>900</v>
      </c>
      <c r="AE95" s="34">
        <v>371.7882</v>
      </c>
      <c r="AF95" s="34">
        <v>0</v>
      </c>
      <c r="AG95" s="31">
        <f t="shared" si="70"/>
        <v>0</v>
      </c>
      <c r="AH95" s="32">
        <f t="shared" si="71"/>
        <v>0</v>
      </c>
      <c r="AI95" s="34">
        <v>74</v>
      </c>
      <c r="AJ95" s="34">
        <v>49.595465999999995</v>
      </c>
      <c r="AK95" s="34">
        <v>0</v>
      </c>
      <c r="AL95" s="29">
        <v>0</v>
      </c>
      <c r="AM95" s="32">
        <f t="shared" si="72"/>
        <v>0</v>
      </c>
      <c r="AN95" s="33">
        <v>0</v>
      </c>
      <c r="AO95" s="33"/>
      <c r="AP95" s="31"/>
      <c r="AQ95" s="31"/>
      <c r="AR95" s="32"/>
      <c r="AS95" s="33">
        <v>0</v>
      </c>
      <c r="AT95" s="33"/>
      <c r="AU95" s="32">
        <v>0</v>
      </c>
      <c r="AV95" s="32"/>
      <c r="AW95" s="32"/>
      <c r="AX95" s="32"/>
      <c r="AY95" s="34">
        <v>3684.8</v>
      </c>
      <c r="AZ95" s="34">
        <f t="shared" si="73"/>
        <v>1842.4</v>
      </c>
      <c r="BA95" s="34">
        <v>1228.3</v>
      </c>
      <c r="BB95" s="30"/>
      <c r="BC95" s="30">
        <v>0</v>
      </c>
      <c r="BD95" s="30">
        <v>0</v>
      </c>
      <c r="BE95" s="34">
        <v>0</v>
      </c>
      <c r="BF95" s="34">
        <f t="shared" si="74"/>
        <v>0</v>
      </c>
      <c r="BG95" s="34">
        <v>0</v>
      </c>
      <c r="BH95" s="30">
        <v>0</v>
      </c>
      <c r="BI95" s="30">
        <v>0</v>
      </c>
      <c r="BJ95" s="30">
        <v>0</v>
      </c>
      <c r="BK95" s="32"/>
      <c r="BL95" s="32"/>
      <c r="BM95" s="32"/>
      <c r="BN95" s="31">
        <f t="shared" si="54"/>
        <v>150</v>
      </c>
      <c r="BO95" s="31">
        <f t="shared" si="75"/>
        <v>52.3215</v>
      </c>
      <c r="BP95" s="31">
        <f t="shared" si="55"/>
        <v>90</v>
      </c>
      <c r="BQ95" s="31">
        <f t="shared" si="76"/>
        <v>172.01341704652964</v>
      </c>
      <c r="BR95" s="32">
        <f t="shared" si="77"/>
        <v>60</v>
      </c>
      <c r="BS95" s="34">
        <v>150</v>
      </c>
      <c r="BT95" s="34">
        <v>52.3215</v>
      </c>
      <c r="BU95" s="34">
        <v>90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4">
        <v>0</v>
      </c>
      <c r="CC95" s="34">
        <v>0</v>
      </c>
      <c r="CD95" s="34">
        <v>0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4">
        <v>0</v>
      </c>
      <c r="CP95" s="34">
        <v>0</v>
      </c>
      <c r="CQ95" s="34">
        <v>0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  <c r="DB95" s="34">
        <v>0</v>
      </c>
      <c r="DC95" s="34">
        <v>0</v>
      </c>
      <c r="DD95" s="34">
        <v>0</v>
      </c>
      <c r="DE95" s="34">
        <v>0</v>
      </c>
      <c r="DF95" s="34">
        <v>0</v>
      </c>
      <c r="DG95" s="31">
        <f t="shared" si="56"/>
        <v>5248.8</v>
      </c>
      <c r="DH95" s="31">
        <f t="shared" si="57"/>
        <v>2437.4527660000003</v>
      </c>
      <c r="DI95" s="31">
        <f t="shared" si="58"/>
        <v>1438.3</v>
      </c>
      <c r="DJ95" s="34">
        <v>0</v>
      </c>
      <c r="DK95" s="34">
        <v>0</v>
      </c>
      <c r="DL95" s="34">
        <v>0</v>
      </c>
      <c r="DM95" s="34">
        <v>0</v>
      </c>
      <c r="DN95" s="34">
        <f t="shared" si="78"/>
        <v>0</v>
      </c>
      <c r="DO95" s="34">
        <v>0</v>
      </c>
      <c r="DP95" s="34">
        <v>0</v>
      </c>
      <c r="DQ95" s="34">
        <v>0</v>
      </c>
      <c r="DR95" s="34">
        <v>0</v>
      </c>
      <c r="DS95" s="34">
        <v>0</v>
      </c>
      <c r="DT95" s="34">
        <v>0</v>
      </c>
      <c r="DU95" s="34">
        <v>0</v>
      </c>
      <c r="DV95" s="34">
        <v>0</v>
      </c>
      <c r="DW95" s="34">
        <v>0</v>
      </c>
      <c r="DX95" s="34">
        <v>0</v>
      </c>
      <c r="DY95" s="34">
        <v>0</v>
      </c>
      <c r="DZ95" s="34">
        <f t="shared" si="79"/>
        <v>0</v>
      </c>
      <c r="EA95" s="34">
        <v>0</v>
      </c>
      <c r="EB95" s="34">
        <v>0</v>
      </c>
      <c r="EC95" s="31">
        <f t="shared" si="59"/>
        <v>0</v>
      </c>
      <c r="ED95" s="31">
        <f t="shared" si="80"/>
        <v>0</v>
      </c>
      <c r="EE95" s="31">
        <f t="shared" si="60"/>
        <v>0</v>
      </c>
      <c r="EH95" s="22"/>
      <c r="EJ95" s="22"/>
      <c r="EK95" s="22"/>
      <c r="EM95" s="22"/>
    </row>
    <row r="96" spans="1:143" s="21" customFormat="1" ht="20.25" customHeight="1">
      <c r="A96" s="19">
        <v>87</v>
      </c>
      <c r="B96" s="20" t="s">
        <v>134</v>
      </c>
      <c r="C96" s="34">
        <v>18.3062</v>
      </c>
      <c r="D96" s="34">
        <v>2144.2943</v>
      </c>
      <c r="E96" s="31">
        <f t="shared" si="61"/>
        <v>16460</v>
      </c>
      <c r="F96" s="31">
        <f t="shared" si="62"/>
        <v>7654.073006</v>
      </c>
      <c r="G96" s="31">
        <f t="shared" si="48"/>
        <v>4839.1</v>
      </c>
      <c r="H96" s="31">
        <f t="shared" si="63"/>
        <v>63.22254825903343</v>
      </c>
      <c r="I96" s="31">
        <f t="shared" si="64"/>
        <v>29.39914945321993</v>
      </c>
      <c r="J96" s="31">
        <f t="shared" si="49"/>
        <v>4688</v>
      </c>
      <c r="K96" s="31">
        <f t="shared" si="50"/>
        <v>1768.073006</v>
      </c>
      <c r="L96" s="31">
        <f t="shared" si="51"/>
        <v>915.1</v>
      </c>
      <c r="M96" s="31">
        <f t="shared" si="65"/>
        <v>51.756912576267226</v>
      </c>
      <c r="N96" s="31">
        <f t="shared" si="66"/>
        <v>19.52005119453925</v>
      </c>
      <c r="O96" s="31">
        <f t="shared" si="52"/>
        <v>2520</v>
      </c>
      <c r="P96" s="31">
        <f t="shared" si="67"/>
        <v>1041.0069600000002</v>
      </c>
      <c r="Q96" s="31">
        <f t="shared" si="53"/>
        <v>839</v>
      </c>
      <c r="R96" s="31">
        <f t="shared" si="83"/>
        <v>80.59504232325209</v>
      </c>
      <c r="S96" s="32">
        <f t="shared" si="84"/>
        <v>33.29365079365079</v>
      </c>
      <c r="T96" s="34">
        <v>20</v>
      </c>
      <c r="U96" s="34">
        <v>8.26196</v>
      </c>
      <c r="V96" s="34">
        <v>0</v>
      </c>
      <c r="W96" s="31">
        <f t="shared" si="81"/>
        <v>0</v>
      </c>
      <c r="X96" s="32">
        <f t="shared" si="82"/>
        <v>0</v>
      </c>
      <c r="Y96" s="34">
        <v>1150</v>
      </c>
      <c r="Z96" s="34">
        <v>317.1585</v>
      </c>
      <c r="AA96" s="34">
        <v>0</v>
      </c>
      <c r="AB96" s="31">
        <f t="shared" si="68"/>
        <v>0</v>
      </c>
      <c r="AC96" s="32">
        <f t="shared" si="69"/>
        <v>0</v>
      </c>
      <c r="AD96" s="34">
        <v>2500</v>
      </c>
      <c r="AE96" s="34">
        <v>1032.7450000000001</v>
      </c>
      <c r="AF96" s="34">
        <v>839</v>
      </c>
      <c r="AG96" s="31">
        <f t="shared" si="70"/>
        <v>81.2398026618381</v>
      </c>
      <c r="AH96" s="32">
        <f t="shared" si="71"/>
        <v>33.56</v>
      </c>
      <c r="AI96" s="34">
        <v>64</v>
      </c>
      <c r="AJ96" s="34">
        <v>42.893375999999996</v>
      </c>
      <c r="AK96" s="34">
        <v>32</v>
      </c>
      <c r="AL96" s="29">
        <v>16</v>
      </c>
      <c r="AM96" s="32">
        <f t="shared" si="72"/>
        <v>50</v>
      </c>
      <c r="AN96" s="33">
        <v>0</v>
      </c>
      <c r="AO96" s="33"/>
      <c r="AP96" s="31"/>
      <c r="AQ96" s="31"/>
      <c r="AR96" s="32"/>
      <c r="AS96" s="33">
        <v>0</v>
      </c>
      <c r="AT96" s="33"/>
      <c r="AU96" s="32">
        <v>0</v>
      </c>
      <c r="AV96" s="32"/>
      <c r="AW96" s="32"/>
      <c r="AX96" s="32"/>
      <c r="AY96" s="34">
        <v>11772</v>
      </c>
      <c r="AZ96" s="34">
        <f t="shared" si="73"/>
        <v>5886</v>
      </c>
      <c r="BA96" s="34">
        <v>3924</v>
      </c>
      <c r="BB96" s="30"/>
      <c r="BC96" s="30">
        <v>0</v>
      </c>
      <c r="BD96" s="30">
        <v>0</v>
      </c>
      <c r="BE96" s="34">
        <v>0</v>
      </c>
      <c r="BF96" s="34">
        <f t="shared" si="74"/>
        <v>0</v>
      </c>
      <c r="BG96" s="34">
        <v>0</v>
      </c>
      <c r="BH96" s="30">
        <v>0</v>
      </c>
      <c r="BI96" s="30">
        <v>0</v>
      </c>
      <c r="BJ96" s="30">
        <v>0</v>
      </c>
      <c r="BK96" s="32"/>
      <c r="BL96" s="32"/>
      <c r="BM96" s="32"/>
      <c r="BN96" s="31">
        <f t="shared" si="54"/>
        <v>277</v>
      </c>
      <c r="BO96" s="31">
        <f t="shared" si="75"/>
        <v>96.62036999999998</v>
      </c>
      <c r="BP96" s="31">
        <f t="shared" si="55"/>
        <v>30</v>
      </c>
      <c r="BQ96" s="31">
        <f t="shared" si="76"/>
        <v>31.049353257496332</v>
      </c>
      <c r="BR96" s="32">
        <f t="shared" si="77"/>
        <v>10.830324909747292</v>
      </c>
      <c r="BS96" s="34">
        <v>205</v>
      </c>
      <c r="BT96" s="34">
        <v>71.50604999999999</v>
      </c>
      <c r="BU96" s="34">
        <v>0</v>
      </c>
      <c r="BV96" s="34">
        <v>0</v>
      </c>
      <c r="BW96" s="34">
        <v>0</v>
      </c>
      <c r="BX96" s="34">
        <v>0</v>
      </c>
      <c r="BY96" s="34">
        <v>0</v>
      </c>
      <c r="BZ96" s="34">
        <v>0</v>
      </c>
      <c r="CA96" s="34">
        <v>0</v>
      </c>
      <c r="CB96" s="34">
        <v>72</v>
      </c>
      <c r="CC96" s="34">
        <v>25.11432</v>
      </c>
      <c r="CD96" s="34">
        <v>30</v>
      </c>
      <c r="CE96" s="34">
        <v>0</v>
      </c>
      <c r="CF96" s="34">
        <v>0</v>
      </c>
      <c r="CG96" s="34">
        <v>0</v>
      </c>
      <c r="CH96" s="34">
        <v>0</v>
      </c>
      <c r="CI96" s="34">
        <v>0</v>
      </c>
      <c r="CJ96" s="34">
        <v>0</v>
      </c>
      <c r="CK96" s="34">
        <v>0</v>
      </c>
      <c r="CL96" s="34">
        <v>0</v>
      </c>
      <c r="CM96" s="34">
        <v>0</v>
      </c>
      <c r="CN96" s="34">
        <v>647</v>
      </c>
      <c r="CO96" s="34">
        <v>258.41179999999997</v>
      </c>
      <c r="CP96" s="34">
        <v>14.1</v>
      </c>
      <c r="CQ96" s="34">
        <v>617</v>
      </c>
      <c r="CR96" s="34">
        <v>200.89520000000002</v>
      </c>
      <c r="CS96" s="34">
        <v>14.1</v>
      </c>
      <c r="CT96" s="34">
        <v>30</v>
      </c>
      <c r="CU96" s="34">
        <v>11.982</v>
      </c>
      <c r="CV96" s="34">
        <v>0</v>
      </c>
      <c r="CW96" s="34">
        <v>0</v>
      </c>
      <c r="CX96" s="34">
        <v>0</v>
      </c>
      <c r="CY96" s="34">
        <v>0</v>
      </c>
      <c r="CZ96" s="34">
        <v>0</v>
      </c>
      <c r="DA96" s="34">
        <v>0</v>
      </c>
      <c r="DB96" s="34">
        <v>0</v>
      </c>
      <c r="DC96" s="34">
        <v>0</v>
      </c>
      <c r="DD96" s="34">
        <v>0</v>
      </c>
      <c r="DE96" s="34">
        <v>0</v>
      </c>
      <c r="DF96" s="34">
        <v>0</v>
      </c>
      <c r="DG96" s="31">
        <f t="shared" si="56"/>
        <v>16460</v>
      </c>
      <c r="DH96" s="31">
        <f t="shared" si="57"/>
        <v>7654.073006</v>
      </c>
      <c r="DI96" s="31">
        <f t="shared" si="58"/>
        <v>4839.1</v>
      </c>
      <c r="DJ96" s="34">
        <v>0</v>
      </c>
      <c r="DK96" s="34">
        <v>0</v>
      </c>
      <c r="DL96" s="34">
        <v>0</v>
      </c>
      <c r="DM96" s="34">
        <v>0</v>
      </c>
      <c r="DN96" s="34">
        <f t="shared" si="78"/>
        <v>0</v>
      </c>
      <c r="DO96" s="34">
        <v>0</v>
      </c>
      <c r="DP96" s="34">
        <v>0</v>
      </c>
      <c r="DQ96" s="34">
        <v>0</v>
      </c>
      <c r="DR96" s="34">
        <v>0</v>
      </c>
      <c r="DS96" s="34">
        <v>0</v>
      </c>
      <c r="DT96" s="34">
        <v>0</v>
      </c>
      <c r="DU96" s="34">
        <v>0</v>
      </c>
      <c r="DV96" s="34">
        <v>0</v>
      </c>
      <c r="DW96" s="34">
        <v>0</v>
      </c>
      <c r="DX96" s="34">
        <v>0</v>
      </c>
      <c r="DY96" s="34">
        <v>0</v>
      </c>
      <c r="DZ96" s="34">
        <f t="shared" si="79"/>
        <v>0</v>
      </c>
      <c r="EA96" s="34">
        <v>0</v>
      </c>
      <c r="EB96" s="34">
        <v>0</v>
      </c>
      <c r="EC96" s="31">
        <f t="shared" si="59"/>
        <v>0</v>
      </c>
      <c r="ED96" s="31">
        <f t="shared" si="80"/>
        <v>0</v>
      </c>
      <c r="EE96" s="31">
        <f t="shared" si="60"/>
        <v>0</v>
      </c>
      <c r="EH96" s="22"/>
      <c r="EJ96" s="22"/>
      <c r="EK96" s="22"/>
      <c r="EM96" s="22"/>
    </row>
    <row r="97" spans="1:143" s="21" customFormat="1" ht="20.25" customHeight="1">
      <c r="A97" s="19">
        <v>88</v>
      </c>
      <c r="B97" s="20" t="s">
        <v>135</v>
      </c>
      <c r="C97" s="34">
        <v>105.5635</v>
      </c>
      <c r="D97" s="34">
        <v>76.0649</v>
      </c>
      <c r="E97" s="31">
        <f t="shared" si="61"/>
        <v>17537.7</v>
      </c>
      <c r="F97" s="31">
        <f t="shared" si="62"/>
        <v>8200.850260000001</v>
      </c>
      <c r="G97" s="31">
        <f t="shared" si="48"/>
        <v>5079.726100000001</v>
      </c>
      <c r="H97" s="31">
        <f t="shared" si="63"/>
        <v>61.94145654355601</v>
      </c>
      <c r="I97" s="31">
        <f t="shared" si="64"/>
        <v>28.964608243954455</v>
      </c>
      <c r="J97" s="31">
        <f t="shared" si="49"/>
        <v>4959</v>
      </c>
      <c r="K97" s="31">
        <f t="shared" si="50"/>
        <v>1911.5002600000003</v>
      </c>
      <c r="L97" s="31">
        <f t="shared" si="51"/>
        <v>841.6261000000001</v>
      </c>
      <c r="M97" s="31">
        <f t="shared" si="65"/>
        <v>44.02960949636491</v>
      </c>
      <c r="N97" s="31">
        <f t="shared" si="66"/>
        <v>16.971689856825975</v>
      </c>
      <c r="O97" s="31">
        <f t="shared" si="52"/>
        <v>2740</v>
      </c>
      <c r="P97" s="31">
        <f t="shared" si="67"/>
        <v>1131.88852</v>
      </c>
      <c r="Q97" s="31">
        <f t="shared" si="53"/>
        <v>641.5351</v>
      </c>
      <c r="R97" s="31">
        <f t="shared" si="83"/>
        <v>56.67829372454454</v>
      </c>
      <c r="S97" s="32">
        <f t="shared" si="84"/>
        <v>23.413689781021898</v>
      </c>
      <c r="T97" s="34">
        <v>840</v>
      </c>
      <c r="U97" s="34">
        <v>347.00232000000005</v>
      </c>
      <c r="V97" s="34">
        <v>435.3351</v>
      </c>
      <c r="W97" s="31">
        <f t="shared" si="81"/>
        <v>125.4559623693582</v>
      </c>
      <c r="X97" s="32">
        <f t="shared" si="82"/>
        <v>51.825607142857145</v>
      </c>
      <c r="Y97" s="34">
        <v>980</v>
      </c>
      <c r="Z97" s="34">
        <v>270.2742</v>
      </c>
      <c r="AA97" s="34">
        <v>86.473</v>
      </c>
      <c r="AB97" s="31">
        <f t="shared" si="68"/>
        <v>31.994544799318618</v>
      </c>
      <c r="AC97" s="32">
        <f t="shared" si="69"/>
        <v>8.823775510204083</v>
      </c>
      <c r="AD97" s="34">
        <v>1900</v>
      </c>
      <c r="AE97" s="34">
        <v>784.8862</v>
      </c>
      <c r="AF97" s="34">
        <v>206.2</v>
      </c>
      <c r="AG97" s="31">
        <f t="shared" si="70"/>
        <v>26.271324428942687</v>
      </c>
      <c r="AH97" s="32">
        <f t="shared" si="71"/>
        <v>10.852631578947367</v>
      </c>
      <c r="AI97" s="34">
        <v>80</v>
      </c>
      <c r="AJ97" s="34">
        <v>53.61672</v>
      </c>
      <c r="AK97" s="34">
        <v>0</v>
      </c>
      <c r="AL97" s="29">
        <v>0</v>
      </c>
      <c r="AM97" s="32">
        <f t="shared" si="72"/>
        <v>0</v>
      </c>
      <c r="AN97" s="33">
        <v>0</v>
      </c>
      <c r="AO97" s="33"/>
      <c r="AP97" s="31"/>
      <c r="AQ97" s="31"/>
      <c r="AR97" s="32"/>
      <c r="AS97" s="33">
        <v>0</v>
      </c>
      <c r="AT97" s="33"/>
      <c r="AU97" s="32">
        <v>0</v>
      </c>
      <c r="AV97" s="32"/>
      <c r="AW97" s="32"/>
      <c r="AX97" s="32"/>
      <c r="AY97" s="34">
        <v>12578.7</v>
      </c>
      <c r="AZ97" s="34">
        <f t="shared" si="73"/>
        <v>6289.35</v>
      </c>
      <c r="BA97" s="34">
        <v>4238.1</v>
      </c>
      <c r="BB97" s="30"/>
      <c r="BC97" s="30">
        <v>0</v>
      </c>
      <c r="BD97" s="30">
        <v>0</v>
      </c>
      <c r="BE97" s="34">
        <v>0</v>
      </c>
      <c r="BF97" s="34">
        <f t="shared" si="74"/>
        <v>0</v>
      </c>
      <c r="BG97" s="34">
        <v>0</v>
      </c>
      <c r="BH97" s="30">
        <v>0</v>
      </c>
      <c r="BI97" s="30">
        <v>0</v>
      </c>
      <c r="BJ97" s="30">
        <v>0</v>
      </c>
      <c r="BK97" s="32"/>
      <c r="BL97" s="32"/>
      <c r="BM97" s="32"/>
      <c r="BN97" s="31">
        <f t="shared" si="54"/>
        <v>142</v>
      </c>
      <c r="BO97" s="31">
        <f t="shared" si="75"/>
        <v>49.53102</v>
      </c>
      <c r="BP97" s="31">
        <f t="shared" si="55"/>
        <v>0.118</v>
      </c>
      <c r="BQ97" s="31">
        <f t="shared" si="76"/>
        <v>0.23823454473580397</v>
      </c>
      <c r="BR97" s="32">
        <f t="shared" si="77"/>
        <v>0.08309859154929577</v>
      </c>
      <c r="BS97" s="34">
        <v>130</v>
      </c>
      <c r="BT97" s="34">
        <v>45.3453</v>
      </c>
      <c r="BU97" s="34">
        <v>0.118</v>
      </c>
      <c r="BV97" s="34">
        <v>0</v>
      </c>
      <c r="BW97" s="34">
        <v>0</v>
      </c>
      <c r="BX97" s="34">
        <v>0</v>
      </c>
      <c r="BY97" s="34">
        <v>0</v>
      </c>
      <c r="BZ97" s="34">
        <v>0</v>
      </c>
      <c r="CA97" s="34">
        <v>0</v>
      </c>
      <c r="CB97" s="34">
        <v>12</v>
      </c>
      <c r="CC97" s="34">
        <v>4.18572</v>
      </c>
      <c r="CD97" s="34">
        <v>0</v>
      </c>
      <c r="CE97" s="34">
        <v>0</v>
      </c>
      <c r="CF97" s="34">
        <v>0</v>
      </c>
      <c r="CG97" s="34">
        <v>0</v>
      </c>
      <c r="CH97" s="34">
        <v>0</v>
      </c>
      <c r="CI97" s="34">
        <v>0</v>
      </c>
      <c r="CJ97" s="34">
        <v>0</v>
      </c>
      <c r="CK97" s="34">
        <v>0</v>
      </c>
      <c r="CL97" s="34">
        <v>0</v>
      </c>
      <c r="CM97" s="34">
        <v>0</v>
      </c>
      <c r="CN97" s="34">
        <v>1017</v>
      </c>
      <c r="CO97" s="34">
        <v>406.1898</v>
      </c>
      <c r="CP97" s="34">
        <v>113.5</v>
      </c>
      <c r="CQ97" s="34">
        <v>1017</v>
      </c>
      <c r="CR97" s="34">
        <v>331.1352</v>
      </c>
      <c r="CS97" s="34">
        <v>113.5</v>
      </c>
      <c r="CT97" s="34">
        <v>0</v>
      </c>
      <c r="CU97" s="34">
        <v>0</v>
      </c>
      <c r="CV97" s="34">
        <v>0</v>
      </c>
      <c r="CW97" s="34">
        <v>0</v>
      </c>
      <c r="CX97" s="34">
        <v>0</v>
      </c>
      <c r="CY97" s="34">
        <v>0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1">
        <f t="shared" si="56"/>
        <v>17537.7</v>
      </c>
      <c r="DH97" s="31">
        <f t="shared" si="57"/>
        <v>8200.850260000001</v>
      </c>
      <c r="DI97" s="31">
        <f t="shared" si="58"/>
        <v>5079.726100000001</v>
      </c>
      <c r="DJ97" s="34">
        <v>0</v>
      </c>
      <c r="DK97" s="34">
        <v>0</v>
      </c>
      <c r="DL97" s="34">
        <v>0</v>
      </c>
      <c r="DM97" s="34">
        <v>0</v>
      </c>
      <c r="DN97" s="34">
        <f t="shared" si="78"/>
        <v>0</v>
      </c>
      <c r="DO97" s="34">
        <v>0</v>
      </c>
      <c r="DP97" s="34">
        <v>0</v>
      </c>
      <c r="DQ97" s="34">
        <v>0</v>
      </c>
      <c r="DR97" s="34">
        <v>0</v>
      </c>
      <c r="DS97" s="34">
        <v>0</v>
      </c>
      <c r="DT97" s="34">
        <v>0</v>
      </c>
      <c r="DU97" s="34">
        <v>0</v>
      </c>
      <c r="DV97" s="34">
        <v>0</v>
      </c>
      <c r="DW97" s="34">
        <v>0</v>
      </c>
      <c r="DX97" s="34">
        <v>0</v>
      </c>
      <c r="DY97" s="34">
        <v>0</v>
      </c>
      <c r="DZ97" s="34">
        <f t="shared" si="79"/>
        <v>0</v>
      </c>
      <c r="EA97" s="34">
        <v>0</v>
      </c>
      <c r="EB97" s="34">
        <v>0</v>
      </c>
      <c r="EC97" s="31">
        <f t="shared" si="59"/>
        <v>0</v>
      </c>
      <c r="ED97" s="31">
        <f t="shared" si="80"/>
        <v>0</v>
      </c>
      <c r="EE97" s="31">
        <f t="shared" si="60"/>
        <v>0</v>
      </c>
      <c r="EH97" s="22"/>
      <c r="EJ97" s="22"/>
      <c r="EK97" s="22"/>
      <c r="EM97" s="22"/>
    </row>
    <row r="98" spans="1:143" s="21" customFormat="1" ht="20.25" customHeight="1">
      <c r="A98" s="19">
        <v>89</v>
      </c>
      <c r="B98" s="20" t="s">
        <v>136</v>
      </c>
      <c r="C98" s="34">
        <v>9622.9495</v>
      </c>
      <c r="D98" s="34">
        <v>23987.3038</v>
      </c>
      <c r="E98" s="31">
        <f t="shared" si="61"/>
        <v>117171.7</v>
      </c>
      <c r="F98" s="31">
        <f t="shared" si="62"/>
        <v>50922.007058999996</v>
      </c>
      <c r="G98" s="31">
        <f t="shared" si="48"/>
        <v>34211.681099999994</v>
      </c>
      <c r="H98" s="31">
        <f t="shared" si="63"/>
        <v>67.18447106839515</v>
      </c>
      <c r="I98" s="31">
        <f t="shared" si="64"/>
        <v>29.197904528141176</v>
      </c>
      <c r="J98" s="31">
        <f t="shared" si="49"/>
        <v>53899.200000000004</v>
      </c>
      <c r="K98" s="31">
        <f t="shared" si="50"/>
        <v>19285.757059</v>
      </c>
      <c r="L98" s="31">
        <f t="shared" si="51"/>
        <v>12119.881099999999</v>
      </c>
      <c r="M98" s="31">
        <f t="shared" si="65"/>
        <v>62.84368854653838</v>
      </c>
      <c r="N98" s="31">
        <f t="shared" si="66"/>
        <v>22.486198496452634</v>
      </c>
      <c r="O98" s="31">
        <f t="shared" si="52"/>
        <v>17372</v>
      </c>
      <c r="P98" s="31">
        <f t="shared" si="67"/>
        <v>7176.338456</v>
      </c>
      <c r="Q98" s="31">
        <f t="shared" si="53"/>
        <v>8154.5262999999995</v>
      </c>
      <c r="R98" s="31">
        <f t="shared" si="83"/>
        <v>113.63073731816753</v>
      </c>
      <c r="S98" s="32">
        <f t="shared" si="84"/>
        <v>46.94063032466037</v>
      </c>
      <c r="T98" s="34">
        <v>1422</v>
      </c>
      <c r="U98" s="34">
        <v>587.4253560000001</v>
      </c>
      <c r="V98" s="34">
        <v>118.1379</v>
      </c>
      <c r="W98" s="31">
        <f t="shared" si="81"/>
        <v>20.111133915710646</v>
      </c>
      <c r="X98" s="32">
        <f t="shared" si="82"/>
        <v>8.307869198312236</v>
      </c>
      <c r="Y98" s="34">
        <v>21793.4</v>
      </c>
      <c r="Z98" s="34">
        <v>6010.401786000001</v>
      </c>
      <c r="AA98" s="34">
        <v>976.9548</v>
      </c>
      <c r="AB98" s="31">
        <f t="shared" si="68"/>
        <v>16.254400866770936</v>
      </c>
      <c r="AC98" s="32">
        <f t="shared" si="69"/>
        <v>4.482801215046757</v>
      </c>
      <c r="AD98" s="34">
        <v>15950</v>
      </c>
      <c r="AE98" s="34">
        <v>6588.913100000001</v>
      </c>
      <c r="AF98" s="34">
        <v>8036.3884</v>
      </c>
      <c r="AG98" s="31">
        <f t="shared" si="70"/>
        <v>121.96834710113265</v>
      </c>
      <c r="AH98" s="32">
        <f t="shared" si="71"/>
        <v>50.3848802507837</v>
      </c>
      <c r="AI98" s="34">
        <v>1061</v>
      </c>
      <c r="AJ98" s="34">
        <v>711.0917489999999</v>
      </c>
      <c r="AK98" s="34">
        <v>733</v>
      </c>
      <c r="AL98" s="29">
        <v>620.5</v>
      </c>
      <c r="AM98" s="32">
        <f t="shared" si="72"/>
        <v>69.08576814326108</v>
      </c>
      <c r="AN98" s="33">
        <v>0</v>
      </c>
      <c r="AO98" s="33"/>
      <c r="AP98" s="31"/>
      <c r="AQ98" s="31"/>
      <c r="AR98" s="32"/>
      <c r="AS98" s="33">
        <v>0</v>
      </c>
      <c r="AT98" s="33"/>
      <c r="AU98" s="32">
        <v>0</v>
      </c>
      <c r="AV98" s="32"/>
      <c r="AW98" s="32"/>
      <c r="AX98" s="32"/>
      <c r="AY98" s="34">
        <v>61405.5</v>
      </c>
      <c r="AZ98" s="34">
        <f t="shared" si="73"/>
        <v>30702.75</v>
      </c>
      <c r="BA98" s="34">
        <v>21718.6</v>
      </c>
      <c r="BB98" s="30"/>
      <c r="BC98" s="30">
        <v>0</v>
      </c>
      <c r="BD98" s="30">
        <v>0</v>
      </c>
      <c r="BE98" s="34">
        <v>1867</v>
      </c>
      <c r="BF98" s="34">
        <f t="shared" si="74"/>
        <v>933.5</v>
      </c>
      <c r="BG98" s="34">
        <v>373.2</v>
      </c>
      <c r="BH98" s="30">
        <v>0</v>
      </c>
      <c r="BI98" s="30">
        <v>0</v>
      </c>
      <c r="BJ98" s="30">
        <v>0</v>
      </c>
      <c r="BK98" s="32"/>
      <c r="BL98" s="32"/>
      <c r="BM98" s="32"/>
      <c r="BN98" s="31">
        <f t="shared" si="54"/>
        <v>1442.8</v>
      </c>
      <c r="BO98" s="31">
        <f t="shared" si="75"/>
        <v>503.263068</v>
      </c>
      <c r="BP98" s="31">
        <f t="shared" si="55"/>
        <v>349.3</v>
      </c>
      <c r="BQ98" s="31">
        <f t="shared" si="76"/>
        <v>69.40704021619167</v>
      </c>
      <c r="BR98" s="32">
        <f t="shared" si="77"/>
        <v>24.209869697809815</v>
      </c>
      <c r="BS98" s="34">
        <v>1442.8</v>
      </c>
      <c r="BT98" s="34">
        <v>503.263068</v>
      </c>
      <c r="BU98" s="34">
        <v>349.3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0</v>
      </c>
      <c r="CH98" s="34">
        <v>0</v>
      </c>
      <c r="CI98" s="34">
        <v>0</v>
      </c>
      <c r="CJ98" s="34">
        <v>0</v>
      </c>
      <c r="CK98" s="34">
        <v>10030</v>
      </c>
      <c r="CL98" s="34">
        <v>4005.9819999999995</v>
      </c>
      <c r="CM98" s="34">
        <v>1392.6</v>
      </c>
      <c r="CN98" s="34">
        <v>2200</v>
      </c>
      <c r="CO98" s="34">
        <v>878.68</v>
      </c>
      <c r="CP98" s="34">
        <v>513.5</v>
      </c>
      <c r="CQ98" s="34">
        <v>2200</v>
      </c>
      <c r="CR98" s="34">
        <v>716.32</v>
      </c>
      <c r="CS98" s="34">
        <v>513.5</v>
      </c>
      <c r="CT98" s="34">
        <v>0</v>
      </c>
      <c r="CU98" s="34">
        <v>0</v>
      </c>
      <c r="CV98" s="34">
        <v>0</v>
      </c>
      <c r="CW98" s="34">
        <v>0</v>
      </c>
      <c r="CX98" s="34">
        <v>0</v>
      </c>
      <c r="CY98" s="34">
        <v>0</v>
      </c>
      <c r="CZ98" s="34">
        <v>0</v>
      </c>
      <c r="DA98" s="34">
        <v>0</v>
      </c>
      <c r="DB98" s="34">
        <v>0</v>
      </c>
      <c r="DC98" s="34">
        <v>0</v>
      </c>
      <c r="DD98" s="34">
        <v>0</v>
      </c>
      <c r="DE98" s="34">
        <v>0</v>
      </c>
      <c r="DF98" s="34">
        <v>0</v>
      </c>
      <c r="DG98" s="31">
        <f t="shared" si="56"/>
        <v>117171.7</v>
      </c>
      <c r="DH98" s="31">
        <f t="shared" si="57"/>
        <v>50922.007058999996</v>
      </c>
      <c r="DI98" s="31">
        <f t="shared" si="58"/>
        <v>34211.681099999994</v>
      </c>
      <c r="DJ98" s="34">
        <v>0</v>
      </c>
      <c r="DK98" s="34">
        <v>0</v>
      </c>
      <c r="DL98" s="34">
        <v>0</v>
      </c>
      <c r="DM98" s="34">
        <v>0</v>
      </c>
      <c r="DN98" s="34">
        <f t="shared" si="78"/>
        <v>0</v>
      </c>
      <c r="DO98" s="34">
        <v>0</v>
      </c>
      <c r="DP98" s="34">
        <v>0</v>
      </c>
      <c r="DQ98" s="34">
        <v>0</v>
      </c>
      <c r="DR98" s="34">
        <v>0</v>
      </c>
      <c r="DS98" s="34">
        <v>0</v>
      </c>
      <c r="DT98" s="34">
        <v>0</v>
      </c>
      <c r="DU98" s="34">
        <v>0</v>
      </c>
      <c r="DV98" s="34">
        <v>0</v>
      </c>
      <c r="DW98" s="34">
        <v>0</v>
      </c>
      <c r="DX98" s="34">
        <v>0</v>
      </c>
      <c r="DY98" s="34">
        <v>0</v>
      </c>
      <c r="DZ98" s="34">
        <f t="shared" si="79"/>
        <v>0</v>
      </c>
      <c r="EA98" s="34">
        <v>0</v>
      </c>
      <c r="EB98" s="34">
        <v>0</v>
      </c>
      <c r="EC98" s="31">
        <f t="shared" si="59"/>
        <v>0</v>
      </c>
      <c r="ED98" s="31">
        <f t="shared" si="80"/>
        <v>0</v>
      </c>
      <c r="EE98" s="31">
        <f t="shared" si="60"/>
        <v>0</v>
      </c>
      <c r="EH98" s="22"/>
      <c r="EJ98" s="22"/>
      <c r="EK98" s="22"/>
      <c r="EM98" s="22"/>
    </row>
    <row r="99" spans="1:143" s="21" customFormat="1" ht="20.25" customHeight="1">
      <c r="A99" s="19">
        <v>90</v>
      </c>
      <c r="B99" s="20" t="s">
        <v>137</v>
      </c>
      <c r="C99" s="34">
        <v>8244.1936</v>
      </c>
      <c r="D99" s="34">
        <v>17082.0184</v>
      </c>
      <c r="E99" s="31">
        <f t="shared" si="61"/>
        <v>58208.3</v>
      </c>
      <c r="F99" s="31">
        <f t="shared" si="62"/>
        <v>26451.744472</v>
      </c>
      <c r="G99" s="31">
        <f t="shared" si="48"/>
        <v>16341.055499999997</v>
      </c>
      <c r="H99" s="31">
        <f t="shared" si="63"/>
        <v>61.77685376213095</v>
      </c>
      <c r="I99" s="31">
        <f t="shared" si="64"/>
        <v>28.073411351989314</v>
      </c>
      <c r="J99" s="31">
        <f t="shared" si="49"/>
        <v>17923.8</v>
      </c>
      <c r="K99" s="31">
        <f t="shared" si="50"/>
        <v>6309.494471999999</v>
      </c>
      <c r="L99" s="31">
        <f t="shared" si="51"/>
        <v>2789.7555</v>
      </c>
      <c r="M99" s="31">
        <f t="shared" si="65"/>
        <v>44.21519841851445</v>
      </c>
      <c r="N99" s="31">
        <f t="shared" si="66"/>
        <v>15.564531516754263</v>
      </c>
      <c r="O99" s="31">
        <f t="shared" si="52"/>
        <v>2250</v>
      </c>
      <c r="P99" s="31">
        <f t="shared" si="67"/>
        <v>929.4705</v>
      </c>
      <c r="Q99" s="31">
        <f t="shared" si="53"/>
        <v>856.2605</v>
      </c>
      <c r="R99" s="31">
        <f t="shared" si="83"/>
        <v>92.12347245017457</v>
      </c>
      <c r="S99" s="32">
        <f t="shared" si="84"/>
        <v>38.05602222222222</v>
      </c>
      <c r="T99" s="34">
        <v>50</v>
      </c>
      <c r="U99" s="34">
        <v>20.6549</v>
      </c>
      <c r="V99" s="34">
        <v>0.2605</v>
      </c>
      <c r="W99" s="31">
        <f t="shared" si="81"/>
        <v>1.261201942396235</v>
      </c>
      <c r="X99" s="32">
        <f t="shared" si="82"/>
        <v>0.521</v>
      </c>
      <c r="Y99" s="34">
        <v>6563</v>
      </c>
      <c r="Z99" s="34">
        <v>1810.00977</v>
      </c>
      <c r="AA99" s="34">
        <v>323.83</v>
      </c>
      <c r="AB99" s="31">
        <f t="shared" si="68"/>
        <v>17.891063648789036</v>
      </c>
      <c r="AC99" s="32">
        <f t="shared" si="69"/>
        <v>4.934176443699528</v>
      </c>
      <c r="AD99" s="34">
        <v>2200</v>
      </c>
      <c r="AE99" s="34">
        <v>908.8156</v>
      </c>
      <c r="AF99" s="34">
        <v>856</v>
      </c>
      <c r="AG99" s="31">
        <f t="shared" si="70"/>
        <v>94.18852405262409</v>
      </c>
      <c r="AH99" s="32">
        <f t="shared" si="71"/>
        <v>38.90909090909091</v>
      </c>
      <c r="AI99" s="34">
        <v>156</v>
      </c>
      <c r="AJ99" s="34">
        <v>104.552604</v>
      </c>
      <c r="AK99" s="34">
        <v>64.8</v>
      </c>
      <c r="AL99" s="29">
        <v>46.2</v>
      </c>
      <c r="AM99" s="32">
        <f t="shared" si="72"/>
        <v>41.53846153846153</v>
      </c>
      <c r="AN99" s="33">
        <v>0</v>
      </c>
      <c r="AO99" s="33"/>
      <c r="AP99" s="31"/>
      <c r="AQ99" s="31"/>
      <c r="AR99" s="32"/>
      <c r="AS99" s="33">
        <v>0</v>
      </c>
      <c r="AT99" s="33"/>
      <c r="AU99" s="32">
        <v>0</v>
      </c>
      <c r="AV99" s="32"/>
      <c r="AW99" s="32"/>
      <c r="AX99" s="32"/>
      <c r="AY99" s="34">
        <v>40284.5</v>
      </c>
      <c r="AZ99" s="34">
        <f t="shared" si="73"/>
        <v>20142.25</v>
      </c>
      <c r="BA99" s="34">
        <v>13551.3</v>
      </c>
      <c r="BB99" s="30"/>
      <c r="BC99" s="30">
        <v>0</v>
      </c>
      <c r="BD99" s="30">
        <v>0</v>
      </c>
      <c r="BE99" s="34">
        <v>0</v>
      </c>
      <c r="BF99" s="34">
        <f t="shared" si="74"/>
        <v>0</v>
      </c>
      <c r="BG99" s="34">
        <v>0</v>
      </c>
      <c r="BH99" s="30">
        <v>0</v>
      </c>
      <c r="BI99" s="30">
        <v>0</v>
      </c>
      <c r="BJ99" s="30">
        <v>0</v>
      </c>
      <c r="BK99" s="32"/>
      <c r="BL99" s="32"/>
      <c r="BM99" s="32"/>
      <c r="BN99" s="31">
        <f t="shared" si="54"/>
        <v>2195.8</v>
      </c>
      <c r="BO99" s="31">
        <f t="shared" si="75"/>
        <v>765.916998</v>
      </c>
      <c r="BP99" s="31">
        <f t="shared" si="55"/>
        <v>641.515</v>
      </c>
      <c r="BQ99" s="31">
        <f t="shared" si="76"/>
        <v>83.75777031651673</v>
      </c>
      <c r="BR99" s="32">
        <f t="shared" si="77"/>
        <v>29.215547864104195</v>
      </c>
      <c r="BS99" s="34">
        <v>2080</v>
      </c>
      <c r="BT99" s="34">
        <v>725.5248</v>
      </c>
      <c r="BU99" s="34">
        <v>627.915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115.8</v>
      </c>
      <c r="CC99" s="34">
        <v>40.392198</v>
      </c>
      <c r="CD99" s="34">
        <v>13.6</v>
      </c>
      <c r="CE99" s="34">
        <v>0</v>
      </c>
      <c r="CF99" s="34">
        <v>0</v>
      </c>
      <c r="CG99" s="34">
        <v>0</v>
      </c>
      <c r="CH99" s="34">
        <v>0</v>
      </c>
      <c r="CI99" s="34">
        <v>0</v>
      </c>
      <c r="CJ99" s="34">
        <v>0</v>
      </c>
      <c r="CK99" s="34">
        <v>4323</v>
      </c>
      <c r="CL99" s="34">
        <v>1726.6061999999997</v>
      </c>
      <c r="CM99" s="34">
        <v>561.05</v>
      </c>
      <c r="CN99" s="34">
        <v>2436</v>
      </c>
      <c r="CO99" s="34">
        <v>972.9383999999999</v>
      </c>
      <c r="CP99" s="34">
        <v>342.3</v>
      </c>
      <c r="CQ99" s="34">
        <v>2280</v>
      </c>
      <c r="CR99" s="34">
        <v>742.368</v>
      </c>
      <c r="CS99" s="34">
        <v>186.3</v>
      </c>
      <c r="CT99" s="34">
        <v>0</v>
      </c>
      <c r="CU99" s="34">
        <v>0</v>
      </c>
      <c r="CV99" s="34">
        <v>0</v>
      </c>
      <c r="CW99" s="34">
        <v>0</v>
      </c>
      <c r="CX99" s="34">
        <v>0</v>
      </c>
      <c r="CY99" s="34">
        <v>0</v>
      </c>
      <c r="CZ99" s="34">
        <v>0</v>
      </c>
      <c r="DA99" s="34">
        <v>0</v>
      </c>
      <c r="DB99" s="34">
        <v>0</v>
      </c>
      <c r="DC99" s="34">
        <v>0</v>
      </c>
      <c r="DD99" s="34">
        <v>0</v>
      </c>
      <c r="DE99" s="34">
        <v>0</v>
      </c>
      <c r="DF99" s="34">
        <v>0</v>
      </c>
      <c r="DG99" s="31">
        <f t="shared" si="56"/>
        <v>58208.3</v>
      </c>
      <c r="DH99" s="31">
        <f t="shared" si="57"/>
        <v>26451.744472</v>
      </c>
      <c r="DI99" s="31">
        <f t="shared" si="58"/>
        <v>16341.055499999997</v>
      </c>
      <c r="DJ99" s="34">
        <v>0</v>
      </c>
      <c r="DK99" s="34">
        <v>0</v>
      </c>
      <c r="DL99" s="34">
        <v>0</v>
      </c>
      <c r="DM99" s="34">
        <v>0</v>
      </c>
      <c r="DN99" s="34">
        <f t="shared" si="78"/>
        <v>0</v>
      </c>
      <c r="DO99" s="34">
        <v>0</v>
      </c>
      <c r="DP99" s="34">
        <v>0</v>
      </c>
      <c r="DQ99" s="34">
        <v>0</v>
      </c>
      <c r="DR99" s="34">
        <v>0</v>
      </c>
      <c r="DS99" s="34">
        <v>0</v>
      </c>
      <c r="DT99" s="34">
        <v>0</v>
      </c>
      <c r="DU99" s="34">
        <v>0</v>
      </c>
      <c r="DV99" s="34">
        <v>0</v>
      </c>
      <c r="DW99" s="34">
        <v>0</v>
      </c>
      <c r="DX99" s="34">
        <v>0</v>
      </c>
      <c r="DY99" s="34">
        <v>0</v>
      </c>
      <c r="DZ99" s="34">
        <f t="shared" si="79"/>
        <v>0</v>
      </c>
      <c r="EA99" s="34">
        <v>0</v>
      </c>
      <c r="EB99" s="34">
        <v>0</v>
      </c>
      <c r="EC99" s="31">
        <f t="shared" si="59"/>
        <v>0</v>
      </c>
      <c r="ED99" s="31">
        <f t="shared" si="80"/>
        <v>0</v>
      </c>
      <c r="EE99" s="31">
        <f t="shared" si="60"/>
        <v>0</v>
      </c>
      <c r="EH99" s="22"/>
      <c r="EJ99" s="22"/>
      <c r="EK99" s="22"/>
      <c r="EM99" s="22"/>
    </row>
    <row r="100" spans="1:143" s="21" customFormat="1" ht="20.25" customHeight="1">
      <c r="A100" s="19">
        <v>91</v>
      </c>
      <c r="B100" s="20" t="s">
        <v>138</v>
      </c>
      <c r="C100" s="34">
        <v>336.0605</v>
      </c>
      <c r="D100" s="34">
        <v>5079.1521</v>
      </c>
      <c r="E100" s="31">
        <f t="shared" si="61"/>
        <v>111257.3</v>
      </c>
      <c r="F100" s="31">
        <f t="shared" si="62"/>
        <v>50167.295543</v>
      </c>
      <c r="G100" s="31">
        <f t="shared" si="48"/>
        <v>31746.473200000004</v>
      </c>
      <c r="H100" s="31">
        <f t="shared" si="63"/>
        <v>63.28121310184856</v>
      </c>
      <c r="I100" s="31">
        <f t="shared" si="64"/>
        <v>28.534283323431364</v>
      </c>
      <c r="J100" s="31">
        <f t="shared" si="49"/>
        <v>39314</v>
      </c>
      <c r="K100" s="31">
        <f t="shared" si="50"/>
        <v>14195.645543</v>
      </c>
      <c r="L100" s="31">
        <f t="shared" si="51"/>
        <v>7455.3732</v>
      </c>
      <c r="M100" s="31">
        <f t="shared" si="65"/>
        <v>52.51873313839053</v>
      </c>
      <c r="N100" s="31">
        <f t="shared" si="66"/>
        <v>18.963659764969222</v>
      </c>
      <c r="O100" s="31">
        <f t="shared" si="52"/>
        <v>12550</v>
      </c>
      <c r="P100" s="31">
        <f t="shared" si="67"/>
        <v>5184.379900000001</v>
      </c>
      <c r="Q100" s="31">
        <f t="shared" si="53"/>
        <v>3383.0692</v>
      </c>
      <c r="R100" s="31">
        <f t="shared" si="83"/>
        <v>65.2550404340546</v>
      </c>
      <c r="S100" s="32">
        <f t="shared" si="84"/>
        <v>26.95672669322709</v>
      </c>
      <c r="T100" s="34">
        <v>350</v>
      </c>
      <c r="U100" s="34">
        <v>144.5843</v>
      </c>
      <c r="V100" s="34">
        <v>56.8822</v>
      </c>
      <c r="W100" s="31">
        <f t="shared" si="81"/>
        <v>39.34189258446456</v>
      </c>
      <c r="X100" s="32">
        <f t="shared" si="82"/>
        <v>16.252057142857144</v>
      </c>
      <c r="Y100" s="34">
        <v>14550</v>
      </c>
      <c r="Z100" s="34">
        <v>4012.7445000000002</v>
      </c>
      <c r="AA100" s="34">
        <v>1496.602</v>
      </c>
      <c r="AB100" s="31">
        <f t="shared" si="68"/>
        <v>37.29621958238308</v>
      </c>
      <c r="AC100" s="32">
        <f t="shared" si="69"/>
        <v>10.285924398625431</v>
      </c>
      <c r="AD100" s="34">
        <v>12200</v>
      </c>
      <c r="AE100" s="34">
        <v>5039.7956</v>
      </c>
      <c r="AF100" s="34">
        <v>3326.187</v>
      </c>
      <c r="AG100" s="31">
        <f t="shared" si="70"/>
        <v>65.99845041334612</v>
      </c>
      <c r="AH100" s="32">
        <f t="shared" si="71"/>
        <v>27.26382786885246</v>
      </c>
      <c r="AI100" s="34">
        <v>827</v>
      </c>
      <c r="AJ100" s="34">
        <v>554.262843</v>
      </c>
      <c r="AK100" s="34">
        <v>777.5</v>
      </c>
      <c r="AL100" s="29">
        <v>777.5</v>
      </c>
      <c r="AM100" s="32">
        <f t="shared" si="72"/>
        <v>94.01451027811366</v>
      </c>
      <c r="AN100" s="33">
        <v>0</v>
      </c>
      <c r="AO100" s="33"/>
      <c r="AP100" s="31"/>
      <c r="AQ100" s="31"/>
      <c r="AR100" s="32"/>
      <c r="AS100" s="33">
        <v>0</v>
      </c>
      <c r="AT100" s="33"/>
      <c r="AU100" s="32">
        <v>0</v>
      </c>
      <c r="AV100" s="32"/>
      <c r="AW100" s="32"/>
      <c r="AX100" s="32"/>
      <c r="AY100" s="34">
        <v>71943.3</v>
      </c>
      <c r="AZ100" s="34">
        <f t="shared" si="73"/>
        <v>35971.65</v>
      </c>
      <c r="BA100" s="34">
        <v>23981.2</v>
      </c>
      <c r="BB100" s="30"/>
      <c r="BC100" s="30">
        <v>0</v>
      </c>
      <c r="BD100" s="30">
        <v>0</v>
      </c>
      <c r="BE100" s="34">
        <v>0</v>
      </c>
      <c r="BF100" s="34">
        <f t="shared" si="74"/>
        <v>0</v>
      </c>
      <c r="BG100" s="34">
        <v>309.9</v>
      </c>
      <c r="BH100" s="30">
        <v>0</v>
      </c>
      <c r="BI100" s="30">
        <v>0</v>
      </c>
      <c r="BJ100" s="30">
        <v>0</v>
      </c>
      <c r="BK100" s="32"/>
      <c r="BL100" s="32"/>
      <c r="BM100" s="32"/>
      <c r="BN100" s="31">
        <f t="shared" si="54"/>
        <v>2050</v>
      </c>
      <c r="BO100" s="31">
        <f t="shared" si="75"/>
        <v>715.0605</v>
      </c>
      <c r="BP100" s="31">
        <f t="shared" si="55"/>
        <v>529.722</v>
      </c>
      <c r="BQ100" s="31">
        <f t="shared" si="76"/>
        <v>74.08072463798517</v>
      </c>
      <c r="BR100" s="32">
        <f t="shared" si="77"/>
        <v>25.84009756097561</v>
      </c>
      <c r="BS100" s="34">
        <v>850</v>
      </c>
      <c r="BT100" s="34">
        <v>296.4885</v>
      </c>
      <c r="BU100" s="34">
        <v>124.722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1200</v>
      </c>
      <c r="CC100" s="34">
        <v>418.572</v>
      </c>
      <c r="CD100" s="34">
        <v>405</v>
      </c>
      <c r="CE100" s="34">
        <v>0</v>
      </c>
      <c r="CF100" s="34">
        <v>0</v>
      </c>
      <c r="CG100" s="34">
        <v>0</v>
      </c>
      <c r="CH100" s="34">
        <v>0</v>
      </c>
      <c r="CI100" s="34">
        <v>0</v>
      </c>
      <c r="CJ100" s="34">
        <v>0</v>
      </c>
      <c r="CK100" s="34">
        <v>0</v>
      </c>
      <c r="CL100" s="34">
        <v>0</v>
      </c>
      <c r="CM100" s="34">
        <v>0</v>
      </c>
      <c r="CN100" s="34">
        <v>9337</v>
      </c>
      <c r="CO100" s="34">
        <v>3729.1978</v>
      </c>
      <c r="CP100" s="34">
        <v>1268.48</v>
      </c>
      <c r="CQ100" s="34">
        <v>3817</v>
      </c>
      <c r="CR100" s="34">
        <v>1242.8152000000002</v>
      </c>
      <c r="CS100" s="34">
        <v>402.98</v>
      </c>
      <c r="CT100" s="34">
        <v>0</v>
      </c>
      <c r="CU100" s="34">
        <v>0</v>
      </c>
      <c r="CV100" s="34">
        <v>0</v>
      </c>
      <c r="CW100" s="34">
        <v>0</v>
      </c>
      <c r="CX100" s="34">
        <v>0</v>
      </c>
      <c r="CY100" s="34">
        <v>0</v>
      </c>
      <c r="CZ100" s="34">
        <v>0</v>
      </c>
      <c r="DA100" s="34">
        <v>0</v>
      </c>
      <c r="DB100" s="34">
        <v>0</v>
      </c>
      <c r="DC100" s="34">
        <v>0</v>
      </c>
      <c r="DD100" s="34">
        <v>0</v>
      </c>
      <c r="DE100" s="34">
        <v>0</v>
      </c>
      <c r="DF100" s="34">
        <v>0</v>
      </c>
      <c r="DG100" s="31">
        <f t="shared" si="56"/>
        <v>111257.3</v>
      </c>
      <c r="DH100" s="31">
        <f t="shared" si="57"/>
        <v>50167.295543</v>
      </c>
      <c r="DI100" s="31">
        <f t="shared" si="58"/>
        <v>31746.473200000004</v>
      </c>
      <c r="DJ100" s="34">
        <v>0</v>
      </c>
      <c r="DK100" s="34">
        <v>0</v>
      </c>
      <c r="DL100" s="34">
        <v>0</v>
      </c>
      <c r="DM100" s="34">
        <v>0</v>
      </c>
      <c r="DN100" s="34">
        <f t="shared" si="78"/>
        <v>0</v>
      </c>
      <c r="DO100" s="34">
        <v>0</v>
      </c>
      <c r="DP100" s="34">
        <v>0</v>
      </c>
      <c r="DQ100" s="34">
        <v>0</v>
      </c>
      <c r="DR100" s="34">
        <v>0</v>
      </c>
      <c r="DS100" s="34">
        <v>0</v>
      </c>
      <c r="DT100" s="34">
        <v>0</v>
      </c>
      <c r="DU100" s="34">
        <v>0</v>
      </c>
      <c r="DV100" s="34">
        <v>0</v>
      </c>
      <c r="DW100" s="34">
        <v>0</v>
      </c>
      <c r="DX100" s="34">
        <v>0</v>
      </c>
      <c r="DY100" s="34">
        <v>0</v>
      </c>
      <c r="DZ100" s="34">
        <f t="shared" si="79"/>
        <v>0</v>
      </c>
      <c r="EA100" s="34">
        <v>0</v>
      </c>
      <c r="EB100" s="34">
        <v>0</v>
      </c>
      <c r="EC100" s="31">
        <f t="shared" si="59"/>
        <v>0</v>
      </c>
      <c r="ED100" s="31">
        <f t="shared" si="80"/>
        <v>0</v>
      </c>
      <c r="EE100" s="31">
        <f t="shared" si="60"/>
        <v>0</v>
      </c>
      <c r="EH100" s="22"/>
      <c r="EJ100" s="22"/>
      <c r="EK100" s="22"/>
      <c r="EM100" s="22"/>
    </row>
    <row r="101" spans="1:143" s="21" customFormat="1" ht="20.25" customHeight="1">
      <c r="A101" s="19">
        <v>92</v>
      </c>
      <c r="B101" s="20" t="s">
        <v>139</v>
      </c>
      <c r="C101" s="34">
        <v>20.799</v>
      </c>
      <c r="D101" s="34">
        <v>37.4123</v>
      </c>
      <c r="E101" s="31">
        <f t="shared" si="61"/>
        <v>4689.9</v>
      </c>
      <c r="F101" s="31">
        <f t="shared" si="62"/>
        <v>2266.7754</v>
      </c>
      <c r="G101" s="31">
        <f t="shared" si="48"/>
        <v>1639.4038</v>
      </c>
      <c r="H101" s="31">
        <f t="shared" si="63"/>
        <v>72.32316885034132</v>
      </c>
      <c r="I101" s="31">
        <f t="shared" si="64"/>
        <v>34.9560502356127</v>
      </c>
      <c r="J101" s="31">
        <f t="shared" si="49"/>
        <v>520</v>
      </c>
      <c r="K101" s="31">
        <f t="shared" si="50"/>
        <v>181.8254</v>
      </c>
      <c r="L101" s="31">
        <f t="shared" si="51"/>
        <v>61.403800000000004</v>
      </c>
      <c r="M101" s="31">
        <f t="shared" si="65"/>
        <v>33.77074930125274</v>
      </c>
      <c r="N101" s="31">
        <f t="shared" si="66"/>
        <v>11.808423076923077</v>
      </c>
      <c r="O101" s="31">
        <f t="shared" si="52"/>
        <v>200</v>
      </c>
      <c r="P101" s="31">
        <f t="shared" si="67"/>
        <v>82.6196</v>
      </c>
      <c r="Q101" s="31">
        <f t="shared" si="53"/>
        <v>41.4038</v>
      </c>
      <c r="R101" s="31">
        <f t="shared" si="83"/>
        <v>50.11377445545608</v>
      </c>
      <c r="S101" s="32">
        <f t="shared" si="84"/>
        <v>20.7019</v>
      </c>
      <c r="T101" s="34">
        <v>0</v>
      </c>
      <c r="U101" s="34">
        <v>0</v>
      </c>
      <c r="V101" s="34">
        <v>0.0468</v>
      </c>
      <c r="W101" s="31" t="e">
        <f t="shared" si="81"/>
        <v>#DIV/0!</v>
      </c>
      <c r="X101" s="32" t="e">
        <f t="shared" si="82"/>
        <v>#DIV/0!</v>
      </c>
      <c r="Y101" s="34">
        <v>170</v>
      </c>
      <c r="Z101" s="34">
        <v>46.8843</v>
      </c>
      <c r="AA101" s="34">
        <v>20</v>
      </c>
      <c r="AB101" s="31">
        <f t="shared" si="68"/>
        <v>42.65820327913608</v>
      </c>
      <c r="AC101" s="32">
        <f t="shared" si="69"/>
        <v>11.76470588235294</v>
      </c>
      <c r="AD101" s="34">
        <v>200</v>
      </c>
      <c r="AE101" s="34">
        <v>82.6196</v>
      </c>
      <c r="AF101" s="34">
        <v>41.357</v>
      </c>
      <c r="AG101" s="31">
        <f t="shared" si="70"/>
        <v>50.05712930103752</v>
      </c>
      <c r="AH101" s="32">
        <f t="shared" si="71"/>
        <v>20.6785</v>
      </c>
      <c r="AI101" s="34">
        <v>0</v>
      </c>
      <c r="AJ101" s="34">
        <v>0</v>
      </c>
      <c r="AK101" s="34">
        <v>0</v>
      </c>
      <c r="AL101" s="29">
        <v>0</v>
      </c>
      <c r="AM101" s="32" t="e">
        <f t="shared" si="72"/>
        <v>#DIV/0!</v>
      </c>
      <c r="AN101" s="33">
        <v>0</v>
      </c>
      <c r="AO101" s="33"/>
      <c r="AP101" s="31"/>
      <c r="AQ101" s="31"/>
      <c r="AR101" s="32"/>
      <c r="AS101" s="33">
        <v>0</v>
      </c>
      <c r="AT101" s="33"/>
      <c r="AU101" s="32">
        <v>0</v>
      </c>
      <c r="AV101" s="32"/>
      <c r="AW101" s="32"/>
      <c r="AX101" s="32"/>
      <c r="AY101" s="34">
        <v>4169.9</v>
      </c>
      <c r="AZ101" s="34">
        <f t="shared" si="73"/>
        <v>2084.95</v>
      </c>
      <c r="BA101" s="34">
        <v>1390</v>
      </c>
      <c r="BB101" s="30"/>
      <c r="BC101" s="30">
        <v>0</v>
      </c>
      <c r="BD101" s="30">
        <v>0</v>
      </c>
      <c r="BE101" s="34">
        <v>0</v>
      </c>
      <c r="BF101" s="34">
        <f t="shared" si="74"/>
        <v>0</v>
      </c>
      <c r="BG101" s="34">
        <v>188</v>
      </c>
      <c r="BH101" s="30">
        <v>0</v>
      </c>
      <c r="BI101" s="30">
        <v>0</v>
      </c>
      <c r="BJ101" s="30">
        <v>0</v>
      </c>
      <c r="BK101" s="32"/>
      <c r="BL101" s="32"/>
      <c r="BM101" s="32"/>
      <c r="BN101" s="31">
        <f t="shared" si="54"/>
        <v>150</v>
      </c>
      <c r="BO101" s="31">
        <f t="shared" si="75"/>
        <v>52.3215</v>
      </c>
      <c r="BP101" s="31">
        <f t="shared" si="55"/>
        <v>0</v>
      </c>
      <c r="BQ101" s="31">
        <f t="shared" si="76"/>
        <v>0</v>
      </c>
      <c r="BR101" s="32">
        <f t="shared" si="77"/>
        <v>0</v>
      </c>
      <c r="BS101" s="34">
        <v>150</v>
      </c>
      <c r="BT101" s="34">
        <v>52.3215</v>
      </c>
      <c r="BU101" s="34">
        <v>0</v>
      </c>
      <c r="BV101" s="34">
        <v>0</v>
      </c>
      <c r="BW101" s="34">
        <v>0</v>
      </c>
      <c r="BX101" s="34">
        <v>0</v>
      </c>
      <c r="BY101" s="34">
        <v>0</v>
      </c>
      <c r="BZ101" s="34">
        <v>0</v>
      </c>
      <c r="CA101" s="34">
        <v>0</v>
      </c>
      <c r="CB101" s="34">
        <v>0</v>
      </c>
      <c r="CC101" s="34">
        <v>0</v>
      </c>
      <c r="CD101" s="34">
        <v>0</v>
      </c>
      <c r="CE101" s="34">
        <v>0</v>
      </c>
      <c r="CF101" s="34">
        <v>0</v>
      </c>
      <c r="CG101" s="34">
        <v>0</v>
      </c>
      <c r="CH101" s="34">
        <v>0</v>
      </c>
      <c r="CI101" s="34">
        <v>0</v>
      </c>
      <c r="CJ101" s="34">
        <v>0</v>
      </c>
      <c r="CK101" s="34">
        <v>0</v>
      </c>
      <c r="CL101" s="34">
        <v>0</v>
      </c>
      <c r="CM101" s="34">
        <v>0</v>
      </c>
      <c r="CN101" s="34">
        <v>0</v>
      </c>
      <c r="CO101" s="34">
        <v>0</v>
      </c>
      <c r="CP101" s="34">
        <v>0</v>
      </c>
      <c r="CQ101" s="34">
        <v>0</v>
      </c>
      <c r="CR101" s="34">
        <v>0</v>
      </c>
      <c r="CS101" s="34">
        <v>0</v>
      </c>
      <c r="CT101" s="34">
        <v>0</v>
      </c>
      <c r="CU101" s="34">
        <v>0</v>
      </c>
      <c r="CV101" s="34">
        <v>0</v>
      </c>
      <c r="CW101" s="34">
        <v>0</v>
      </c>
      <c r="CX101" s="34">
        <v>0</v>
      </c>
      <c r="CY101" s="34">
        <v>0</v>
      </c>
      <c r="CZ101" s="34">
        <v>0</v>
      </c>
      <c r="DA101" s="34">
        <v>0</v>
      </c>
      <c r="DB101" s="34">
        <v>0</v>
      </c>
      <c r="DC101" s="34">
        <v>0</v>
      </c>
      <c r="DD101" s="34">
        <v>0</v>
      </c>
      <c r="DE101" s="34">
        <v>0</v>
      </c>
      <c r="DF101" s="34">
        <v>0</v>
      </c>
      <c r="DG101" s="31">
        <f t="shared" si="56"/>
        <v>4689.9</v>
      </c>
      <c r="DH101" s="31">
        <f t="shared" si="57"/>
        <v>2266.7754</v>
      </c>
      <c r="DI101" s="31">
        <f t="shared" si="58"/>
        <v>1639.4038</v>
      </c>
      <c r="DJ101" s="34">
        <v>0</v>
      </c>
      <c r="DK101" s="34">
        <v>0</v>
      </c>
      <c r="DL101" s="34">
        <v>0</v>
      </c>
      <c r="DM101" s="34">
        <v>0</v>
      </c>
      <c r="DN101" s="34">
        <f t="shared" si="78"/>
        <v>0</v>
      </c>
      <c r="DO101" s="34">
        <v>0</v>
      </c>
      <c r="DP101" s="34">
        <v>0</v>
      </c>
      <c r="DQ101" s="34">
        <v>0</v>
      </c>
      <c r="DR101" s="34">
        <v>0</v>
      </c>
      <c r="DS101" s="34">
        <v>0</v>
      </c>
      <c r="DT101" s="34">
        <v>0</v>
      </c>
      <c r="DU101" s="34">
        <v>0</v>
      </c>
      <c r="DV101" s="34">
        <v>0</v>
      </c>
      <c r="DW101" s="34">
        <v>0</v>
      </c>
      <c r="DX101" s="34">
        <v>0</v>
      </c>
      <c r="DY101" s="34">
        <v>0</v>
      </c>
      <c r="DZ101" s="34">
        <f t="shared" si="79"/>
        <v>0</v>
      </c>
      <c r="EA101" s="34">
        <v>0</v>
      </c>
      <c r="EB101" s="34">
        <v>0</v>
      </c>
      <c r="EC101" s="31">
        <f t="shared" si="59"/>
        <v>0</v>
      </c>
      <c r="ED101" s="31">
        <f t="shared" si="80"/>
        <v>0</v>
      </c>
      <c r="EE101" s="31">
        <f t="shared" si="60"/>
        <v>0</v>
      </c>
      <c r="EH101" s="22"/>
      <c r="EJ101" s="22"/>
      <c r="EK101" s="22"/>
      <c r="EM101" s="22"/>
    </row>
    <row r="102" spans="1:143" s="21" customFormat="1" ht="20.25" customHeight="1">
      <c r="A102" s="19">
        <v>93</v>
      </c>
      <c r="B102" s="20" t="s">
        <v>140</v>
      </c>
      <c r="C102" s="34">
        <v>3848.9267</v>
      </c>
      <c r="D102" s="34">
        <v>8331.7299</v>
      </c>
      <c r="E102" s="31">
        <f t="shared" si="61"/>
        <v>140661.2</v>
      </c>
      <c r="F102" s="31">
        <f t="shared" si="62"/>
        <v>65515.89373999999</v>
      </c>
      <c r="G102" s="31">
        <f t="shared" si="48"/>
        <v>42205.0973</v>
      </c>
      <c r="H102" s="31">
        <f t="shared" si="63"/>
        <v>64.41963146758106</v>
      </c>
      <c r="I102" s="31">
        <f t="shared" si="64"/>
        <v>30.004789735904424</v>
      </c>
      <c r="J102" s="31">
        <f t="shared" si="49"/>
        <v>38260</v>
      </c>
      <c r="K102" s="31">
        <f t="shared" si="50"/>
        <v>14315.293740000001</v>
      </c>
      <c r="L102" s="31">
        <f t="shared" si="51"/>
        <v>7563.2973</v>
      </c>
      <c r="M102" s="31">
        <f t="shared" si="65"/>
        <v>52.83368568865985</v>
      </c>
      <c r="N102" s="31">
        <f t="shared" si="66"/>
        <v>19.768158128593832</v>
      </c>
      <c r="O102" s="31">
        <f t="shared" si="52"/>
        <v>13200</v>
      </c>
      <c r="P102" s="31">
        <f t="shared" si="67"/>
        <v>5452.8936</v>
      </c>
      <c r="Q102" s="31">
        <f t="shared" si="53"/>
        <v>3029.6903</v>
      </c>
      <c r="R102" s="31">
        <f t="shared" si="83"/>
        <v>55.5611483048193</v>
      </c>
      <c r="S102" s="32">
        <f t="shared" si="84"/>
        <v>22.952199242424243</v>
      </c>
      <c r="T102" s="34">
        <v>200</v>
      </c>
      <c r="U102" s="34">
        <v>82.6196</v>
      </c>
      <c r="V102" s="34">
        <v>119.3903</v>
      </c>
      <c r="W102" s="31">
        <f t="shared" si="81"/>
        <v>144.50602520467297</v>
      </c>
      <c r="X102" s="32">
        <f t="shared" si="82"/>
        <v>59.69515</v>
      </c>
      <c r="Y102" s="34">
        <v>6600</v>
      </c>
      <c r="Z102" s="34">
        <v>1820.214</v>
      </c>
      <c r="AA102" s="34">
        <v>1427.067</v>
      </c>
      <c r="AB102" s="31">
        <f t="shared" si="68"/>
        <v>78.40105613955282</v>
      </c>
      <c r="AC102" s="32">
        <f t="shared" si="69"/>
        <v>21.622227272727272</v>
      </c>
      <c r="AD102" s="34">
        <v>13000</v>
      </c>
      <c r="AE102" s="34">
        <v>5370.274</v>
      </c>
      <c r="AF102" s="34">
        <v>2910.3</v>
      </c>
      <c r="AG102" s="31">
        <f t="shared" si="70"/>
        <v>54.192765583283084</v>
      </c>
      <c r="AH102" s="32">
        <f t="shared" si="71"/>
        <v>22.38692307692308</v>
      </c>
      <c r="AI102" s="34">
        <v>460</v>
      </c>
      <c r="AJ102" s="34">
        <v>308.29614</v>
      </c>
      <c r="AK102" s="34">
        <v>357</v>
      </c>
      <c r="AL102" s="29">
        <v>357</v>
      </c>
      <c r="AM102" s="32">
        <f t="shared" si="72"/>
        <v>77.6086956521739</v>
      </c>
      <c r="AN102" s="33">
        <v>0</v>
      </c>
      <c r="AO102" s="33"/>
      <c r="AP102" s="31"/>
      <c r="AQ102" s="31"/>
      <c r="AR102" s="32"/>
      <c r="AS102" s="33">
        <v>0</v>
      </c>
      <c r="AT102" s="33"/>
      <c r="AU102" s="32">
        <v>0</v>
      </c>
      <c r="AV102" s="32"/>
      <c r="AW102" s="32"/>
      <c r="AX102" s="32"/>
      <c r="AY102" s="34">
        <v>102401.2</v>
      </c>
      <c r="AZ102" s="34">
        <f t="shared" si="73"/>
        <v>51200.59999999999</v>
      </c>
      <c r="BA102" s="34">
        <v>34641.8</v>
      </c>
      <c r="BB102" s="30"/>
      <c r="BC102" s="30">
        <v>0</v>
      </c>
      <c r="BD102" s="30">
        <v>0</v>
      </c>
      <c r="BE102" s="34">
        <v>0</v>
      </c>
      <c r="BF102" s="34">
        <f t="shared" si="74"/>
        <v>0</v>
      </c>
      <c r="BG102" s="34">
        <v>0</v>
      </c>
      <c r="BH102" s="30">
        <v>0</v>
      </c>
      <c r="BI102" s="30">
        <v>0</v>
      </c>
      <c r="BJ102" s="30">
        <v>0</v>
      </c>
      <c r="BK102" s="32"/>
      <c r="BL102" s="32"/>
      <c r="BM102" s="32"/>
      <c r="BN102" s="31">
        <f t="shared" si="54"/>
        <v>9000</v>
      </c>
      <c r="BO102" s="31">
        <f t="shared" si="75"/>
        <v>3139.29</v>
      </c>
      <c r="BP102" s="31">
        <f t="shared" si="55"/>
        <v>2357.5</v>
      </c>
      <c r="BQ102" s="31">
        <f t="shared" si="76"/>
        <v>75.09659827540622</v>
      </c>
      <c r="BR102" s="32">
        <f t="shared" si="77"/>
        <v>26.194444444444443</v>
      </c>
      <c r="BS102" s="34">
        <v>9000</v>
      </c>
      <c r="BT102" s="34">
        <v>3139.29</v>
      </c>
      <c r="BU102" s="34">
        <v>2357.5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0</v>
      </c>
      <c r="CH102" s="34">
        <v>0</v>
      </c>
      <c r="CI102" s="34">
        <v>0</v>
      </c>
      <c r="CJ102" s="34">
        <v>0</v>
      </c>
      <c r="CK102" s="34">
        <v>0</v>
      </c>
      <c r="CL102" s="34">
        <v>0</v>
      </c>
      <c r="CM102" s="34">
        <v>0</v>
      </c>
      <c r="CN102" s="34">
        <v>1100</v>
      </c>
      <c r="CO102" s="34">
        <v>439.34</v>
      </c>
      <c r="CP102" s="34">
        <v>162.54</v>
      </c>
      <c r="CQ102" s="34">
        <v>1100</v>
      </c>
      <c r="CR102" s="34">
        <v>358.16</v>
      </c>
      <c r="CS102" s="34">
        <v>162.54</v>
      </c>
      <c r="CT102" s="34">
        <v>0</v>
      </c>
      <c r="CU102" s="34">
        <v>0</v>
      </c>
      <c r="CV102" s="34">
        <v>0</v>
      </c>
      <c r="CW102" s="34">
        <v>0</v>
      </c>
      <c r="CX102" s="34">
        <v>0</v>
      </c>
      <c r="CY102" s="34">
        <v>0</v>
      </c>
      <c r="CZ102" s="34">
        <v>0</v>
      </c>
      <c r="DA102" s="34">
        <v>0</v>
      </c>
      <c r="DB102" s="34">
        <v>0</v>
      </c>
      <c r="DC102" s="34">
        <v>7900</v>
      </c>
      <c r="DD102" s="34">
        <v>3155.2599999999998</v>
      </c>
      <c r="DE102" s="34">
        <v>229.5</v>
      </c>
      <c r="DF102" s="34">
        <v>0</v>
      </c>
      <c r="DG102" s="31">
        <f t="shared" si="56"/>
        <v>140661.2</v>
      </c>
      <c r="DH102" s="31">
        <f t="shared" si="57"/>
        <v>65515.89373999999</v>
      </c>
      <c r="DI102" s="31">
        <f t="shared" si="58"/>
        <v>42205.0973</v>
      </c>
      <c r="DJ102" s="34">
        <v>0</v>
      </c>
      <c r="DK102" s="34">
        <v>0</v>
      </c>
      <c r="DL102" s="34">
        <v>0</v>
      </c>
      <c r="DM102" s="34">
        <v>0</v>
      </c>
      <c r="DN102" s="34">
        <f t="shared" si="78"/>
        <v>0</v>
      </c>
      <c r="DO102" s="34">
        <v>0</v>
      </c>
      <c r="DP102" s="34">
        <v>0</v>
      </c>
      <c r="DQ102" s="34">
        <v>0</v>
      </c>
      <c r="DR102" s="34">
        <v>0</v>
      </c>
      <c r="DS102" s="34">
        <v>0</v>
      </c>
      <c r="DT102" s="34">
        <v>0</v>
      </c>
      <c r="DU102" s="34">
        <v>0</v>
      </c>
      <c r="DV102" s="34">
        <v>0</v>
      </c>
      <c r="DW102" s="34">
        <v>0</v>
      </c>
      <c r="DX102" s="34">
        <v>0</v>
      </c>
      <c r="DY102" s="34">
        <v>0</v>
      </c>
      <c r="DZ102" s="34">
        <f t="shared" si="79"/>
        <v>0</v>
      </c>
      <c r="EA102" s="34">
        <v>0</v>
      </c>
      <c r="EB102" s="34">
        <v>0</v>
      </c>
      <c r="EC102" s="31">
        <f t="shared" si="59"/>
        <v>0</v>
      </c>
      <c r="ED102" s="31">
        <f t="shared" si="80"/>
        <v>0</v>
      </c>
      <c r="EE102" s="31">
        <f t="shared" si="60"/>
        <v>0</v>
      </c>
      <c r="EH102" s="22"/>
      <c r="EJ102" s="22"/>
      <c r="EK102" s="22"/>
      <c r="EM102" s="22"/>
    </row>
    <row r="103" spans="1:143" s="21" customFormat="1" ht="20.25" customHeight="1">
      <c r="A103" s="19">
        <v>94</v>
      </c>
      <c r="B103" s="20" t="s">
        <v>141</v>
      </c>
      <c r="C103" s="34">
        <v>6080.4261</v>
      </c>
      <c r="D103" s="34">
        <v>5359.3589</v>
      </c>
      <c r="E103" s="31">
        <f t="shared" si="61"/>
        <v>0</v>
      </c>
      <c r="F103" s="31">
        <f t="shared" si="62"/>
        <v>0</v>
      </c>
      <c r="G103" s="31">
        <f t="shared" si="48"/>
        <v>24397.373000000003</v>
      </c>
      <c r="H103" s="31" t="e">
        <f t="shared" si="63"/>
        <v>#DIV/0!</v>
      </c>
      <c r="I103" s="31" t="e">
        <f t="shared" si="64"/>
        <v>#DIV/0!</v>
      </c>
      <c r="J103" s="31">
        <f t="shared" si="49"/>
        <v>0</v>
      </c>
      <c r="K103" s="31">
        <f t="shared" si="50"/>
        <v>0</v>
      </c>
      <c r="L103" s="31">
        <f t="shared" si="51"/>
        <v>6088.472999999999</v>
      </c>
      <c r="M103" s="31" t="e">
        <f t="shared" si="65"/>
        <v>#DIV/0!</v>
      </c>
      <c r="N103" s="31" t="e">
        <f t="shared" si="66"/>
        <v>#DIV/0!</v>
      </c>
      <c r="O103" s="31">
        <f t="shared" si="52"/>
        <v>0</v>
      </c>
      <c r="P103" s="31">
        <f t="shared" si="67"/>
        <v>0</v>
      </c>
      <c r="Q103" s="31">
        <f t="shared" si="53"/>
        <v>3634.212</v>
      </c>
      <c r="R103" s="31" t="e">
        <f t="shared" si="83"/>
        <v>#DIV/0!</v>
      </c>
      <c r="S103" s="32" t="e">
        <f t="shared" si="84"/>
        <v>#DIV/0!</v>
      </c>
      <c r="T103" s="34">
        <v>0</v>
      </c>
      <c r="U103" s="34">
        <v>0</v>
      </c>
      <c r="V103" s="34">
        <v>24.979</v>
      </c>
      <c r="W103" s="31" t="e">
        <f t="shared" si="81"/>
        <v>#DIV/0!</v>
      </c>
      <c r="X103" s="32" t="e">
        <f t="shared" si="82"/>
        <v>#DIV/0!</v>
      </c>
      <c r="Y103" s="34">
        <v>0</v>
      </c>
      <c r="Z103" s="34">
        <v>0</v>
      </c>
      <c r="AA103" s="34">
        <v>1663.662</v>
      </c>
      <c r="AB103" s="31"/>
      <c r="AC103" s="32"/>
      <c r="AD103" s="34">
        <v>0</v>
      </c>
      <c r="AE103" s="34">
        <v>0</v>
      </c>
      <c r="AF103" s="34">
        <v>3609.233</v>
      </c>
      <c r="AG103" s="31" t="e">
        <f t="shared" si="70"/>
        <v>#DIV/0!</v>
      </c>
      <c r="AH103" s="32" t="e">
        <f t="shared" si="71"/>
        <v>#DIV/0!</v>
      </c>
      <c r="AI103" s="34">
        <v>0</v>
      </c>
      <c r="AJ103" s="34">
        <v>0</v>
      </c>
      <c r="AK103" s="34">
        <v>395.7</v>
      </c>
      <c r="AL103" s="29">
        <v>395.7</v>
      </c>
      <c r="AM103" s="32" t="e">
        <f t="shared" si="72"/>
        <v>#DIV/0!</v>
      </c>
      <c r="AN103" s="33">
        <v>0</v>
      </c>
      <c r="AO103" s="33"/>
      <c r="AP103" s="31"/>
      <c r="AQ103" s="31"/>
      <c r="AR103" s="32"/>
      <c r="AS103" s="33">
        <v>0</v>
      </c>
      <c r="AT103" s="33"/>
      <c r="AU103" s="32">
        <v>0</v>
      </c>
      <c r="AV103" s="32"/>
      <c r="AW103" s="32"/>
      <c r="AX103" s="32"/>
      <c r="AY103" s="34">
        <v>0</v>
      </c>
      <c r="AZ103" s="34">
        <f t="shared" si="73"/>
        <v>0</v>
      </c>
      <c r="BA103" s="34">
        <v>18308.9</v>
      </c>
      <c r="BB103" s="30"/>
      <c r="BC103" s="30">
        <v>0</v>
      </c>
      <c r="BD103" s="30">
        <v>0</v>
      </c>
      <c r="BE103" s="34">
        <v>0</v>
      </c>
      <c r="BF103" s="34">
        <f t="shared" si="74"/>
        <v>0</v>
      </c>
      <c r="BG103" s="34">
        <v>0</v>
      </c>
      <c r="BH103" s="30">
        <v>0</v>
      </c>
      <c r="BI103" s="30">
        <v>0</v>
      </c>
      <c r="BJ103" s="30">
        <v>0</v>
      </c>
      <c r="BK103" s="32"/>
      <c r="BL103" s="32"/>
      <c r="BM103" s="32"/>
      <c r="BN103" s="31">
        <f t="shared" si="54"/>
        <v>0</v>
      </c>
      <c r="BO103" s="31">
        <f t="shared" si="75"/>
        <v>0</v>
      </c>
      <c r="BP103" s="31">
        <f t="shared" si="55"/>
        <v>12.239</v>
      </c>
      <c r="BQ103" s="31" t="e">
        <f t="shared" si="76"/>
        <v>#DIV/0!</v>
      </c>
      <c r="BR103" s="32" t="e">
        <f t="shared" si="77"/>
        <v>#DIV/0!</v>
      </c>
      <c r="BS103" s="34">
        <v>0</v>
      </c>
      <c r="BT103" s="34">
        <v>0</v>
      </c>
      <c r="BU103" s="34">
        <v>12.239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4">
        <v>0</v>
      </c>
      <c r="CH103" s="34">
        <v>0</v>
      </c>
      <c r="CI103" s="34">
        <v>0</v>
      </c>
      <c r="CJ103" s="34">
        <v>0</v>
      </c>
      <c r="CK103" s="34">
        <v>0</v>
      </c>
      <c r="CL103" s="34">
        <v>0</v>
      </c>
      <c r="CM103" s="34">
        <v>0</v>
      </c>
      <c r="CN103" s="34">
        <v>0</v>
      </c>
      <c r="CO103" s="34">
        <v>0</v>
      </c>
      <c r="CP103" s="34">
        <v>382.66</v>
      </c>
      <c r="CQ103" s="34">
        <v>0</v>
      </c>
      <c r="CR103" s="34">
        <v>0</v>
      </c>
      <c r="CS103" s="34">
        <v>282.76</v>
      </c>
      <c r="CT103" s="34">
        <v>0</v>
      </c>
      <c r="CU103" s="34">
        <v>0</v>
      </c>
      <c r="CV103" s="34">
        <v>0</v>
      </c>
      <c r="CW103" s="34">
        <v>0</v>
      </c>
      <c r="CX103" s="34">
        <v>0</v>
      </c>
      <c r="CY103" s="34">
        <v>0</v>
      </c>
      <c r="CZ103" s="34">
        <v>0</v>
      </c>
      <c r="DA103" s="34">
        <v>0</v>
      </c>
      <c r="DB103" s="34">
        <v>0</v>
      </c>
      <c r="DC103" s="34">
        <v>0</v>
      </c>
      <c r="DD103" s="34">
        <v>0</v>
      </c>
      <c r="DE103" s="34">
        <v>0</v>
      </c>
      <c r="DF103" s="34">
        <v>0</v>
      </c>
      <c r="DG103" s="31">
        <f t="shared" si="56"/>
        <v>0</v>
      </c>
      <c r="DH103" s="31">
        <f t="shared" si="57"/>
        <v>0</v>
      </c>
      <c r="DI103" s="31">
        <f t="shared" si="58"/>
        <v>24397.373000000003</v>
      </c>
      <c r="DJ103" s="34">
        <v>0</v>
      </c>
      <c r="DK103" s="34">
        <v>0</v>
      </c>
      <c r="DL103" s="34">
        <v>0</v>
      </c>
      <c r="DM103" s="34">
        <v>0</v>
      </c>
      <c r="DN103" s="34">
        <f t="shared" si="78"/>
        <v>0</v>
      </c>
      <c r="DO103" s="34">
        <v>0</v>
      </c>
      <c r="DP103" s="34">
        <v>0</v>
      </c>
      <c r="DQ103" s="34">
        <v>0</v>
      </c>
      <c r="DR103" s="34">
        <v>0</v>
      </c>
      <c r="DS103" s="34">
        <v>0</v>
      </c>
      <c r="DT103" s="34">
        <v>0</v>
      </c>
      <c r="DU103" s="34">
        <v>0</v>
      </c>
      <c r="DV103" s="34">
        <v>0</v>
      </c>
      <c r="DW103" s="34">
        <v>0</v>
      </c>
      <c r="DX103" s="34">
        <v>0</v>
      </c>
      <c r="DY103" s="34">
        <v>0</v>
      </c>
      <c r="DZ103" s="34">
        <f t="shared" si="79"/>
        <v>0</v>
      </c>
      <c r="EA103" s="34">
        <v>0</v>
      </c>
      <c r="EB103" s="34">
        <v>0</v>
      </c>
      <c r="EC103" s="31">
        <f t="shared" si="59"/>
        <v>0</v>
      </c>
      <c r="ED103" s="31">
        <f t="shared" si="80"/>
        <v>0</v>
      </c>
      <c r="EE103" s="31">
        <f t="shared" si="60"/>
        <v>0</v>
      </c>
      <c r="EH103" s="22"/>
      <c r="EJ103" s="22"/>
      <c r="EK103" s="22"/>
      <c r="EM103" s="22"/>
    </row>
    <row r="104" spans="1:143" s="21" customFormat="1" ht="20.25" customHeight="1">
      <c r="A104" s="19">
        <v>95</v>
      </c>
      <c r="B104" s="20" t="s">
        <v>142</v>
      </c>
      <c r="C104" s="34">
        <v>12949.8879</v>
      </c>
      <c r="D104" s="34">
        <v>18501.3914</v>
      </c>
      <c r="E104" s="31">
        <f t="shared" si="61"/>
        <v>83619.20000000001</v>
      </c>
      <c r="F104" s="31">
        <f t="shared" si="62"/>
        <v>35890.489554</v>
      </c>
      <c r="G104" s="31">
        <f t="shared" si="48"/>
        <v>19678.8025</v>
      </c>
      <c r="H104" s="31">
        <f t="shared" si="63"/>
        <v>54.83013116996281</v>
      </c>
      <c r="I104" s="31">
        <f t="shared" si="64"/>
        <v>23.533832540851858</v>
      </c>
      <c r="J104" s="31">
        <f t="shared" si="49"/>
        <v>39261</v>
      </c>
      <c r="K104" s="31">
        <f t="shared" si="50"/>
        <v>13711.389554000001</v>
      </c>
      <c r="L104" s="31">
        <f t="shared" si="51"/>
        <v>5110.7025</v>
      </c>
      <c r="M104" s="31">
        <f t="shared" si="65"/>
        <v>37.273410399962444</v>
      </c>
      <c r="N104" s="31">
        <f t="shared" si="66"/>
        <v>13.017249942691222</v>
      </c>
      <c r="O104" s="31">
        <f t="shared" si="52"/>
        <v>9000</v>
      </c>
      <c r="P104" s="31">
        <f t="shared" si="67"/>
        <v>3717.882</v>
      </c>
      <c r="Q104" s="31">
        <f t="shared" si="53"/>
        <v>2291.6201</v>
      </c>
      <c r="R104" s="31">
        <f t="shared" si="83"/>
        <v>61.63778463114215</v>
      </c>
      <c r="S104" s="32">
        <f t="shared" si="84"/>
        <v>25.462445555555558</v>
      </c>
      <c r="T104" s="34">
        <v>700</v>
      </c>
      <c r="U104" s="34">
        <v>289.1686</v>
      </c>
      <c r="V104" s="34">
        <v>26.3741</v>
      </c>
      <c r="W104" s="31">
        <f t="shared" si="81"/>
        <v>9.120665245119975</v>
      </c>
      <c r="X104" s="32">
        <f t="shared" si="82"/>
        <v>3.767728571428571</v>
      </c>
      <c r="Y104" s="34">
        <v>16200</v>
      </c>
      <c r="Z104" s="34">
        <v>4467.798</v>
      </c>
      <c r="AA104" s="34">
        <v>453.0444</v>
      </c>
      <c r="AB104" s="31">
        <f t="shared" si="68"/>
        <v>10.140216724211793</v>
      </c>
      <c r="AC104" s="32">
        <f t="shared" si="69"/>
        <v>2.7965703703703704</v>
      </c>
      <c r="AD104" s="34">
        <v>8300</v>
      </c>
      <c r="AE104" s="34">
        <v>3428.7134</v>
      </c>
      <c r="AF104" s="34">
        <v>2265.246</v>
      </c>
      <c r="AG104" s="31">
        <f t="shared" si="70"/>
        <v>66.06693927815606</v>
      </c>
      <c r="AH104" s="32">
        <f t="shared" si="71"/>
        <v>27.29212048192771</v>
      </c>
      <c r="AI104" s="34">
        <v>456</v>
      </c>
      <c r="AJ104" s="34">
        <v>305.615304</v>
      </c>
      <c r="AK104" s="34">
        <v>117.8</v>
      </c>
      <c r="AL104" s="29">
        <v>117.8</v>
      </c>
      <c r="AM104" s="32">
        <f t="shared" si="72"/>
        <v>25.83333333333333</v>
      </c>
      <c r="AN104" s="33">
        <v>0</v>
      </c>
      <c r="AO104" s="33"/>
      <c r="AP104" s="31"/>
      <c r="AQ104" s="31"/>
      <c r="AR104" s="32"/>
      <c r="AS104" s="33">
        <v>0</v>
      </c>
      <c r="AT104" s="33"/>
      <c r="AU104" s="32">
        <v>0</v>
      </c>
      <c r="AV104" s="32"/>
      <c r="AW104" s="32"/>
      <c r="AX104" s="32"/>
      <c r="AY104" s="34">
        <v>42724.6</v>
      </c>
      <c r="AZ104" s="34">
        <f t="shared" si="73"/>
        <v>21362.3</v>
      </c>
      <c r="BA104" s="34">
        <v>14241.6</v>
      </c>
      <c r="BB104" s="30"/>
      <c r="BC104" s="30">
        <v>0</v>
      </c>
      <c r="BD104" s="30">
        <v>0</v>
      </c>
      <c r="BE104" s="34">
        <v>1633.6</v>
      </c>
      <c r="BF104" s="34">
        <f t="shared" si="74"/>
        <v>816.8</v>
      </c>
      <c r="BG104" s="34">
        <v>326.5</v>
      </c>
      <c r="BH104" s="30">
        <v>0</v>
      </c>
      <c r="BI104" s="30">
        <v>0</v>
      </c>
      <c r="BJ104" s="30">
        <v>0</v>
      </c>
      <c r="BK104" s="32"/>
      <c r="BL104" s="32"/>
      <c r="BM104" s="32"/>
      <c r="BN104" s="31">
        <f t="shared" si="54"/>
        <v>4225</v>
      </c>
      <c r="BO104" s="31">
        <f t="shared" si="75"/>
        <v>1473.72225</v>
      </c>
      <c r="BP104" s="31">
        <f t="shared" si="55"/>
        <v>863.238</v>
      </c>
      <c r="BQ104" s="31">
        <f t="shared" si="76"/>
        <v>58.5753523094328</v>
      </c>
      <c r="BR104" s="32">
        <f t="shared" si="77"/>
        <v>20.431668639053253</v>
      </c>
      <c r="BS104" s="34">
        <v>4200</v>
      </c>
      <c r="BT104" s="34">
        <v>1465.002</v>
      </c>
      <c r="BU104" s="34">
        <v>863.238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25</v>
      </c>
      <c r="CC104" s="34">
        <v>8.72025</v>
      </c>
      <c r="CD104" s="34">
        <v>0</v>
      </c>
      <c r="CE104" s="34">
        <v>0</v>
      </c>
      <c r="CF104" s="34">
        <v>0</v>
      </c>
      <c r="CG104" s="34">
        <v>0</v>
      </c>
      <c r="CH104" s="34">
        <v>0</v>
      </c>
      <c r="CI104" s="34">
        <v>0</v>
      </c>
      <c r="CJ104" s="34">
        <v>0</v>
      </c>
      <c r="CK104" s="34">
        <v>5400</v>
      </c>
      <c r="CL104" s="34">
        <v>2156.7599999999998</v>
      </c>
      <c r="CM104" s="34">
        <v>1090.5</v>
      </c>
      <c r="CN104" s="34">
        <v>3500</v>
      </c>
      <c r="CO104" s="34">
        <v>1397.8999999999999</v>
      </c>
      <c r="CP104" s="34">
        <v>6.6</v>
      </c>
      <c r="CQ104" s="34">
        <v>3500</v>
      </c>
      <c r="CR104" s="34">
        <v>1139.6000000000001</v>
      </c>
      <c r="CS104" s="34">
        <v>6.6</v>
      </c>
      <c r="CT104" s="34">
        <v>0</v>
      </c>
      <c r="CU104" s="34">
        <v>0</v>
      </c>
      <c r="CV104" s="34">
        <v>0</v>
      </c>
      <c r="CW104" s="34">
        <v>0</v>
      </c>
      <c r="CX104" s="34">
        <v>0</v>
      </c>
      <c r="CY104" s="34">
        <v>0</v>
      </c>
      <c r="CZ104" s="34">
        <v>0</v>
      </c>
      <c r="DA104" s="34">
        <v>0</v>
      </c>
      <c r="DB104" s="34">
        <v>0</v>
      </c>
      <c r="DC104" s="34">
        <v>480</v>
      </c>
      <c r="DD104" s="34">
        <v>191.712</v>
      </c>
      <c r="DE104" s="34">
        <v>287.9</v>
      </c>
      <c r="DF104" s="34">
        <v>0</v>
      </c>
      <c r="DG104" s="31">
        <f t="shared" si="56"/>
        <v>83619.20000000001</v>
      </c>
      <c r="DH104" s="31">
        <f t="shared" si="57"/>
        <v>35890.489554</v>
      </c>
      <c r="DI104" s="31">
        <f t="shared" si="58"/>
        <v>19678.8025</v>
      </c>
      <c r="DJ104" s="34">
        <v>0</v>
      </c>
      <c r="DK104" s="34">
        <v>0</v>
      </c>
      <c r="DL104" s="34">
        <v>0</v>
      </c>
      <c r="DM104" s="34">
        <v>0</v>
      </c>
      <c r="DN104" s="34">
        <f t="shared" si="78"/>
        <v>0</v>
      </c>
      <c r="DO104" s="34">
        <v>0</v>
      </c>
      <c r="DP104" s="34">
        <v>0</v>
      </c>
      <c r="DQ104" s="34">
        <v>0</v>
      </c>
      <c r="DR104" s="34">
        <v>0</v>
      </c>
      <c r="DS104" s="34">
        <v>0</v>
      </c>
      <c r="DT104" s="34">
        <v>0</v>
      </c>
      <c r="DU104" s="34">
        <v>0</v>
      </c>
      <c r="DV104" s="34">
        <v>0</v>
      </c>
      <c r="DW104" s="34">
        <v>0</v>
      </c>
      <c r="DX104" s="34">
        <v>0</v>
      </c>
      <c r="DY104" s="34">
        <v>0</v>
      </c>
      <c r="DZ104" s="34">
        <f t="shared" si="79"/>
        <v>0</v>
      </c>
      <c r="EA104" s="34">
        <v>0</v>
      </c>
      <c r="EB104" s="34">
        <v>0</v>
      </c>
      <c r="EC104" s="31">
        <f t="shared" si="59"/>
        <v>0</v>
      </c>
      <c r="ED104" s="31">
        <f t="shared" si="80"/>
        <v>0</v>
      </c>
      <c r="EE104" s="31">
        <f t="shared" si="60"/>
        <v>0</v>
      </c>
      <c r="EH104" s="22"/>
      <c r="EJ104" s="22"/>
      <c r="EK104" s="22"/>
      <c r="EM104" s="22"/>
    </row>
    <row r="105" spans="1:135" s="27" customFormat="1" ht="36.75" customHeight="1">
      <c r="A105" s="19"/>
      <c r="B105" s="26" t="s">
        <v>44</v>
      </c>
      <c r="C105" s="31">
        <f>SUM(C10:C104)</f>
        <v>1057834.4566000002</v>
      </c>
      <c r="D105" s="31">
        <f>SUM(D10:D104)</f>
        <v>1116625.9796999998</v>
      </c>
      <c r="E105" s="31">
        <f>SUM(E10:E104)</f>
        <v>8318259.510000005</v>
      </c>
      <c r="F105" s="31">
        <f>SUM(F10:F104)</f>
        <v>3798430.58178166</v>
      </c>
      <c r="G105" s="31">
        <f>SUM(G10:G104)</f>
        <v>2417466.3176</v>
      </c>
      <c r="H105" s="31">
        <f>G105/F105*100</f>
        <v>63.643819876420736</v>
      </c>
      <c r="I105" s="31">
        <f>G105/E105*100</f>
        <v>29.062165164404668</v>
      </c>
      <c r="J105" s="31">
        <f>SUM(J10:J104)</f>
        <v>3104040.107</v>
      </c>
      <c r="K105" s="31">
        <f>SUM(K10:K104)</f>
        <v>1202226.4229483274</v>
      </c>
      <c r="L105" s="31">
        <f>SUM(L10:L104)</f>
        <v>674359.8666000004</v>
      </c>
      <c r="M105" s="31">
        <f>L105/K105*100</f>
        <v>56.09258403639203</v>
      </c>
      <c r="N105" s="31">
        <f>L105/J105*100</f>
        <v>21.725230453022636</v>
      </c>
      <c r="O105" s="31">
        <f>SUM(O10:O104)</f>
        <v>1185312.4989999998</v>
      </c>
      <c r="P105" s="31">
        <f>SUM(P10:P104)</f>
        <v>489650.22271190205</v>
      </c>
      <c r="Q105" s="31">
        <f>SUM(Q10:Q104)</f>
        <v>334920.7916</v>
      </c>
      <c r="R105" s="31">
        <f t="shared" si="83"/>
        <v>68.40000801900156</v>
      </c>
      <c r="S105" s="31">
        <f t="shared" si="83"/>
        <v>0.020422741655493435</v>
      </c>
      <c r="T105" s="31">
        <f>SUM(T10:T104)</f>
        <v>180469.04000000007</v>
      </c>
      <c r="U105" s="31">
        <f>SUM(U10:U104)</f>
        <v>74551.39948592008</v>
      </c>
      <c r="V105" s="31">
        <f>SUM(V10:V104)</f>
        <v>50363.86069999998</v>
      </c>
      <c r="W105" s="31">
        <f>V105/U104:U105*100</f>
        <v>67.55588902058345</v>
      </c>
      <c r="X105" s="32">
        <f>V105/T105*100</f>
        <v>27.907202642624995</v>
      </c>
      <c r="Y105" s="31">
        <f>SUM(Y10:Y104)</f>
        <v>631909.744</v>
      </c>
      <c r="Z105" s="31">
        <f>SUM(Z10:Z104)</f>
        <v>174274.3882977601</v>
      </c>
      <c r="AA105" s="31">
        <f>SUM(AA10:AA104)</f>
        <v>79931.71840000001</v>
      </c>
      <c r="AB105" s="31">
        <f t="shared" si="68"/>
        <v>45.86544195090275</v>
      </c>
      <c r="AC105" s="32">
        <f t="shared" si="69"/>
        <v>12.649230235639477</v>
      </c>
      <c r="AD105" s="31">
        <f>SUM(AD10:AD104)</f>
        <v>1004843.4589999999</v>
      </c>
      <c r="AE105" s="31">
        <f>SUM(AE10:AE104)</f>
        <v>415098.8232259821</v>
      </c>
      <c r="AF105" s="31">
        <f>SUM(AF10:AF104)</f>
        <v>284556.9309</v>
      </c>
      <c r="AG105" s="31">
        <f>AF105/AE105*100</f>
        <v>68.55161108107637</v>
      </c>
      <c r="AH105" s="32">
        <f>AF105/AD105*100</f>
        <v>28.318533434370497</v>
      </c>
      <c r="AI105" s="31">
        <f>SUM(AI10:AI104)</f>
        <v>94672.385</v>
      </c>
      <c r="AJ105" s="31">
        <f>SUM(AJ10:AJ104)</f>
        <v>63450.28447846501</v>
      </c>
      <c r="AK105" s="31">
        <f>SUM(AK10:AK104)</f>
        <v>41845.384000000005</v>
      </c>
      <c r="AL105" s="31">
        <f>AK105/AJ105*100</f>
        <v>65.94987610213522</v>
      </c>
      <c r="AM105" s="32">
        <f>AK105/AI105*100</f>
        <v>44.20020051253595</v>
      </c>
      <c r="AN105" s="31">
        <f aca="true" t="shared" si="85" ref="AN105:BO105">SUM(AN10:AN104)</f>
        <v>48500</v>
      </c>
      <c r="AO105" s="31">
        <f t="shared" si="85"/>
        <v>27306.954999999998</v>
      </c>
      <c r="AP105" s="31">
        <f t="shared" si="85"/>
        <v>12924.2</v>
      </c>
      <c r="AQ105" s="31">
        <f t="shared" si="85"/>
        <v>191.95368629883143</v>
      </c>
      <c r="AR105" s="31">
        <f t="shared" si="85"/>
        <v>108.07568399683106</v>
      </c>
      <c r="AS105" s="31">
        <f t="shared" si="85"/>
        <v>0</v>
      </c>
      <c r="AT105" s="31">
        <f t="shared" si="85"/>
        <v>0</v>
      </c>
      <c r="AU105" s="31">
        <f t="shared" si="85"/>
        <v>0</v>
      </c>
      <c r="AV105" s="31">
        <f t="shared" si="85"/>
        <v>0</v>
      </c>
      <c r="AW105" s="31">
        <f t="shared" si="85"/>
        <v>0</v>
      </c>
      <c r="AX105" s="31">
        <f t="shared" si="85"/>
        <v>0</v>
      </c>
      <c r="AY105" s="31">
        <f t="shared" si="85"/>
        <v>5053170.786</v>
      </c>
      <c r="AZ105" s="31">
        <f t="shared" si="85"/>
        <v>2526585.393</v>
      </c>
      <c r="BA105" s="31">
        <f t="shared" si="85"/>
        <v>1715492</v>
      </c>
      <c r="BB105" s="31">
        <f t="shared" si="85"/>
        <v>0</v>
      </c>
      <c r="BC105" s="31">
        <f t="shared" si="85"/>
        <v>0</v>
      </c>
      <c r="BD105" s="31">
        <f t="shared" si="85"/>
        <v>0</v>
      </c>
      <c r="BE105" s="31">
        <f t="shared" si="85"/>
        <v>52930.807</v>
      </c>
      <c r="BF105" s="31">
        <f t="shared" si="85"/>
        <v>26465.4035</v>
      </c>
      <c r="BG105" s="31">
        <f t="shared" si="85"/>
        <v>13297.816</v>
      </c>
      <c r="BH105" s="31">
        <f t="shared" si="85"/>
        <v>0</v>
      </c>
      <c r="BI105" s="31">
        <f t="shared" si="85"/>
        <v>0</v>
      </c>
      <c r="BJ105" s="31">
        <f t="shared" si="85"/>
        <v>0</v>
      </c>
      <c r="BK105" s="31">
        <f t="shared" si="85"/>
        <v>0</v>
      </c>
      <c r="BL105" s="31">
        <f t="shared" si="85"/>
        <v>0</v>
      </c>
      <c r="BM105" s="31">
        <f t="shared" si="85"/>
        <v>0</v>
      </c>
      <c r="BN105" s="31">
        <f t="shared" si="85"/>
        <v>182396.36</v>
      </c>
      <c r="BO105" s="31">
        <f t="shared" si="85"/>
        <v>63621.67433160002</v>
      </c>
      <c r="BP105" s="31">
        <f aca="true" t="shared" si="86" ref="BP105:EA105">SUM(BP10:BP104)</f>
        <v>33932.00409999999</v>
      </c>
      <c r="BQ105" s="31">
        <f t="shared" si="76"/>
        <v>53.33403192620227</v>
      </c>
      <c r="BR105" s="32">
        <f t="shared" si="77"/>
        <v>18.60344367617862</v>
      </c>
      <c r="BS105" s="31">
        <f t="shared" si="86"/>
        <v>146409.18</v>
      </c>
      <c r="BT105" s="31">
        <f t="shared" si="86"/>
        <v>51068.98607580003</v>
      </c>
      <c r="BU105" s="31">
        <f t="shared" si="86"/>
        <v>23911.713900000002</v>
      </c>
      <c r="BV105" s="31">
        <f t="shared" si="86"/>
        <v>3350</v>
      </c>
      <c r="BW105" s="31">
        <f t="shared" si="86"/>
        <v>1168.5135</v>
      </c>
      <c r="BX105" s="31">
        <f t="shared" si="86"/>
        <v>567.5</v>
      </c>
      <c r="BY105" s="31">
        <f t="shared" si="86"/>
        <v>0</v>
      </c>
      <c r="BZ105" s="31">
        <f t="shared" si="86"/>
        <v>0</v>
      </c>
      <c r="CA105" s="31">
        <f t="shared" si="86"/>
        <v>0</v>
      </c>
      <c r="CB105" s="31">
        <f t="shared" si="86"/>
        <v>32637.179999999997</v>
      </c>
      <c r="CC105" s="31">
        <f t="shared" si="86"/>
        <v>11384.1747558</v>
      </c>
      <c r="CD105" s="31">
        <f t="shared" si="86"/>
        <v>9452.7902</v>
      </c>
      <c r="CE105" s="31">
        <f t="shared" si="86"/>
        <v>0</v>
      </c>
      <c r="CF105" s="31">
        <f t="shared" si="86"/>
        <v>0</v>
      </c>
      <c r="CG105" s="31">
        <f t="shared" si="86"/>
        <v>0</v>
      </c>
      <c r="CH105" s="31">
        <f t="shared" si="86"/>
        <v>33792.7</v>
      </c>
      <c r="CI105" s="31">
        <f t="shared" si="86"/>
        <v>11264.233333333334</v>
      </c>
      <c r="CJ105" s="31">
        <f t="shared" si="86"/>
        <v>8716.635</v>
      </c>
      <c r="CK105" s="31">
        <f t="shared" si="86"/>
        <v>146453</v>
      </c>
      <c r="CL105" s="31">
        <f t="shared" si="86"/>
        <v>58493.32819999999</v>
      </c>
      <c r="CM105" s="31">
        <f t="shared" si="86"/>
        <v>24147.770999999993</v>
      </c>
      <c r="CN105" s="31">
        <f t="shared" si="86"/>
        <v>768712.7179999999</v>
      </c>
      <c r="CO105" s="31">
        <f t="shared" si="86"/>
        <v>307023.8595692001</v>
      </c>
      <c r="CP105" s="31">
        <f t="shared" si="86"/>
        <v>106023.62950000004</v>
      </c>
      <c r="CQ105" s="31">
        <f t="shared" si="86"/>
        <v>352009.118</v>
      </c>
      <c r="CR105" s="31">
        <f t="shared" si="86"/>
        <v>114614.16882080004</v>
      </c>
      <c r="CS105" s="31">
        <f t="shared" si="86"/>
        <v>54728.899499999985</v>
      </c>
      <c r="CT105" s="31">
        <f t="shared" si="86"/>
        <v>4650.041</v>
      </c>
      <c r="CU105" s="31">
        <f t="shared" si="86"/>
        <v>1857.2263753999998</v>
      </c>
      <c r="CV105" s="31">
        <f t="shared" si="86"/>
        <v>17161.166200000003</v>
      </c>
      <c r="CW105" s="31">
        <f t="shared" si="86"/>
        <v>5000</v>
      </c>
      <c r="CX105" s="31">
        <f t="shared" si="86"/>
        <v>1996.9999999999998</v>
      </c>
      <c r="CY105" s="31">
        <f t="shared" si="86"/>
        <v>7054.8</v>
      </c>
      <c r="CZ105" s="31">
        <f t="shared" si="86"/>
        <v>5000</v>
      </c>
      <c r="DA105" s="31">
        <f t="shared" si="86"/>
        <v>1997</v>
      </c>
      <c r="DB105" s="31">
        <f t="shared" si="86"/>
        <v>5600</v>
      </c>
      <c r="DC105" s="31">
        <f t="shared" si="86"/>
        <v>36433.36</v>
      </c>
      <c r="DD105" s="31">
        <f t="shared" si="86"/>
        <v>14551.483983999997</v>
      </c>
      <c r="DE105" s="31">
        <f t="shared" si="86"/>
        <v>21293.826800000003</v>
      </c>
      <c r="DF105" s="31">
        <f t="shared" si="86"/>
        <v>-104.999</v>
      </c>
      <c r="DG105" s="31">
        <f t="shared" si="86"/>
        <v>8248934.400000005</v>
      </c>
      <c r="DH105" s="31">
        <f t="shared" si="86"/>
        <v>3768538.45278166</v>
      </c>
      <c r="DI105" s="31">
        <f t="shared" si="86"/>
        <v>2422236.7436</v>
      </c>
      <c r="DJ105" s="31">
        <f t="shared" si="86"/>
        <v>0</v>
      </c>
      <c r="DK105" s="31">
        <f t="shared" si="86"/>
        <v>0</v>
      </c>
      <c r="DL105" s="31">
        <f t="shared" si="86"/>
        <v>0</v>
      </c>
      <c r="DM105" s="31">
        <f t="shared" si="86"/>
        <v>69325.11</v>
      </c>
      <c r="DN105" s="31">
        <f t="shared" si="86"/>
        <v>34662.55500000001</v>
      </c>
      <c r="DO105" s="31">
        <f t="shared" si="86"/>
        <v>0</v>
      </c>
      <c r="DP105" s="31">
        <f t="shared" si="86"/>
        <v>0</v>
      </c>
      <c r="DQ105" s="31">
        <f t="shared" si="86"/>
        <v>0</v>
      </c>
      <c r="DR105" s="31">
        <f t="shared" si="86"/>
        <v>0</v>
      </c>
      <c r="DS105" s="31">
        <f t="shared" si="86"/>
        <v>0</v>
      </c>
      <c r="DT105" s="31">
        <f t="shared" si="86"/>
        <v>0</v>
      </c>
      <c r="DU105" s="31">
        <f t="shared" si="86"/>
        <v>0</v>
      </c>
      <c r="DV105" s="31">
        <f t="shared" si="86"/>
        <v>0</v>
      </c>
      <c r="DW105" s="31">
        <f t="shared" si="86"/>
        <v>0</v>
      </c>
      <c r="DX105" s="31">
        <f t="shared" si="86"/>
        <v>0</v>
      </c>
      <c r="DY105" s="31">
        <f t="shared" si="86"/>
        <v>198683.3861</v>
      </c>
      <c r="DZ105" s="31">
        <f t="shared" si="86"/>
        <v>99341.69305</v>
      </c>
      <c r="EA105" s="31">
        <f t="shared" si="86"/>
        <v>14815.7138</v>
      </c>
      <c r="EB105" s="31">
        <f>SUM(EB10:EB104)</f>
        <v>-4770.426</v>
      </c>
      <c r="EC105" s="31">
        <f>SUM(EC10:EC104)</f>
        <v>268008.4961</v>
      </c>
      <c r="ED105" s="31">
        <f>SUM(ED10:ED104)</f>
        <v>129233.82205</v>
      </c>
      <c r="EE105" s="31">
        <f>SUM(EE10:EE104)</f>
        <v>10045.2878</v>
      </c>
    </row>
  </sheetData>
  <sheetProtection/>
  <protectedRanges>
    <protectedRange sqref="AP53:AP104" name="Range4_4_1_1_2_1_1_2_1_1_1_2_1_1_1"/>
    <protectedRange sqref="AP45:AP48 AP14:AP23 AP25:AP26 AP28:AP36 AP38:AP40 AP42:AP43 AP51:AP52" name="Range4_4_1_1_2_1_1_2_1_1_1_1_1_1"/>
    <protectedRange sqref="AP41" name="Range4_4_1_1_1_1_1_1_1_1_1_1_1_1_1"/>
    <protectedRange sqref="W10:W105" name="Range4_5_1_2_1_1_1_1_1_1_1_1_1"/>
    <protectedRange sqref="AB10:AB105" name="Range4_1_1_1_2_1_1_1_1_1_1_1_1_1"/>
    <protectedRange sqref="AG10:AG105" name="Range4_2_1_1_2_1_1_1_1_1_1_1_1_1"/>
    <protectedRange sqref="AL105" name="Range4_3_1_1_2_1_1_1_1_1_1_1_1_1"/>
    <protectedRange sqref="AQ10:AQ104" name="Range4_4_1_1_2_1_1_1_1_1_1_1_1_1"/>
    <protectedRange sqref="BT10:BT104 BW10:BW104 BZ10:BZ104 CC10:CC104 CL10:CL104 CO10:CO104 CU10:CU104 CX10:CX104 DA10:DA104 DD10:DD104 CR10:CR104" name="Range5_12"/>
    <protectedRange sqref="T10:T54" name="Range4_2"/>
    <protectedRange sqref="T55:T76 T78:T82" name="Range4_4"/>
    <protectedRange sqref="T83:T104" name="Range4_6"/>
    <protectedRange sqref="AO14:AO15" name="Range4_26"/>
    <protectedRange sqref="T77" name="Range4_4_1"/>
    <protectedRange sqref="BF10:BF104" name="Range4"/>
    <protectedRange sqref="CI10:CI104" name="Range5"/>
    <protectedRange sqref="V10:V104" name="Range4_1"/>
    <protectedRange sqref="AA10:AA104" name="Range4_3"/>
    <protectedRange sqref="AF10:AF104" name="Range4_5"/>
    <protectedRange sqref="AD10:AD104" name="Range4_7"/>
    <protectedRange sqref="AL10:AL104" name="Range4_10"/>
    <protectedRange sqref="AI10:AI104" name="Range4_13"/>
    <protectedRange sqref="AP10:AP13" name="Range4_15"/>
    <protectedRange sqref="AN10:AN13" name="Range4_20"/>
    <protectedRange sqref="BA10:BA104" name="Range4_21"/>
    <protectedRange sqref="AY10:AY104" name="Range4_22"/>
    <protectedRange sqref="BU10:BU104" name="Range5_1"/>
    <protectedRange sqref="CD10:CD104" name="Range5_3"/>
    <protectedRange sqref="CA10:CA104" name="Range5_4"/>
    <protectedRange sqref="BX10:BX104" name="Range5_5"/>
    <protectedRange sqref="CJ10:CJ104" name="Range5_6"/>
    <protectedRange sqref="CM10:CM104" name="Range5_7"/>
    <protectedRange sqref="CP10:CP104" name="Range5_9"/>
    <protectedRange sqref="CS10:CS104" name="Range5_11"/>
    <protectedRange sqref="CY10:CY104" name="Range5_15"/>
    <protectedRange sqref="DE10:DE104" name="Range5_16"/>
    <protectedRange sqref="EA10:EA104" name="Range6"/>
    <protectedRange sqref="DY10:DY104" name="Range6_1"/>
    <protectedRange sqref="DM10:DM104" name="Range6_2"/>
    <protectedRange sqref="AK10:AK104" name="Range4_27"/>
    <protectedRange sqref="BG10:BG104" name="Range4_29"/>
    <protectedRange sqref="CH10:CH104" name="Range5_19"/>
    <protectedRange sqref="CN10:CN104" name="Range5_20"/>
    <protectedRange sqref="CQ10:CQ104" name="Range5_21"/>
    <protectedRange sqref="CV10:CV104" name="Range5_22"/>
    <protectedRange sqref="CT10:CT104" name="Range5_23"/>
    <protectedRange sqref="DC10:DC104" name="Range5_25"/>
    <protectedRange sqref="CZ10:CZ104 DB10:DB104" name="Range5_27"/>
    <protectedRange sqref="BE10:BE104" name="Range4_31"/>
    <protectedRange sqref="EB10:EB104" name="Range6_3"/>
    <protectedRange sqref="DF10:DF104" name="Range5_28"/>
  </protectedRanges>
  <mergeCells count="132">
    <mergeCell ref="CZ5:DB6"/>
    <mergeCell ref="BK7:BK8"/>
    <mergeCell ref="BL7:BM7"/>
    <mergeCell ref="CW7:CW8"/>
    <mergeCell ref="CT7:CT8"/>
    <mergeCell ref="CN7:CN8"/>
    <mergeCell ref="CB7:CB8"/>
    <mergeCell ref="CE7:CE8"/>
    <mergeCell ref="BO7:BR7"/>
    <mergeCell ref="BW7:BX7"/>
    <mergeCell ref="DM6:DO6"/>
    <mergeCell ref="DY6:EA6"/>
    <mergeCell ref="DP5:DR6"/>
    <mergeCell ref="DS5:EA5"/>
    <mergeCell ref="DV6:DX6"/>
    <mergeCell ref="DS6:DU6"/>
    <mergeCell ref="DJ5:DO5"/>
    <mergeCell ref="DF4:DF6"/>
    <mergeCell ref="DG4:DI6"/>
    <mergeCell ref="CI7:CJ7"/>
    <mergeCell ref="BY7:BY8"/>
    <mergeCell ref="DC7:DC8"/>
    <mergeCell ref="CQ6:CS6"/>
    <mergeCell ref="CK7:CK8"/>
    <mergeCell ref="CQ7:CQ8"/>
    <mergeCell ref="CL7:CM7"/>
    <mergeCell ref="DC5:DE6"/>
    <mergeCell ref="DJ4:EA4"/>
    <mergeCell ref="AI7:AI8"/>
    <mergeCell ref="CT6:CV6"/>
    <mergeCell ref="DJ6:DL6"/>
    <mergeCell ref="BN7:BN8"/>
    <mergeCell ref="AV7:AV8"/>
    <mergeCell ref="BH7:BH8"/>
    <mergeCell ref="BE7:BE8"/>
    <mergeCell ref="BI7:BJ7"/>
    <mergeCell ref="CH7:CH8"/>
    <mergeCell ref="BS7:BS8"/>
    <mergeCell ref="BF7:BG7"/>
    <mergeCell ref="BC7:BD7"/>
    <mergeCell ref="BB7:BB8"/>
    <mergeCell ref="AS7:AS8"/>
    <mergeCell ref="AJ7:AM7"/>
    <mergeCell ref="AT7:AU7"/>
    <mergeCell ref="AY7:AY8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Y6:AC6"/>
    <mergeCell ref="AS6:AU6"/>
    <mergeCell ref="BE6:BG6"/>
    <mergeCell ref="CN6:CP6"/>
    <mergeCell ref="CE6:CG6"/>
    <mergeCell ref="CH6:CJ6"/>
    <mergeCell ref="CK6:CM6"/>
    <mergeCell ref="BH6:BJ6"/>
    <mergeCell ref="BS6:BU6"/>
    <mergeCell ref="CB6:CD6"/>
    <mergeCell ref="BY6:CA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BT7:BU7"/>
    <mergeCell ref="P7:S7"/>
    <mergeCell ref="U7:X7"/>
    <mergeCell ref="Z7:AC7"/>
    <mergeCell ref="AE7:AH7"/>
    <mergeCell ref="T7:T8"/>
    <mergeCell ref="Y7:Y8"/>
    <mergeCell ref="AD7:AD8"/>
    <mergeCell ref="AN7:AN8"/>
    <mergeCell ref="AZ7:BA7"/>
    <mergeCell ref="BV7:BV8"/>
    <mergeCell ref="CF7:CG7"/>
    <mergeCell ref="AO7:AR7"/>
    <mergeCell ref="ED7:EE7"/>
    <mergeCell ref="CX7:CY7"/>
    <mergeCell ref="DA7:DB7"/>
    <mergeCell ref="DD7:DE7"/>
    <mergeCell ref="DH7:DI7"/>
    <mergeCell ref="DJ7:DJ8"/>
    <mergeCell ref="DZ7:EA7"/>
    <mergeCell ref="DM7:DM8"/>
    <mergeCell ref="EB7:EB8"/>
    <mergeCell ref="BZ7:CA7"/>
    <mergeCell ref="CC7:CD7"/>
    <mergeCell ref="DP7:DP8"/>
    <mergeCell ref="DW7:DX7"/>
    <mergeCell ref="DF7:DF8"/>
    <mergeCell ref="DG7:DG8"/>
    <mergeCell ref="CZ7:CZ8"/>
    <mergeCell ref="DK7:DL7"/>
    <mergeCell ref="EC7:EC8"/>
    <mergeCell ref="DV7:DV8"/>
    <mergeCell ref="CO7:CP7"/>
    <mergeCell ref="CR7:CS7"/>
    <mergeCell ref="CU7:CV7"/>
    <mergeCell ref="DQ7:DR7"/>
    <mergeCell ref="DT7:DU7"/>
    <mergeCell ref="DY7:DY8"/>
    <mergeCell ref="DS7:DS8"/>
    <mergeCell ref="DN7:DO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My PC</cp:lastModifiedBy>
  <cp:lastPrinted>2019-05-16T13:56:20Z</cp:lastPrinted>
  <dcterms:created xsi:type="dcterms:W3CDTF">2002-03-15T09:46:46Z</dcterms:created>
  <dcterms:modified xsi:type="dcterms:W3CDTF">2020-05-05T13:21:26Z</dcterms:modified>
  <cp:category/>
  <cp:version/>
  <cp:contentType/>
  <cp:contentStatus/>
</cp:coreProperties>
</file>