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75" windowHeight="8970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<sst xmlns="http://schemas.openxmlformats.org/spreadsheetml/2006/main" count="316" uniqueCount="155">
  <si>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</si>
  <si>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</si>
  <si>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</si>
  <si>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</si>
  <si>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</si>
  <si>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</si>
  <si>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</si>
  <si>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</si>
  <si>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</si>
  <si>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</si>
  <si>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</si>
  <si>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</si>
  <si>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</si>
  <si>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</si>
  <si>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</si>
  <si>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</si>
  <si>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</si>
  <si>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</si>
  <si>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</si>
  <si>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</si>
  <si>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</si>
  <si>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</si>
  <si>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</si>
  <si>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</si>
  <si>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</si>
  <si>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</si>
  <si>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</si>
  <si>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</si>
  <si>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</si>
  <si>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</si>
  <si>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</si>
  <si>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</si>
  <si>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</si>
  <si>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</si>
  <si>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</si>
  <si>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</si>
  <si>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</si>
  <si>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</si>
  <si>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</si>
  <si>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</si>
  <si>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</si>
  <si>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</si>
  <si>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</si>
  <si>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</si>
  <si>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</si>
  <si>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</si>
  <si>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</si>
  <si>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t>կատ. %-ը տարեկան ծրագրի նկատմամբ</t>
  </si>
  <si>
    <t>կատ. %-ը 1-ին եռամսյակի, 1-ին կիսամյակի, 9 ամսվա նկատմամբ</t>
  </si>
  <si>
    <t>Հաշվետու ժամանակաշրջան</t>
  </si>
  <si>
    <t>ԱՐՏԱՇԱՏ</t>
  </si>
  <si>
    <t>ԱՐԱՐԱՏ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</si>
  <si>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</si>
  <si>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</si>
  <si>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</si>
  <si>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</si>
  <si>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</si>
  <si>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</si>
  <si>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</si>
  <si>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</si>
  <si>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</si>
  <si>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</si>
  <si>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</si>
  <si>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</si>
  <si>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</si>
  <si>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</si>
  <si>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</si>
  <si>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</si>
  <si>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ԱՐԵՎԱԲՈՒՅՐ</t>
  </si>
  <si>
    <t>ԱՐԵՎՇԱՏ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</si>
  <si>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</si>
  <si>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</si>
  <si>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</si>
  <si>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</si>
  <si>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</si>
  <si>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</si>
  <si>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</si>
  <si>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</si>
  <si>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</si>
  <si>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</si>
  <si>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</si>
  <si>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</si>
  <si>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</si>
  <si>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</si>
  <si>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</si>
  <si>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ԴԵՂՑՈՒՏ</t>
  </si>
  <si>
    <t>ԴԻՄԻՏՐՈՎ</t>
  </si>
  <si>
    <t>ԴԻՏԱԿ</t>
  </si>
  <si>
    <t>Ն. 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</si>
  <si>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</si>
  <si>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</si>
  <si>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</si>
  <si>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</si>
  <si>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</si>
  <si>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</si>
  <si>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</si>
  <si>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</si>
  <si>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ԽԱՉՓԱՌ</t>
  </si>
  <si>
    <t>ԿԱՆԱՉՈՒՏ</t>
  </si>
  <si>
    <t>ՀԱՅԱՆԻՍՏ</t>
  </si>
  <si>
    <t>ՀՆԱԲԵՐԴ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</si>
  <si>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</si>
  <si>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</si>
  <si>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</si>
  <si>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</si>
  <si>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</si>
  <si>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</si>
  <si>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</si>
  <si>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</si>
  <si>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</si>
  <si>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</si>
  <si>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</si>
  <si>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</si>
  <si>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</si>
  <si>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</si>
  <si>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ՆՈՐԱՇԵՆ</t>
  </si>
  <si>
    <t>ՆՈՐ ԽԱՐԲԵՐԴ</t>
  </si>
  <si>
    <t>ՆՈՐ  ԿՅԱՆՔ</t>
  </si>
  <si>
    <t>ՆՈՐ ԿՅՈՒՐԻՆ</t>
  </si>
  <si>
    <t>ՆՈՐ ՈՒՂԻ</t>
  </si>
  <si>
    <t>ՇԱՀՈՒՄՅԱՆ</t>
  </si>
  <si>
    <t>ՈՍԿԵՏԱՓ</t>
  </si>
  <si>
    <t>ՈՍՏԱՆ</t>
  </si>
  <si>
    <t>Պ. ՍԵՎԱԿ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</si>
  <si>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</si>
  <si>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</si>
  <si>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</si>
  <si>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</si>
  <si>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</si>
  <si>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</si>
  <si>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</si>
  <si>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</si>
  <si>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</si>
  <si>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</si>
  <si>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</si>
  <si>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</si>
  <si>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</si>
  <si>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</si>
  <si>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</si>
  <si>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</si>
  <si>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</si>
  <si>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</si>
  <si>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</si>
  <si>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 xml:space="preserve">տող 1341Համայնքի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</si>
  <si>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</si>
  <si>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1352Համայնքի վարչական տարածքում ինքնակամ կառուցված շենքերի, շինությունների օրինականացման համար վճարներ </t>
  </si>
  <si>
    <t>տող 1392Վարչական բյուջեի պահուստային ֆոնդից ֆոնդային բյուջե կատարվող հատկացումներից մուտքեր</t>
  </si>
  <si>
    <t>կատ. %-ը11-ամսվա նկատմամբ</t>
  </si>
  <si>
    <t>c</t>
  </si>
  <si>
    <t>ծրագիր (1-ին եռամսյակ, 1-ին կիսամյակ, 9 ամիս)</t>
  </si>
  <si>
    <t xml:space="preserve"> տող 1260   2.6 Կապիտալ ներքին պաշտոնական դրամաշնորհներ` ստացված կառավարման այլ մակարդակներից</t>
  </si>
  <si>
    <r>
      <t xml:space="preserve"> տող 1381+տող 1382 տող 1381.Նվիր</t>
    </r>
    <r>
      <rPr>
        <sz val="11"/>
        <rFont val="GHEA Grapalat"/>
        <family val="3"/>
      </rPr>
      <t>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</si>
  <si>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t>տող 1391+1393   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</si>
  <si>
    <t xml:space="preserve">փաստ                   ( 01.04.2020 ամիս)                                                                           </t>
  </si>
  <si>
    <r>
      <t xml:space="preserve"> ՀՀ   ԱՐԱՐԱՏԻ   ՄԱՐԶԻ  ՀԱՄԱՅՆՔՆԵՐԻ   ԲՅՈՒՋԵՏԱՅԻՆ   ԵԿԱՄՈՒՏՆԵՐԻ 01.04 (աճողական)  2020թ. </t>
    </r>
    <r>
      <rPr>
        <b/>
        <sz val="12"/>
        <rFont val="GHEA Grapalat"/>
        <family val="3"/>
      </rPr>
      <t xml:space="preserve">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</si>
</sst>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15" formatCode="#,##0.0"/>
  </numFmts>
  <fonts count="45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color indexed="8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32" borderId="0" xfId="0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Alignment="1" applyProtection="1">
      <alignment/>
      <protection locked="0"/>
    </xf>
    <xf numFmtId="14" fontId="3" fillId="32" borderId="0" xfId="0" applyNumberFormat="1" applyFont="1" applyFill="1" applyAlignment="1" applyProtection="1">
      <alignment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0" xfId="0" applyFont="1" applyFill="1" applyBorder="1" applyAlignment="1" applyProtection="1">
      <alignment horizontal="center"/>
      <protection locked="0"/>
    </xf>
    <xf numFmtId="0" fontId="3" fillId="3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6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Alignment="1" applyProtection="1">
      <alignment/>
      <protection/>
    </xf>
    <xf numFmtId="0" fontId="7" fillId="32" borderId="12" xfId="0" applyFont="1" applyFill="1" applyBorder="1" applyAlignment="1" applyProtection="1">
      <alignment horizontal="center" vertical="center"/>
      <protection/>
    </xf>
    <xf numFmtId="0" fontId="7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8" fillId="32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left"/>
    </xf>
    <xf numFmtId="204" fontId="3" fillId="0" borderId="0" xfId="0" applyNumberFormat="1" applyFont="1" applyFill="1" applyAlignment="1" applyProtection="1">
      <alignment horizontal="center" vertical="center" wrapText="1"/>
      <protection locked="0"/>
    </xf>
    <xf numFmtId="204" fontId="4" fillId="0" borderId="0" xfId="0" applyNumberFormat="1" applyFont="1" applyFill="1" applyAlignment="1" applyProtection="1">
      <alignment horizontal="center" vertical="center" wrapText="1"/>
      <protection locked="0"/>
    </xf>
    <xf numFmtId="0" fontId="7" fillId="32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204" fontId="3" fillId="0" borderId="0" xfId="0" applyNumberFormat="1" applyFont="1" applyFill="1" applyAlignment="1" applyProtection="1">
      <alignment horizontal="center" vertical="center" wrapText="1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215" fontId="8" fillId="32" borderId="12" xfId="0" applyNumberFormat="1" applyFont="1" applyFill="1" applyBorder="1" applyAlignment="1" applyProtection="1">
      <alignment horizontal="right" vertical="center" wrapText="1"/>
      <protection/>
    </xf>
    <xf numFmtId="215" fontId="6" fillId="0" borderId="12" xfId="0" applyNumberFormat="1" applyFont="1" applyBorder="1" applyAlignment="1" applyProtection="1">
      <alignment horizontal="right" vertical="center"/>
      <protection locked="0"/>
    </xf>
    <xf numFmtId="215" fontId="6" fillId="0" borderId="12" xfId="0" applyNumberFormat="1" applyFont="1" applyFill="1" applyBorder="1" applyAlignment="1" applyProtection="1">
      <alignment horizontal="right" vertical="center" wrapText="1"/>
      <protection/>
    </xf>
    <xf numFmtId="215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215" fontId="9" fillId="0" borderId="12" xfId="0" applyNumberFormat="1" applyFont="1" applyFill="1" applyBorder="1" applyAlignment="1">
      <alignment horizontal="right" vertical="center" wrapText="1"/>
    </xf>
    <xf numFmtId="215" fontId="6" fillId="0" borderId="12" xfId="0" applyNumberFormat="1" applyFont="1" applyBorder="1" applyAlignment="1" applyProtection="1">
      <alignment horizontal="right" vertical="center"/>
      <protection/>
    </xf>
    <xf numFmtId="215" fontId="6" fillId="32" borderId="12" xfId="0" applyNumberFormat="1" applyFont="1" applyFill="1" applyBorder="1" applyAlignment="1" applyProtection="1">
      <alignment horizontal="right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32" borderId="12" xfId="0" applyNumberFormat="1" applyFont="1" applyFill="1" applyBorder="1" applyAlignment="1" applyProtection="1">
      <alignment horizontal="center" vertical="center" wrapText="1"/>
      <protection/>
    </xf>
    <xf numFmtId="0" fontId="3" fillId="32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textRotation="90" wrapText="1"/>
      <protection/>
    </xf>
    <xf numFmtId="0" fontId="3" fillId="32" borderId="19" xfId="0" applyFont="1" applyFill="1" applyBorder="1" applyAlignment="1" applyProtection="1">
      <alignment horizontal="center" vertical="center" textRotation="90" wrapText="1"/>
      <protection/>
    </xf>
    <xf numFmtId="0" fontId="3" fillId="32" borderId="13" xfId="0" applyFont="1" applyFill="1" applyBorder="1" applyAlignment="1" applyProtection="1">
      <alignment horizontal="center" vertical="center" textRotation="90" wrapText="1"/>
      <protection/>
    </xf>
    <xf numFmtId="4" fontId="4" fillId="4" borderId="14" xfId="0" applyNumberFormat="1" applyFont="1" applyFill="1" applyBorder="1" applyAlignment="1" applyProtection="1">
      <alignment horizontal="center" vertical="center" wrapText="1"/>
      <protection/>
    </xf>
    <xf numFmtId="4" fontId="4" fillId="4" borderId="20" xfId="0" applyNumberFormat="1" applyFont="1" applyFill="1" applyBorder="1" applyAlignment="1" applyProtection="1">
      <alignment horizontal="center" vertical="center" wrapText="1"/>
      <protection/>
    </xf>
    <xf numFmtId="4" fontId="4" fillId="4" borderId="15" xfId="0" applyNumberFormat="1" applyFont="1" applyFill="1" applyBorder="1" applyAlignment="1" applyProtection="1">
      <alignment horizontal="center" vertical="center" wrapText="1"/>
      <protection/>
    </xf>
    <xf numFmtId="4" fontId="4" fillId="4" borderId="21" xfId="0" applyNumberFormat="1" applyFont="1" applyFill="1" applyBorder="1" applyAlignment="1" applyProtection="1">
      <alignment horizontal="center" vertical="center" wrapText="1"/>
      <protection/>
    </xf>
    <xf numFmtId="4" fontId="4" fillId="4" borderId="0" xfId="0" applyNumberFormat="1" applyFont="1" applyFill="1" applyBorder="1" applyAlignment="1" applyProtection="1">
      <alignment horizontal="center" vertical="center" wrapText="1"/>
      <protection/>
    </xf>
    <xf numFmtId="4" fontId="4" fillId="4" borderId="22" xfId="0" applyNumberFormat="1" applyFont="1" applyFill="1" applyBorder="1" applyAlignment="1" applyProtection="1">
      <alignment horizontal="center" vertical="center" wrapText="1"/>
      <protection/>
    </xf>
    <xf numFmtId="4" fontId="4" fillId="4" borderId="23" xfId="0" applyNumberFormat="1" applyFont="1" applyFill="1" applyBorder="1" applyAlignment="1" applyProtection="1">
      <alignment horizontal="center" vertical="center" wrapText="1"/>
      <protection/>
    </xf>
    <xf numFmtId="4" fontId="4" fillId="4" borderId="10" xfId="0" applyNumberFormat="1" applyFont="1" applyFill="1" applyBorder="1" applyAlignment="1" applyProtection="1">
      <alignment horizontal="center" vertical="center" wrapText="1"/>
      <protection/>
    </xf>
    <xf numFmtId="4" fontId="4" fillId="4" borderId="24" xfId="0" applyNumberFormat="1" applyFont="1" applyFill="1" applyBorder="1" applyAlignment="1" applyProtection="1">
      <alignment horizontal="center" vertical="center" wrapText="1"/>
      <protection/>
    </xf>
    <xf numFmtId="0" fontId="4" fillId="4" borderId="14" xfId="0" applyNumberFormat="1" applyFont="1" applyFill="1" applyBorder="1" applyAlignment="1" applyProtection="1">
      <alignment horizontal="center" vertical="center" wrapText="1"/>
      <protection/>
    </xf>
    <xf numFmtId="0" fontId="4" fillId="4" borderId="20" xfId="0" applyNumberFormat="1" applyFont="1" applyFill="1" applyBorder="1" applyAlignment="1" applyProtection="1">
      <alignment horizontal="center" vertical="center" wrapText="1"/>
      <protection/>
    </xf>
    <xf numFmtId="0" fontId="4" fillId="4" borderId="15" xfId="0" applyNumberFormat="1" applyFont="1" applyFill="1" applyBorder="1" applyAlignment="1" applyProtection="1">
      <alignment horizontal="center" vertical="center" wrapText="1"/>
      <protection/>
    </xf>
    <xf numFmtId="0" fontId="4" fillId="4" borderId="21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Border="1" applyAlignment="1" applyProtection="1">
      <alignment horizontal="center" vertical="center" wrapText="1"/>
      <protection/>
    </xf>
    <xf numFmtId="0" fontId="4" fillId="4" borderId="22" xfId="0" applyNumberFormat="1" applyFont="1" applyFill="1" applyBorder="1" applyAlignment="1" applyProtection="1">
      <alignment horizontal="center" vertical="center" wrapText="1"/>
      <protection/>
    </xf>
    <xf numFmtId="0" fontId="4" fillId="4" borderId="23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24" xfId="0" applyNumberFormat="1" applyFont="1" applyFill="1" applyBorder="1" applyAlignment="1" applyProtection="1">
      <alignment horizontal="center" vertical="center" wrapText="1"/>
      <protection/>
    </xf>
    <xf numFmtId="0" fontId="4" fillId="4" borderId="16" xfId="0" applyNumberFormat="1" applyFont="1" applyFill="1" applyBorder="1" applyAlignment="1" applyProtection="1">
      <alignment horizontal="center" vertical="center" wrapText="1"/>
      <protection/>
    </xf>
    <xf numFmtId="0" fontId="4" fillId="4" borderId="17" xfId="0" applyNumberFormat="1" applyFont="1" applyFill="1" applyBorder="1" applyAlignment="1" applyProtection="1">
      <alignment horizontal="center" vertical="center" wrapText="1"/>
      <protection/>
    </xf>
    <xf numFmtId="0" fontId="4" fillId="4" borderId="18" xfId="0" applyNumberFormat="1" applyFont="1" applyFill="1" applyBorder="1" applyAlignment="1" applyProtection="1">
      <alignment horizontal="center" vertical="center" wrapText="1"/>
      <protection/>
    </xf>
    <xf numFmtId="0" fontId="4" fillId="32" borderId="16" xfId="0" applyNumberFormat="1" applyFont="1" applyFill="1" applyBorder="1" applyAlignment="1" applyProtection="1">
      <alignment horizontal="center" vertical="center" wrapText="1"/>
      <protection/>
    </xf>
    <xf numFmtId="0" fontId="4" fillId="32" borderId="17" xfId="0" applyNumberFormat="1" applyFont="1" applyFill="1" applyBorder="1" applyAlignment="1" applyProtection="1">
      <alignment horizontal="center" vertical="center" wrapText="1"/>
      <protection/>
    </xf>
    <xf numFmtId="0" fontId="4" fillId="32" borderId="18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3" fillId="4" borderId="15" xfId="0" applyFont="1" applyFill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24" xfId="0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4" fontId="3" fillId="34" borderId="14" xfId="0" applyNumberFormat="1" applyFont="1" applyFill="1" applyBorder="1" applyAlignment="1" applyProtection="1">
      <alignment horizontal="center" vertical="center" wrapText="1"/>
      <protection/>
    </xf>
    <xf numFmtId="4" fontId="3" fillId="34" borderId="20" xfId="0" applyNumberFormat="1" applyFont="1" applyFill="1" applyBorder="1" applyAlignment="1" applyProtection="1">
      <alignment horizontal="center" vertical="center" wrapText="1"/>
      <protection/>
    </xf>
    <xf numFmtId="4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4" fillId="32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" fontId="3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32" borderId="16" xfId="0" applyNumberFormat="1" applyFont="1" applyFill="1" applyBorder="1" applyAlignment="1" applyProtection="1">
      <alignment horizontal="center" vertical="center" wrapText="1"/>
      <protection/>
    </xf>
    <xf numFmtId="0" fontId="3" fillId="32" borderId="17" xfId="0" applyNumberFormat="1" applyFont="1" applyFill="1" applyBorder="1" applyAlignment="1" applyProtection="1">
      <alignment horizontal="center" vertical="center" wrapText="1"/>
      <protection/>
    </xf>
    <xf numFmtId="0" fontId="3" fillId="32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4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" fontId="3" fillId="4" borderId="14" xfId="0" applyNumberFormat="1" applyFont="1" applyFill="1" applyBorder="1" applyAlignment="1" applyProtection="1">
      <alignment horizontal="center" vertical="center" wrapText="1"/>
      <protection/>
    </xf>
    <xf numFmtId="4" fontId="3" fillId="4" borderId="20" xfId="0" applyNumberFormat="1" applyFont="1" applyFill="1" applyBorder="1" applyAlignment="1" applyProtection="1">
      <alignment horizontal="center" vertical="center" wrapText="1"/>
      <protection/>
    </xf>
    <xf numFmtId="4" fontId="3" fillId="4" borderId="15" xfId="0" applyNumberFormat="1" applyFont="1" applyFill="1" applyBorder="1" applyAlignment="1" applyProtection="1">
      <alignment horizontal="center" vertical="center" wrapText="1"/>
      <protection/>
    </xf>
    <xf numFmtId="4" fontId="3" fillId="4" borderId="21" xfId="0" applyNumberFormat="1" applyFont="1" applyFill="1" applyBorder="1" applyAlignment="1" applyProtection="1">
      <alignment horizontal="center" vertical="center" wrapText="1"/>
      <protection/>
    </xf>
    <xf numFmtId="4" fontId="3" fillId="4" borderId="0" xfId="0" applyNumberFormat="1" applyFont="1" applyFill="1" applyBorder="1" applyAlignment="1" applyProtection="1">
      <alignment horizontal="center" vertical="center" wrapText="1"/>
      <protection/>
    </xf>
    <xf numFmtId="4" fontId="3" fillId="4" borderId="22" xfId="0" applyNumberFormat="1" applyFont="1" applyFill="1" applyBorder="1" applyAlignment="1" applyProtection="1">
      <alignment horizontal="center" vertical="center" wrapText="1"/>
      <protection/>
    </xf>
    <xf numFmtId="4" fontId="3" fillId="4" borderId="23" xfId="0" applyNumberFormat="1" applyFont="1" applyFill="1" applyBorder="1" applyAlignment="1" applyProtection="1">
      <alignment horizontal="center" vertical="center" wrapText="1"/>
      <protection/>
    </xf>
    <xf numFmtId="4" fontId="3" fillId="4" borderId="10" xfId="0" applyNumberFormat="1" applyFont="1" applyFill="1" applyBorder="1" applyAlignment="1" applyProtection="1">
      <alignment horizontal="center" vertical="center" wrapText="1"/>
      <protection/>
    </xf>
    <xf numFmtId="4" fontId="3" fillId="4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" fontId="3" fillId="32" borderId="23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Border="1" applyAlignment="1" applyProtection="1">
      <alignment horizontal="center" vertical="center" wrapText="1"/>
      <protection/>
    </xf>
    <xf numFmtId="4" fontId="4" fillId="0" borderId="17" xfId="0" applyNumberFormat="1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105"/>
  <sheetViews>
    <sheetView tabSelected="1" zoomScale="90" zoomScaleNormal="90" zoomScalePageLayoutView="0" workbookViewId="0" topLeftCell="C1">
      <selection activeCell="C2" sqref="C2:N2"/>
    </sheetView>
  </sheetViews>
  <sheetFormatPr defaultColWidth="7.296875" defaultRowHeight="15"/>
  <cols>
    <col min="1" max="1" width="4.3984375" style="1" customWidth="1"/>
    <col min="2" max="2" width="25.09765625" style="1" customWidth="1"/>
    <col min="3" max="3" width="11.8984375" style="1" customWidth="1"/>
    <col min="4" max="4" width="11" style="1" customWidth="1"/>
    <col min="5" max="5" width="12.69921875" style="1" customWidth="1"/>
    <col min="6" max="6" width="12.19921875" style="17" customWidth="1"/>
    <col min="7" max="7" width="12.19921875" style="1" customWidth="1"/>
    <col min="8" max="8" width="9.8984375" style="1" customWidth="1"/>
    <col min="9" max="9" width="8.19921875" style="1" customWidth="1"/>
    <col min="10" max="10" width="13.19921875" style="1" customWidth="1"/>
    <col min="11" max="11" width="12" style="1" customWidth="1"/>
    <col min="12" max="12" width="10.3984375" style="1" customWidth="1"/>
    <col min="13" max="13" width="9.09765625" style="1" customWidth="1"/>
    <col min="14" max="14" width="7.3984375" style="1" customWidth="1"/>
    <col min="15" max="15" width="12.8984375" style="1" customWidth="1"/>
    <col min="16" max="16" width="8.8984375" style="1" customWidth="1"/>
    <col min="17" max="17" width="10.69921875" style="1" customWidth="1"/>
    <col min="18" max="18" width="9" style="1" customWidth="1"/>
    <col min="19" max="19" width="7.5" style="1" customWidth="1"/>
    <col min="20" max="21" width="12.5" style="1" customWidth="1"/>
    <col min="22" max="22" width="11.69921875" style="1" customWidth="1"/>
    <col min="23" max="23" width="9" style="1" customWidth="1"/>
    <col min="24" max="24" width="9.59765625" style="1" customWidth="1"/>
    <col min="25" max="26" width="12.09765625" style="1" customWidth="1"/>
    <col min="27" max="27" width="10.19921875" style="1" customWidth="1"/>
    <col min="28" max="28" width="8.8984375" style="1" customWidth="1"/>
    <col min="29" max="29" width="8.59765625" style="1" customWidth="1"/>
    <col min="30" max="31" width="11.59765625" style="1" customWidth="1"/>
    <col min="32" max="32" width="10.8984375" style="1" customWidth="1"/>
    <col min="33" max="33" width="8.8984375" style="1" customWidth="1"/>
    <col min="34" max="34" width="7.5" style="1" customWidth="1"/>
    <col min="35" max="36" width="11.59765625" style="1" customWidth="1"/>
    <col min="37" max="37" width="9.69921875" style="1" customWidth="1"/>
    <col min="38" max="38" width="10.59765625" style="1" customWidth="1"/>
    <col min="39" max="39" width="7.19921875" style="1" customWidth="1"/>
    <col min="40" max="41" width="10.3984375" style="1" customWidth="1"/>
    <col min="42" max="42" width="11.3984375" style="1" customWidth="1"/>
    <col min="43" max="43" width="9" style="1" customWidth="1"/>
    <col min="44" max="44" width="8.69921875" style="1" customWidth="1"/>
    <col min="45" max="46" width="8.19921875" style="1" customWidth="1"/>
    <col min="47" max="47" width="7.19921875" style="1" customWidth="1"/>
    <col min="48" max="48" width="9" style="1" customWidth="1"/>
    <col min="49" max="49" width="10.69921875" style="1" customWidth="1"/>
    <col min="50" max="50" width="7.8984375" style="1" customWidth="1"/>
    <col min="51" max="51" width="14.09765625" style="1" customWidth="1"/>
    <col min="52" max="52" width="14.19921875" style="1" customWidth="1"/>
    <col min="53" max="53" width="12.09765625" style="1" customWidth="1"/>
    <col min="54" max="54" width="10.5" style="1" customWidth="1"/>
    <col min="55" max="56" width="8.19921875" style="1" customWidth="1"/>
    <col min="57" max="58" width="9.8984375" style="1" customWidth="1"/>
    <col min="59" max="59" width="8.59765625" style="1" customWidth="1"/>
    <col min="60" max="61" width="8" style="1" customWidth="1"/>
    <col min="62" max="62" width="7.19921875" style="1" customWidth="1"/>
    <col min="63" max="64" width="8.09765625" style="1" customWidth="1"/>
    <col min="65" max="65" width="6.5" style="1" customWidth="1"/>
    <col min="66" max="72" width="10.69921875" style="1" customWidth="1"/>
    <col min="73" max="73" width="11.69921875" style="1" customWidth="1"/>
    <col min="74" max="75" width="8.3984375" style="1" customWidth="1"/>
    <col min="76" max="76" width="8" style="1" customWidth="1"/>
    <col min="77" max="78" width="8.19921875" style="1" customWidth="1"/>
    <col min="79" max="79" width="8.8984375" style="1" customWidth="1"/>
    <col min="80" max="81" width="11.3984375" style="1" customWidth="1"/>
    <col min="82" max="82" width="10.8984375" style="1" customWidth="1"/>
    <col min="83" max="84" width="8.09765625" style="1" customWidth="1"/>
    <col min="85" max="85" width="7.8984375" style="1" customWidth="1"/>
    <col min="86" max="87" width="9.8984375" style="1" customWidth="1"/>
    <col min="88" max="88" width="12.3984375" style="1" customWidth="1"/>
    <col min="89" max="89" width="10.5" style="1" customWidth="1"/>
    <col min="90" max="90" width="9.3984375" style="1" customWidth="1"/>
    <col min="91" max="91" width="9.5" style="1" customWidth="1"/>
    <col min="92" max="93" width="11.69921875" style="1" customWidth="1"/>
    <col min="94" max="94" width="12.69921875" style="1" customWidth="1"/>
    <col min="95" max="95" width="13.5" style="1" customWidth="1"/>
    <col min="96" max="96" width="11" style="1" customWidth="1"/>
    <col min="97" max="97" width="10" style="1" customWidth="1"/>
    <col min="98" max="99" width="9.8984375" style="1" customWidth="1"/>
    <col min="100" max="100" width="10.19921875" style="1" customWidth="1"/>
    <col min="101" max="102" width="8" style="1" customWidth="1"/>
    <col min="103" max="103" width="11.5" style="1" customWidth="1"/>
    <col min="104" max="105" width="8" style="1" customWidth="1"/>
    <col min="106" max="106" width="8.69921875" style="1" customWidth="1"/>
    <col min="107" max="108" width="9.8984375" style="1" customWidth="1"/>
    <col min="109" max="109" width="9.19921875" style="1" customWidth="1"/>
    <col min="110" max="110" width="9.8984375" style="1" customWidth="1"/>
    <col min="111" max="112" width="13.09765625" style="1" customWidth="1"/>
    <col min="113" max="113" width="13.59765625" style="1" customWidth="1"/>
    <col min="114" max="115" width="8.3984375" style="1" customWidth="1"/>
    <col min="116" max="116" width="7.5" style="1" customWidth="1"/>
    <col min="117" max="117" width="10.09765625" style="1" customWidth="1"/>
    <col min="118" max="118" width="10.5" style="1" customWidth="1"/>
    <col min="119" max="119" width="7.69921875" style="1" customWidth="1"/>
    <col min="120" max="121" width="8" style="1" customWidth="1"/>
    <col min="122" max="122" width="7.3984375" style="1" customWidth="1"/>
    <col min="123" max="124" width="8.59765625" style="1" customWidth="1"/>
    <col min="125" max="125" width="7.19921875" style="1" customWidth="1"/>
    <col min="126" max="127" width="8.09765625" style="1" customWidth="1"/>
    <col min="128" max="128" width="7.5" style="1" customWidth="1"/>
    <col min="129" max="130" width="11.8984375" style="1" customWidth="1"/>
    <col min="131" max="131" width="9.19921875" style="1" customWidth="1"/>
    <col min="132" max="132" width="6.8984375" style="1" customWidth="1"/>
    <col min="133" max="134" width="10.69921875" style="1" customWidth="1"/>
    <col min="135" max="135" width="9.8984375" style="1" customWidth="1"/>
    <col min="136" max="137" width="7.19921875" style="1" customWidth="1"/>
    <col min="138" max="138" width="10.09765625" style="1" customWidth="1"/>
    <col min="139" max="16384" width="7.19921875" style="1" customWidth="1"/>
  </cols>
  <sheetData>
    <row r="1" spans="3:132" ht="27.75" customHeight="1">
      <c r="C1" s="75" t="s">
        <v>11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3:47" ht="34.5" customHeight="1">
      <c r="C2" s="76" t="s">
        <v>154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Q2" s="5"/>
      <c r="R2" s="5"/>
      <c r="T2" s="77"/>
      <c r="U2" s="77"/>
      <c r="V2" s="77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3:47" ht="18" customHeight="1">
      <c r="C3" s="8"/>
      <c r="D3" s="8"/>
      <c r="E3" s="8"/>
      <c r="F3" s="16"/>
      <c r="G3" s="8"/>
      <c r="H3" s="8"/>
      <c r="I3" s="8"/>
      <c r="J3" s="8"/>
      <c r="K3" s="8"/>
      <c r="L3" s="76" t="s">
        <v>12</v>
      </c>
      <c r="M3" s="76"/>
      <c r="N3" s="76"/>
      <c r="O3" s="76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9" customFormat="1" ht="18" customHeight="1">
      <c r="A4" s="45" t="s">
        <v>6</v>
      </c>
      <c r="B4" s="45" t="s">
        <v>10</v>
      </c>
      <c r="C4" s="48" t="s">
        <v>4</v>
      </c>
      <c r="D4" s="48" t="s">
        <v>5</v>
      </c>
      <c r="E4" s="51" t="s">
        <v>13</v>
      </c>
      <c r="F4" s="52"/>
      <c r="G4" s="52"/>
      <c r="H4" s="52"/>
      <c r="I4" s="53"/>
      <c r="J4" s="60" t="s">
        <v>45</v>
      </c>
      <c r="K4" s="61"/>
      <c r="L4" s="61"/>
      <c r="M4" s="61"/>
      <c r="N4" s="62"/>
      <c r="O4" s="98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100"/>
      <c r="DF4" s="40" t="s">
        <v>14</v>
      </c>
      <c r="DG4" s="121" t="s">
        <v>15</v>
      </c>
      <c r="DH4" s="122"/>
      <c r="DI4" s="123"/>
      <c r="DJ4" s="119" t="s">
        <v>3</v>
      </c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40" t="s">
        <v>16</v>
      </c>
      <c r="EC4" s="78" t="s">
        <v>17</v>
      </c>
      <c r="ED4" s="79"/>
      <c r="EE4" s="80"/>
    </row>
    <row r="5" spans="1:135" s="9" customFormat="1" ht="15" customHeight="1">
      <c r="A5" s="46"/>
      <c r="B5" s="46"/>
      <c r="C5" s="49"/>
      <c r="D5" s="49"/>
      <c r="E5" s="54"/>
      <c r="F5" s="55"/>
      <c r="G5" s="55"/>
      <c r="H5" s="55"/>
      <c r="I5" s="56"/>
      <c r="J5" s="63"/>
      <c r="K5" s="64"/>
      <c r="L5" s="64"/>
      <c r="M5" s="64"/>
      <c r="N5" s="65"/>
      <c r="O5" s="87" t="s">
        <v>7</v>
      </c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9"/>
      <c r="AV5" s="90" t="s">
        <v>2</v>
      </c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 t="s">
        <v>8</v>
      </c>
      <c r="BL5" s="92"/>
      <c r="BM5" s="92"/>
      <c r="BN5" s="95" t="s">
        <v>18</v>
      </c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7"/>
      <c r="CE5" s="101" t="s">
        <v>0</v>
      </c>
      <c r="CF5" s="102"/>
      <c r="CG5" s="102"/>
      <c r="CH5" s="102"/>
      <c r="CI5" s="102"/>
      <c r="CJ5" s="102"/>
      <c r="CK5" s="102"/>
      <c r="CL5" s="102"/>
      <c r="CM5" s="103"/>
      <c r="CN5" s="95" t="s">
        <v>1</v>
      </c>
      <c r="CO5" s="96"/>
      <c r="CP5" s="96"/>
      <c r="CQ5" s="96"/>
      <c r="CR5" s="96"/>
      <c r="CS5" s="96"/>
      <c r="CT5" s="96"/>
      <c r="CU5" s="96"/>
      <c r="CV5" s="96"/>
      <c r="CW5" s="90" t="s">
        <v>19</v>
      </c>
      <c r="CX5" s="90"/>
      <c r="CY5" s="90"/>
      <c r="CZ5" s="91" t="s">
        <v>20</v>
      </c>
      <c r="DA5" s="92"/>
      <c r="DB5" s="120"/>
      <c r="DC5" s="91" t="s">
        <v>21</v>
      </c>
      <c r="DD5" s="92"/>
      <c r="DE5" s="120"/>
      <c r="DF5" s="40"/>
      <c r="DG5" s="124"/>
      <c r="DH5" s="125"/>
      <c r="DI5" s="126"/>
      <c r="DJ5" s="135"/>
      <c r="DK5" s="135"/>
      <c r="DL5" s="136"/>
      <c r="DM5" s="136"/>
      <c r="DN5" s="136"/>
      <c r="DO5" s="136"/>
      <c r="DP5" s="91" t="s">
        <v>22</v>
      </c>
      <c r="DQ5" s="92"/>
      <c r="DR5" s="120"/>
      <c r="DS5" s="133"/>
      <c r="DT5" s="134"/>
      <c r="DU5" s="134"/>
      <c r="DV5" s="134"/>
      <c r="DW5" s="134"/>
      <c r="DX5" s="134"/>
      <c r="DY5" s="134"/>
      <c r="DZ5" s="134"/>
      <c r="EA5" s="134"/>
      <c r="EB5" s="40"/>
      <c r="EC5" s="81"/>
      <c r="ED5" s="82"/>
      <c r="EE5" s="83"/>
    </row>
    <row r="6" spans="1:135" s="9" customFormat="1" ht="138.75" customHeight="1">
      <c r="A6" s="46"/>
      <c r="B6" s="46"/>
      <c r="C6" s="49"/>
      <c r="D6" s="49"/>
      <c r="E6" s="57"/>
      <c r="F6" s="58"/>
      <c r="G6" s="58"/>
      <c r="H6" s="58"/>
      <c r="I6" s="59"/>
      <c r="J6" s="66"/>
      <c r="K6" s="67"/>
      <c r="L6" s="67"/>
      <c r="M6" s="67"/>
      <c r="N6" s="68"/>
      <c r="O6" s="69" t="s">
        <v>23</v>
      </c>
      <c r="P6" s="70"/>
      <c r="Q6" s="70"/>
      <c r="R6" s="70"/>
      <c r="S6" s="71"/>
      <c r="T6" s="72" t="s">
        <v>24</v>
      </c>
      <c r="U6" s="73"/>
      <c r="V6" s="73"/>
      <c r="W6" s="73"/>
      <c r="X6" s="74"/>
      <c r="Y6" s="72" t="s">
        <v>25</v>
      </c>
      <c r="Z6" s="73"/>
      <c r="AA6" s="73"/>
      <c r="AB6" s="73"/>
      <c r="AC6" s="74"/>
      <c r="AD6" s="72" t="s">
        <v>26</v>
      </c>
      <c r="AE6" s="73"/>
      <c r="AF6" s="73"/>
      <c r="AG6" s="73"/>
      <c r="AH6" s="74"/>
      <c r="AI6" s="72" t="s">
        <v>27</v>
      </c>
      <c r="AJ6" s="73"/>
      <c r="AK6" s="73"/>
      <c r="AL6" s="73"/>
      <c r="AM6" s="74"/>
      <c r="AN6" s="72" t="s">
        <v>28</v>
      </c>
      <c r="AO6" s="73"/>
      <c r="AP6" s="73"/>
      <c r="AQ6" s="73"/>
      <c r="AR6" s="74"/>
      <c r="AS6" s="104" t="s">
        <v>29</v>
      </c>
      <c r="AT6" s="104"/>
      <c r="AU6" s="104"/>
      <c r="AV6" s="112" t="s">
        <v>30</v>
      </c>
      <c r="AW6" s="113"/>
      <c r="AX6" s="113"/>
      <c r="AY6" s="112" t="s">
        <v>31</v>
      </c>
      <c r="AZ6" s="113"/>
      <c r="BA6" s="114"/>
      <c r="BB6" s="105" t="s">
        <v>32</v>
      </c>
      <c r="BC6" s="106"/>
      <c r="BD6" s="115"/>
      <c r="BE6" s="105" t="s">
        <v>33</v>
      </c>
      <c r="BF6" s="106"/>
      <c r="BG6" s="106"/>
      <c r="BH6" s="110" t="s">
        <v>34</v>
      </c>
      <c r="BI6" s="111"/>
      <c r="BJ6" s="111"/>
      <c r="BK6" s="93"/>
      <c r="BL6" s="94"/>
      <c r="BM6" s="94"/>
      <c r="BN6" s="116" t="s">
        <v>35</v>
      </c>
      <c r="BO6" s="117"/>
      <c r="BP6" s="117"/>
      <c r="BQ6" s="117"/>
      <c r="BR6" s="118"/>
      <c r="BS6" s="109" t="s">
        <v>36</v>
      </c>
      <c r="BT6" s="109"/>
      <c r="BU6" s="109"/>
      <c r="BV6" s="109" t="s">
        <v>37</v>
      </c>
      <c r="BW6" s="109"/>
      <c r="BX6" s="109"/>
      <c r="BY6" s="109" t="s">
        <v>38</v>
      </c>
      <c r="BZ6" s="109"/>
      <c r="CA6" s="109"/>
      <c r="CB6" s="109" t="s">
        <v>39</v>
      </c>
      <c r="CC6" s="109"/>
      <c r="CD6" s="109"/>
      <c r="CE6" s="109" t="s">
        <v>143</v>
      </c>
      <c r="CF6" s="109"/>
      <c r="CG6" s="109"/>
      <c r="CH6" s="101" t="s">
        <v>144</v>
      </c>
      <c r="CI6" s="102"/>
      <c r="CJ6" s="102"/>
      <c r="CK6" s="109" t="s">
        <v>40</v>
      </c>
      <c r="CL6" s="109"/>
      <c r="CM6" s="109"/>
      <c r="CN6" s="107" t="s">
        <v>41</v>
      </c>
      <c r="CO6" s="108"/>
      <c r="CP6" s="102"/>
      <c r="CQ6" s="109" t="s">
        <v>42</v>
      </c>
      <c r="CR6" s="109"/>
      <c r="CS6" s="109"/>
      <c r="CT6" s="101" t="s">
        <v>145</v>
      </c>
      <c r="CU6" s="102"/>
      <c r="CV6" s="102"/>
      <c r="CW6" s="90"/>
      <c r="CX6" s="90"/>
      <c r="CY6" s="90"/>
      <c r="CZ6" s="93"/>
      <c r="DA6" s="94"/>
      <c r="DB6" s="130"/>
      <c r="DC6" s="93"/>
      <c r="DD6" s="94"/>
      <c r="DE6" s="130"/>
      <c r="DF6" s="40"/>
      <c r="DG6" s="127"/>
      <c r="DH6" s="128"/>
      <c r="DI6" s="129"/>
      <c r="DJ6" s="91" t="s">
        <v>46</v>
      </c>
      <c r="DK6" s="92"/>
      <c r="DL6" s="120"/>
      <c r="DM6" s="91" t="s">
        <v>150</v>
      </c>
      <c r="DN6" s="92"/>
      <c r="DO6" s="120"/>
      <c r="DP6" s="93"/>
      <c r="DQ6" s="94"/>
      <c r="DR6" s="130"/>
      <c r="DS6" s="91" t="s">
        <v>151</v>
      </c>
      <c r="DT6" s="92"/>
      <c r="DU6" s="120"/>
      <c r="DV6" s="91" t="s">
        <v>152</v>
      </c>
      <c r="DW6" s="92"/>
      <c r="DX6" s="120"/>
      <c r="DY6" s="131" t="s">
        <v>146</v>
      </c>
      <c r="DZ6" s="132"/>
      <c r="EA6" s="132"/>
      <c r="EB6" s="40"/>
      <c r="EC6" s="84"/>
      <c r="ED6" s="85"/>
      <c r="EE6" s="86"/>
    </row>
    <row r="7" spans="1:135" s="10" customFormat="1" ht="36" customHeight="1">
      <c r="A7" s="46"/>
      <c r="B7" s="46"/>
      <c r="C7" s="49"/>
      <c r="D7" s="49"/>
      <c r="E7" s="36" t="s">
        <v>43</v>
      </c>
      <c r="F7" s="42" t="s">
        <v>49</v>
      </c>
      <c r="G7" s="43"/>
      <c r="H7" s="43"/>
      <c r="I7" s="44"/>
      <c r="J7" s="36" t="s">
        <v>43</v>
      </c>
      <c r="K7" s="42" t="s">
        <v>49</v>
      </c>
      <c r="L7" s="43"/>
      <c r="M7" s="43"/>
      <c r="N7" s="44"/>
      <c r="O7" s="36" t="s">
        <v>43</v>
      </c>
      <c r="P7" s="42" t="s">
        <v>49</v>
      </c>
      <c r="Q7" s="43"/>
      <c r="R7" s="43"/>
      <c r="S7" s="44"/>
      <c r="T7" s="36" t="s">
        <v>43</v>
      </c>
      <c r="U7" s="42" t="s">
        <v>49</v>
      </c>
      <c r="V7" s="43"/>
      <c r="W7" s="43"/>
      <c r="X7" s="44"/>
      <c r="Y7" s="36" t="s">
        <v>43</v>
      </c>
      <c r="Z7" s="42" t="s">
        <v>49</v>
      </c>
      <c r="AA7" s="43"/>
      <c r="AB7" s="43"/>
      <c r="AC7" s="44"/>
      <c r="AD7" s="36" t="s">
        <v>43</v>
      </c>
      <c r="AE7" s="42" t="s">
        <v>49</v>
      </c>
      <c r="AF7" s="43"/>
      <c r="AG7" s="43"/>
      <c r="AH7" s="44"/>
      <c r="AI7" s="36" t="s">
        <v>43</v>
      </c>
      <c r="AJ7" s="42" t="s">
        <v>49</v>
      </c>
      <c r="AK7" s="43"/>
      <c r="AL7" s="43"/>
      <c r="AM7" s="44"/>
      <c r="AN7" s="36" t="s">
        <v>43</v>
      </c>
      <c r="AO7" s="42" t="s">
        <v>49</v>
      </c>
      <c r="AP7" s="43"/>
      <c r="AQ7" s="43"/>
      <c r="AR7" s="44"/>
      <c r="AS7" s="36" t="s">
        <v>43</v>
      </c>
      <c r="AT7" s="38" t="s">
        <v>49</v>
      </c>
      <c r="AU7" s="39"/>
      <c r="AV7" s="36" t="s">
        <v>43</v>
      </c>
      <c r="AW7" s="38" t="s">
        <v>49</v>
      </c>
      <c r="AX7" s="39"/>
      <c r="AY7" s="36" t="s">
        <v>43</v>
      </c>
      <c r="AZ7" s="38" t="s">
        <v>49</v>
      </c>
      <c r="BA7" s="39"/>
      <c r="BB7" s="36" t="s">
        <v>43</v>
      </c>
      <c r="BC7" s="38" t="s">
        <v>49</v>
      </c>
      <c r="BD7" s="39"/>
      <c r="BE7" s="36" t="s">
        <v>43</v>
      </c>
      <c r="BF7" s="38" t="s">
        <v>49</v>
      </c>
      <c r="BG7" s="39"/>
      <c r="BH7" s="36" t="s">
        <v>43</v>
      </c>
      <c r="BI7" s="38" t="s">
        <v>49</v>
      </c>
      <c r="BJ7" s="39"/>
      <c r="BK7" s="36" t="s">
        <v>43</v>
      </c>
      <c r="BL7" s="38" t="s">
        <v>49</v>
      </c>
      <c r="BM7" s="39"/>
      <c r="BN7" s="36" t="s">
        <v>43</v>
      </c>
      <c r="BO7" s="38" t="s">
        <v>49</v>
      </c>
      <c r="BP7" s="137"/>
      <c r="BQ7" s="137"/>
      <c r="BR7" s="39"/>
      <c r="BS7" s="36" t="s">
        <v>43</v>
      </c>
      <c r="BT7" s="38" t="s">
        <v>49</v>
      </c>
      <c r="BU7" s="39"/>
      <c r="BV7" s="36" t="s">
        <v>43</v>
      </c>
      <c r="BW7" s="38" t="s">
        <v>49</v>
      </c>
      <c r="BX7" s="39"/>
      <c r="BY7" s="36" t="s">
        <v>43</v>
      </c>
      <c r="BZ7" s="38" t="s">
        <v>49</v>
      </c>
      <c r="CA7" s="39"/>
      <c r="CB7" s="36" t="s">
        <v>43</v>
      </c>
      <c r="CC7" s="38" t="s">
        <v>49</v>
      </c>
      <c r="CD7" s="39"/>
      <c r="CE7" s="36" t="s">
        <v>43</v>
      </c>
      <c r="CF7" s="38" t="s">
        <v>49</v>
      </c>
      <c r="CG7" s="39"/>
      <c r="CH7" s="36" t="s">
        <v>43</v>
      </c>
      <c r="CI7" s="38" t="s">
        <v>49</v>
      </c>
      <c r="CJ7" s="39"/>
      <c r="CK7" s="36" t="s">
        <v>43</v>
      </c>
      <c r="CL7" s="38" t="s">
        <v>49</v>
      </c>
      <c r="CM7" s="39"/>
      <c r="CN7" s="36" t="s">
        <v>43</v>
      </c>
      <c r="CO7" s="38" t="s">
        <v>148</v>
      </c>
      <c r="CP7" s="39"/>
      <c r="CQ7" s="36" t="s">
        <v>43</v>
      </c>
      <c r="CR7" s="38" t="s">
        <v>49</v>
      </c>
      <c r="CS7" s="39"/>
      <c r="CT7" s="36" t="s">
        <v>43</v>
      </c>
      <c r="CU7" s="38" t="s">
        <v>49</v>
      </c>
      <c r="CV7" s="39"/>
      <c r="CW7" s="36" t="s">
        <v>43</v>
      </c>
      <c r="CX7" s="38" t="s">
        <v>49</v>
      </c>
      <c r="CY7" s="39"/>
      <c r="CZ7" s="36" t="s">
        <v>43</v>
      </c>
      <c r="DA7" s="38" t="s">
        <v>49</v>
      </c>
      <c r="DB7" s="39"/>
      <c r="DC7" s="36" t="s">
        <v>43</v>
      </c>
      <c r="DD7" s="38" t="s">
        <v>49</v>
      </c>
      <c r="DE7" s="39"/>
      <c r="DF7" s="41" t="s">
        <v>9</v>
      </c>
      <c r="DG7" s="36" t="s">
        <v>43</v>
      </c>
      <c r="DH7" s="38" t="s">
        <v>49</v>
      </c>
      <c r="DI7" s="39"/>
      <c r="DJ7" s="36" t="s">
        <v>43</v>
      </c>
      <c r="DK7" s="38" t="s">
        <v>49</v>
      </c>
      <c r="DL7" s="39"/>
      <c r="DM7" s="36" t="s">
        <v>43</v>
      </c>
      <c r="DN7" s="38" t="s">
        <v>49</v>
      </c>
      <c r="DO7" s="39"/>
      <c r="DP7" s="36" t="s">
        <v>43</v>
      </c>
      <c r="DQ7" s="38" t="s">
        <v>49</v>
      </c>
      <c r="DR7" s="39"/>
      <c r="DS7" s="36" t="s">
        <v>43</v>
      </c>
      <c r="DT7" s="38" t="s">
        <v>49</v>
      </c>
      <c r="DU7" s="39"/>
      <c r="DV7" s="36" t="s">
        <v>43</v>
      </c>
      <c r="DW7" s="38" t="s">
        <v>49</v>
      </c>
      <c r="DX7" s="39"/>
      <c r="DY7" s="36" t="s">
        <v>43</v>
      </c>
      <c r="DZ7" s="38" t="s">
        <v>49</v>
      </c>
      <c r="EA7" s="39"/>
      <c r="EB7" s="40" t="s">
        <v>9</v>
      </c>
      <c r="EC7" s="36" t="s">
        <v>43</v>
      </c>
      <c r="ED7" s="38" t="s">
        <v>49</v>
      </c>
      <c r="EE7" s="39"/>
    </row>
    <row r="8" spans="1:135" s="12" customFormat="1" ht="101.25" customHeight="1">
      <c r="A8" s="47"/>
      <c r="B8" s="47"/>
      <c r="C8" s="50"/>
      <c r="D8" s="50"/>
      <c r="E8" s="37"/>
      <c r="F8" s="28" t="s">
        <v>149</v>
      </c>
      <c r="G8" s="11" t="s">
        <v>153</v>
      </c>
      <c r="H8" s="18" t="s">
        <v>147</v>
      </c>
      <c r="I8" s="11" t="s">
        <v>47</v>
      </c>
      <c r="J8" s="37"/>
      <c r="K8" s="28" t="s">
        <v>149</v>
      </c>
      <c r="L8" s="11" t="s">
        <v>153</v>
      </c>
      <c r="M8" s="18" t="s">
        <v>147</v>
      </c>
      <c r="N8" s="11" t="s">
        <v>47</v>
      </c>
      <c r="O8" s="37"/>
      <c r="P8" s="28" t="s">
        <v>149</v>
      </c>
      <c r="Q8" s="11" t="s">
        <v>153</v>
      </c>
      <c r="R8" s="18" t="s">
        <v>147</v>
      </c>
      <c r="S8" s="11" t="s">
        <v>47</v>
      </c>
      <c r="T8" s="37"/>
      <c r="U8" s="28" t="s">
        <v>149</v>
      </c>
      <c r="V8" s="11" t="s">
        <v>153</v>
      </c>
      <c r="W8" s="18" t="s">
        <v>147</v>
      </c>
      <c r="X8" s="11" t="s">
        <v>47</v>
      </c>
      <c r="Y8" s="37"/>
      <c r="Z8" s="28" t="s">
        <v>149</v>
      </c>
      <c r="AA8" s="11" t="s">
        <v>153</v>
      </c>
      <c r="AB8" s="18" t="s">
        <v>147</v>
      </c>
      <c r="AC8" s="11" t="s">
        <v>47</v>
      </c>
      <c r="AD8" s="37"/>
      <c r="AE8" s="28" t="s">
        <v>149</v>
      </c>
      <c r="AF8" s="11" t="s">
        <v>153</v>
      </c>
      <c r="AG8" s="18" t="s">
        <v>48</v>
      </c>
      <c r="AH8" s="11" t="s">
        <v>47</v>
      </c>
      <c r="AI8" s="37"/>
      <c r="AJ8" s="28" t="s">
        <v>149</v>
      </c>
      <c r="AK8" s="11" t="s">
        <v>153</v>
      </c>
      <c r="AL8" s="18" t="s">
        <v>147</v>
      </c>
      <c r="AM8" s="11" t="s">
        <v>47</v>
      </c>
      <c r="AN8" s="37"/>
      <c r="AO8" s="28" t="s">
        <v>149</v>
      </c>
      <c r="AP8" s="11" t="s">
        <v>153</v>
      </c>
      <c r="AQ8" s="18" t="s">
        <v>147</v>
      </c>
      <c r="AR8" s="11" t="s">
        <v>47</v>
      </c>
      <c r="AS8" s="37"/>
      <c r="AT8" s="28" t="s">
        <v>149</v>
      </c>
      <c r="AU8" s="11" t="s">
        <v>153</v>
      </c>
      <c r="AV8" s="37"/>
      <c r="AW8" s="28" t="s">
        <v>149</v>
      </c>
      <c r="AX8" s="11" t="s">
        <v>153</v>
      </c>
      <c r="AY8" s="37"/>
      <c r="AZ8" s="28" t="s">
        <v>149</v>
      </c>
      <c r="BA8" s="11" t="s">
        <v>153</v>
      </c>
      <c r="BB8" s="37"/>
      <c r="BC8" s="28" t="s">
        <v>149</v>
      </c>
      <c r="BD8" s="11" t="s">
        <v>153</v>
      </c>
      <c r="BE8" s="37"/>
      <c r="BF8" s="28" t="s">
        <v>149</v>
      </c>
      <c r="BG8" s="11" t="s">
        <v>153</v>
      </c>
      <c r="BH8" s="37"/>
      <c r="BI8" s="28" t="s">
        <v>149</v>
      </c>
      <c r="BJ8" s="11" t="s">
        <v>153</v>
      </c>
      <c r="BK8" s="37"/>
      <c r="BL8" s="28" t="s">
        <v>149</v>
      </c>
      <c r="BM8" s="11" t="s">
        <v>153</v>
      </c>
      <c r="BN8" s="37"/>
      <c r="BO8" s="28" t="s">
        <v>149</v>
      </c>
      <c r="BP8" s="11" t="s">
        <v>153</v>
      </c>
      <c r="BQ8" s="18" t="s">
        <v>147</v>
      </c>
      <c r="BR8" s="11" t="s">
        <v>47</v>
      </c>
      <c r="BS8" s="37"/>
      <c r="BT8" s="28" t="s">
        <v>149</v>
      </c>
      <c r="BU8" s="11" t="s">
        <v>153</v>
      </c>
      <c r="BV8" s="37"/>
      <c r="BW8" s="28" t="s">
        <v>149</v>
      </c>
      <c r="BX8" s="11" t="s">
        <v>153</v>
      </c>
      <c r="BY8" s="37"/>
      <c r="BZ8" s="28" t="s">
        <v>149</v>
      </c>
      <c r="CA8" s="11" t="s">
        <v>153</v>
      </c>
      <c r="CB8" s="37"/>
      <c r="CC8" s="28" t="s">
        <v>149</v>
      </c>
      <c r="CD8" s="11" t="s">
        <v>153</v>
      </c>
      <c r="CE8" s="37"/>
      <c r="CF8" s="28" t="s">
        <v>149</v>
      </c>
      <c r="CG8" s="11" t="s">
        <v>153</v>
      </c>
      <c r="CH8" s="37"/>
      <c r="CI8" s="28" t="s">
        <v>149</v>
      </c>
      <c r="CJ8" s="11" t="s">
        <v>153</v>
      </c>
      <c r="CK8" s="37"/>
      <c r="CL8" s="28" t="s">
        <v>149</v>
      </c>
      <c r="CM8" s="11" t="s">
        <v>153</v>
      </c>
      <c r="CN8" s="37"/>
      <c r="CO8" s="28" t="s">
        <v>149</v>
      </c>
      <c r="CP8" s="11" t="s">
        <v>153</v>
      </c>
      <c r="CQ8" s="37"/>
      <c r="CR8" s="28" t="s">
        <v>149</v>
      </c>
      <c r="CS8" s="11" t="s">
        <v>153</v>
      </c>
      <c r="CT8" s="37"/>
      <c r="CU8" s="28" t="s">
        <v>149</v>
      </c>
      <c r="CV8" s="11" t="s">
        <v>153</v>
      </c>
      <c r="CW8" s="37"/>
      <c r="CX8" s="28" t="s">
        <v>149</v>
      </c>
      <c r="CY8" s="11" t="s">
        <v>153</v>
      </c>
      <c r="CZ8" s="37"/>
      <c r="DA8" s="28" t="s">
        <v>149</v>
      </c>
      <c r="DB8" s="11" t="s">
        <v>153</v>
      </c>
      <c r="DC8" s="37"/>
      <c r="DD8" s="28" t="s">
        <v>149</v>
      </c>
      <c r="DE8" s="11" t="s">
        <v>153</v>
      </c>
      <c r="DF8" s="41"/>
      <c r="DG8" s="37"/>
      <c r="DH8" s="28" t="s">
        <v>149</v>
      </c>
      <c r="DI8" s="11" t="s">
        <v>153</v>
      </c>
      <c r="DJ8" s="37"/>
      <c r="DK8" s="28" t="s">
        <v>149</v>
      </c>
      <c r="DL8" s="11" t="s">
        <v>153</v>
      </c>
      <c r="DM8" s="37"/>
      <c r="DN8" s="28" t="s">
        <v>149</v>
      </c>
      <c r="DO8" s="11" t="s">
        <v>153</v>
      </c>
      <c r="DP8" s="37"/>
      <c r="DQ8" s="28" t="s">
        <v>149</v>
      </c>
      <c r="DR8" s="11" t="s">
        <v>153</v>
      </c>
      <c r="DS8" s="37"/>
      <c r="DT8" s="28" t="s">
        <v>149</v>
      </c>
      <c r="DU8" s="11" t="s">
        <v>153</v>
      </c>
      <c r="DV8" s="37"/>
      <c r="DW8" s="28" t="s">
        <v>149</v>
      </c>
      <c r="DX8" s="11" t="s">
        <v>153</v>
      </c>
      <c r="DY8" s="37"/>
      <c r="DZ8" s="28" t="s">
        <v>149</v>
      </c>
      <c r="EA8" s="11" t="s">
        <v>153</v>
      </c>
      <c r="EB8" s="40"/>
      <c r="EC8" s="37"/>
      <c r="ED8" s="28" t="s">
        <v>149</v>
      </c>
      <c r="EE8" s="11" t="s">
        <v>153</v>
      </c>
    </row>
    <row r="9" spans="1:135" s="15" customFormat="1" ht="15" customHeight="1">
      <c r="A9" s="13"/>
      <c r="B9" s="13">
        <v>1</v>
      </c>
      <c r="C9" s="14">
        <v>2</v>
      </c>
      <c r="D9" s="23">
        <v>3</v>
      </c>
      <c r="E9" s="14">
        <v>4</v>
      </c>
      <c r="F9" s="23">
        <v>5</v>
      </c>
      <c r="G9" s="14">
        <v>6</v>
      </c>
      <c r="H9" s="23">
        <v>7</v>
      </c>
      <c r="I9" s="14">
        <v>8</v>
      </c>
      <c r="J9" s="23">
        <v>9</v>
      </c>
      <c r="K9" s="14">
        <v>10</v>
      </c>
      <c r="L9" s="23">
        <v>11</v>
      </c>
      <c r="M9" s="14">
        <v>12</v>
      </c>
      <c r="N9" s="23">
        <v>13</v>
      </c>
      <c r="O9" s="14">
        <v>14</v>
      </c>
      <c r="P9" s="23">
        <v>15</v>
      </c>
      <c r="Q9" s="14">
        <v>16</v>
      </c>
      <c r="R9" s="23">
        <v>17</v>
      </c>
      <c r="S9" s="14">
        <v>18</v>
      </c>
      <c r="T9" s="23">
        <v>19</v>
      </c>
      <c r="U9" s="14">
        <v>20</v>
      </c>
      <c r="V9" s="23">
        <v>21</v>
      </c>
      <c r="W9" s="14">
        <v>22</v>
      </c>
      <c r="X9" s="23">
        <v>23</v>
      </c>
      <c r="Y9" s="14">
        <v>24</v>
      </c>
      <c r="Z9" s="23">
        <v>25</v>
      </c>
      <c r="AA9" s="14">
        <v>26</v>
      </c>
      <c r="AB9" s="23">
        <v>27</v>
      </c>
      <c r="AC9" s="14">
        <v>28</v>
      </c>
      <c r="AD9" s="23">
        <v>29</v>
      </c>
      <c r="AE9" s="14">
        <v>30</v>
      </c>
      <c r="AF9" s="23">
        <v>31</v>
      </c>
      <c r="AG9" s="14">
        <v>32</v>
      </c>
      <c r="AH9" s="23">
        <v>33</v>
      </c>
      <c r="AI9" s="14">
        <v>34</v>
      </c>
      <c r="AJ9" s="23">
        <v>35</v>
      </c>
      <c r="AK9" s="14">
        <v>36</v>
      </c>
      <c r="AL9" s="23">
        <v>37</v>
      </c>
      <c r="AM9" s="14">
        <v>38</v>
      </c>
      <c r="AN9" s="23">
        <v>39</v>
      </c>
      <c r="AO9" s="14">
        <v>40</v>
      </c>
      <c r="AP9" s="23">
        <v>41</v>
      </c>
      <c r="AQ9" s="14">
        <v>42</v>
      </c>
      <c r="AR9" s="23">
        <v>43</v>
      </c>
      <c r="AS9" s="14">
        <v>44</v>
      </c>
      <c r="AT9" s="23">
        <v>45</v>
      </c>
      <c r="AU9" s="14">
        <v>46</v>
      </c>
      <c r="AV9" s="23">
        <v>47</v>
      </c>
      <c r="AW9" s="14">
        <v>48</v>
      </c>
      <c r="AX9" s="23">
        <v>49</v>
      </c>
      <c r="AY9" s="14">
        <v>50</v>
      </c>
      <c r="AZ9" s="23">
        <v>51</v>
      </c>
      <c r="BA9" s="14">
        <v>52</v>
      </c>
      <c r="BB9" s="23">
        <v>53</v>
      </c>
      <c r="BC9" s="14">
        <v>54</v>
      </c>
      <c r="BD9" s="23">
        <v>55</v>
      </c>
      <c r="BE9" s="14">
        <v>56</v>
      </c>
      <c r="BF9" s="23">
        <v>57</v>
      </c>
      <c r="BG9" s="14">
        <v>58</v>
      </c>
      <c r="BH9" s="23">
        <v>59</v>
      </c>
      <c r="BI9" s="14">
        <v>60</v>
      </c>
      <c r="BJ9" s="23">
        <v>61</v>
      </c>
      <c r="BK9" s="14">
        <v>62</v>
      </c>
      <c r="BL9" s="23">
        <v>63</v>
      </c>
      <c r="BM9" s="14">
        <v>64</v>
      </c>
      <c r="BN9" s="23">
        <v>65</v>
      </c>
      <c r="BO9" s="14">
        <v>66</v>
      </c>
      <c r="BP9" s="23">
        <v>67</v>
      </c>
      <c r="BQ9" s="14">
        <v>68</v>
      </c>
      <c r="BR9" s="23">
        <v>69</v>
      </c>
      <c r="BS9" s="14">
        <v>70</v>
      </c>
      <c r="BT9" s="23">
        <v>71</v>
      </c>
      <c r="BU9" s="14">
        <v>72</v>
      </c>
      <c r="BV9" s="23">
        <v>73</v>
      </c>
      <c r="BW9" s="14">
        <v>74</v>
      </c>
      <c r="BX9" s="23">
        <v>75</v>
      </c>
      <c r="BY9" s="14">
        <v>76</v>
      </c>
      <c r="BZ9" s="23">
        <v>77</v>
      </c>
      <c r="CA9" s="14">
        <v>78</v>
      </c>
      <c r="CB9" s="23">
        <v>79</v>
      </c>
      <c r="CC9" s="14">
        <v>80</v>
      </c>
      <c r="CD9" s="23">
        <v>81</v>
      </c>
      <c r="CE9" s="14">
        <v>82</v>
      </c>
      <c r="CF9" s="23">
        <v>83</v>
      </c>
      <c r="CG9" s="14">
        <v>84</v>
      </c>
      <c r="CH9" s="23">
        <v>85</v>
      </c>
      <c r="CI9" s="14">
        <v>86</v>
      </c>
      <c r="CJ9" s="23">
        <v>87</v>
      </c>
      <c r="CK9" s="14">
        <v>88</v>
      </c>
      <c r="CL9" s="23">
        <v>89</v>
      </c>
      <c r="CM9" s="14">
        <v>90</v>
      </c>
      <c r="CN9" s="23">
        <v>91</v>
      </c>
      <c r="CO9" s="14">
        <v>92</v>
      </c>
      <c r="CP9" s="23">
        <v>93</v>
      </c>
      <c r="CQ9" s="14">
        <v>94</v>
      </c>
      <c r="CR9" s="23">
        <v>95</v>
      </c>
      <c r="CS9" s="14">
        <v>96</v>
      </c>
      <c r="CT9" s="23">
        <v>97</v>
      </c>
      <c r="CU9" s="14">
        <v>98</v>
      </c>
      <c r="CV9" s="23">
        <v>99</v>
      </c>
      <c r="CW9" s="14">
        <v>100</v>
      </c>
      <c r="CX9" s="23">
        <v>101</v>
      </c>
      <c r="CY9" s="14">
        <v>102</v>
      </c>
      <c r="CZ9" s="23">
        <v>103</v>
      </c>
      <c r="DA9" s="14">
        <v>104</v>
      </c>
      <c r="DB9" s="23">
        <v>105</v>
      </c>
      <c r="DC9" s="14">
        <v>106</v>
      </c>
      <c r="DD9" s="23">
        <v>107</v>
      </c>
      <c r="DE9" s="14">
        <v>108</v>
      </c>
      <c r="DF9" s="23">
        <v>109</v>
      </c>
      <c r="DG9" s="14">
        <v>110</v>
      </c>
      <c r="DH9" s="23">
        <v>111</v>
      </c>
      <c r="DI9" s="14">
        <v>112</v>
      </c>
      <c r="DJ9" s="23">
        <v>113</v>
      </c>
      <c r="DK9" s="14">
        <v>114</v>
      </c>
      <c r="DL9" s="23">
        <v>115</v>
      </c>
      <c r="DM9" s="14">
        <v>116</v>
      </c>
      <c r="DN9" s="23">
        <v>117</v>
      </c>
      <c r="DO9" s="14">
        <v>118</v>
      </c>
      <c r="DP9" s="23">
        <v>119</v>
      </c>
      <c r="DQ9" s="14">
        <v>120</v>
      </c>
      <c r="DR9" s="23">
        <v>121</v>
      </c>
      <c r="DS9" s="14">
        <v>122</v>
      </c>
      <c r="DT9" s="23">
        <v>123</v>
      </c>
      <c r="DU9" s="14">
        <v>124</v>
      </c>
      <c r="DV9" s="23">
        <v>125</v>
      </c>
      <c r="DW9" s="14">
        <v>126</v>
      </c>
      <c r="DX9" s="23">
        <v>127</v>
      </c>
      <c r="DY9" s="14">
        <v>128</v>
      </c>
      <c r="DZ9" s="23">
        <v>129</v>
      </c>
      <c r="EA9" s="14">
        <v>130</v>
      </c>
      <c r="EB9" s="23">
        <v>131</v>
      </c>
      <c r="EC9" s="14">
        <v>132</v>
      </c>
      <c r="ED9" s="23">
        <v>133</v>
      </c>
      <c r="EE9" s="14">
        <v>134</v>
      </c>
    </row>
    <row r="10" spans="1:135" s="22" customFormat="1" ht="20.25" customHeight="1">
      <c r="A10" s="19">
        <v>1</v>
      </c>
      <c r="B10" s="24" t="s">
        <v>50</v>
      </c>
      <c r="C10" s="30">
        <v>2400.8173</v>
      </c>
      <c r="D10" s="30">
        <v>33054.054</v>
      </c>
      <c r="E10" s="31">
        <f>DG10+EC10-DY10</f>
        <v>812058.7000000001</v>
      </c>
      <c r="F10" s="31">
        <f>DH10+ED10-DZ10</f>
        <v>181436.25429999994</v>
      </c>
      <c r="G10" s="31">
        <f aca="true" t="shared" si="0" ref="G10:G41">DI10+EE10-EA10</f>
        <v>172628.6856</v>
      </c>
      <c r="H10" s="31">
        <f>G10/F10*100</f>
        <v>95.14564014012498</v>
      </c>
      <c r="I10" s="31">
        <f>G10/E10*100</f>
        <v>21.25815357929174</v>
      </c>
      <c r="J10" s="31">
        <f aca="true" t="shared" si="1" ref="J10:J41">T10+Y10+AD10+AI10+AN10+AS10+BK10+BS10+BV10+BY10+CB10+CE10+CK10+CN10+CT10+CW10+DC10</f>
        <v>426166</v>
      </c>
      <c r="K10" s="31">
        <f aca="true" t="shared" si="2" ref="K10:K41">U10+Z10+AE10+AJ10+AO10+AT10+BL10+BT10+BW10+BZ10+CC10+CF10+CL10+CO10+CU10+CX10+DD10</f>
        <v>91709.7293</v>
      </c>
      <c r="L10" s="31">
        <f aca="true" t="shared" si="3" ref="L10:L41">V10+AA10+AF10+AK10+AP10+AU10+BM10+BU10+BX10+CA10+CD10+CG10+CM10+CP10+CV10+CY10+DE10+DF10</f>
        <v>81865.31060000001</v>
      </c>
      <c r="M10" s="31">
        <f>L10/K10*100</f>
        <v>89.26567685332815</v>
      </c>
      <c r="N10" s="31">
        <f>L10/J10*100</f>
        <v>19.20972358189063</v>
      </c>
      <c r="O10" s="31">
        <f aca="true" t="shared" si="4" ref="O10:O73">T10+AD10</f>
        <v>165700</v>
      </c>
      <c r="P10" s="31">
        <f>U10+AE10</f>
        <v>38011.58</v>
      </c>
      <c r="Q10" s="31">
        <f aca="true" t="shared" si="5" ref="Q10:Q41">V10+AF10</f>
        <v>34185.5789</v>
      </c>
      <c r="R10" s="31">
        <f>Q10/P10*100</f>
        <v>89.93464333763552</v>
      </c>
      <c r="S10" s="32">
        <f>Q10/O10*100</f>
        <v>20.63100718165359</v>
      </c>
      <c r="T10" s="30">
        <v>45100</v>
      </c>
      <c r="U10" s="30">
        <v>10345.94</v>
      </c>
      <c r="V10" s="29">
        <v>9572.4539</v>
      </c>
      <c r="W10" s="31">
        <f>V10/U9:U10*100</f>
        <v>92.52377164375591</v>
      </c>
      <c r="X10" s="32">
        <f>V10/T10*100</f>
        <v>21.224953215077605</v>
      </c>
      <c r="Y10" s="30">
        <v>23830</v>
      </c>
      <c r="Z10" s="30">
        <v>2643.9385</v>
      </c>
      <c r="AA10" s="29">
        <v>4001.7287</v>
      </c>
      <c r="AB10" s="31">
        <f>AA10/Z10*100</f>
        <v>151.3548329509177</v>
      </c>
      <c r="AC10" s="32">
        <f>AA10/Y10*100</f>
        <v>16.792818715904325</v>
      </c>
      <c r="AD10" s="29">
        <v>120600</v>
      </c>
      <c r="AE10" s="30">
        <v>27665.64</v>
      </c>
      <c r="AF10" s="29">
        <v>24613.125</v>
      </c>
      <c r="AG10" s="31">
        <f>AF10/AE10*100</f>
        <v>88.9664038135391</v>
      </c>
      <c r="AH10" s="32">
        <f>AF10/AD10*100</f>
        <v>20.40889303482587</v>
      </c>
      <c r="AI10" s="29">
        <v>19096</v>
      </c>
      <c r="AJ10" s="30">
        <v>8379.3248</v>
      </c>
      <c r="AK10" s="29">
        <v>7140.947</v>
      </c>
      <c r="AL10" s="29">
        <v>7140.947</v>
      </c>
      <c r="AM10" s="32">
        <f>AK10/AI10*100</f>
        <v>37.39498847926267</v>
      </c>
      <c r="AN10" s="29">
        <v>16200</v>
      </c>
      <c r="AO10" s="30">
        <v>4440.42</v>
      </c>
      <c r="AP10" s="29">
        <v>4007.05</v>
      </c>
      <c r="AQ10" s="31">
        <f>AP10/AO10*100</f>
        <v>90.24033762572009</v>
      </c>
      <c r="AR10" s="32">
        <f>AP10/AN10*100</f>
        <v>24.73487654320988</v>
      </c>
      <c r="AS10" s="33"/>
      <c r="AT10" s="33"/>
      <c r="AU10" s="32">
        <v>0</v>
      </c>
      <c r="AV10" s="32"/>
      <c r="AW10" s="32"/>
      <c r="AX10" s="32"/>
      <c r="AY10" s="29">
        <v>358906.1</v>
      </c>
      <c r="AZ10" s="30">
        <f>AY10/12*3</f>
        <v>89726.525</v>
      </c>
      <c r="BA10" s="29">
        <v>89726.5</v>
      </c>
      <c r="BB10" s="30"/>
      <c r="BC10" s="30">
        <v>0</v>
      </c>
      <c r="BD10" s="30">
        <v>0</v>
      </c>
      <c r="BE10" s="34">
        <v>0</v>
      </c>
      <c r="BF10" s="35">
        <v>0</v>
      </c>
      <c r="BG10" s="29">
        <v>0</v>
      </c>
      <c r="BH10" s="30">
        <v>0</v>
      </c>
      <c r="BI10" s="30">
        <v>0</v>
      </c>
      <c r="BJ10" s="30">
        <v>0</v>
      </c>
      <c r="BK10" s="32"/>
      <c r="BL10" s="32"/>
      <c r="BM10" s="32"/>
      <c r="BN10" s="31">
        <f aca="true" t="shared" si="6" ref="BN10:BN41">BS10+BV10+BY10+CB10</f>
        <v>15100</v>
      </c>
      <c r="BO10" s="31">
        <f>BT10+BW10+BZ10+CC10+CF10</f>
        <v>2867.49</v>
      </c>
      <c r="BP10" s="31">
        <f aca="true" t="shared" si="7" ref="BP10:BP41">BU10+BX10+CA10+CD10</f>
        <v>2967.1499999999996</v>
      </c>
      <c r="BQ10" s="31">
        <f>BP10/BO10*100</f>
        <v>103.47551342812007</v>
      </c>
      <c r="BR10" s="32">
        <f>BP10/BN10*100</f>
        <v>19.65</v>
      </c>
      <c r="BS10" s="30">
        <v>1350</v>
      </c>
      <c r="BT10" s="30">
        <v>256.365</v>
      </c>
      <c r="BU10" s="29">
        <v>19.05</v>
      </c>
      <c r="BV10" s="30">
        <v>3350</v>
      </c>
      <c r="BW10" s="30">
        <v>636.165</v>
      </c>
      <c r="BX10" s="29">
        <v>527.5</v>
      </c>
      <c r="BY10" s="30">
        <v>0</v>
      </c>
      <c r="BZ10" s="30">
        <v>0</v>
      </c>
      <c r="CA10" s="29">
        <v>0</v>
      </c>
      <c r="CB10" s="30">
        <v>10400</v>
      </c>
      <c r="CC10" s="30">
        <v>1974.96</v>
      </c>
      <c r="CD10" s="29">
        <v>2420.6</v>
      </c>
      <c r="CE10" s="30">
        <v>0</v>
      </c>
      <c r="CF10" s="30">
        <v>0</v>
      </c>
      <c r="CG10" s="30">
        <v>0</v>
      </c>
      <c r="CH10" s="29">
        <v>5474.3</v>
      </c>
      <c r="CI10" s="35"/>
      <c r="CJ10" s="29">
        <v>1036.875</v>
      </c>
      <c r="CK10" s="30">
        <v>32000</v>
      </c>
      <c r="CL10" s="30">
        <v>6076.8</v>
      </c>
      <c r="CM10" s="29">
        <v>5226.9</v>
      </c>
      <c r="CN10" s="29">
        <v>150990</v>
      </c>
      <c r="CO10" s="30">
        <v>28673.001</v>
      </c>
      <c r="CP10" s="29">
        <v>20779.123</v>
      </c>
      <c r="CQ10" s="29">
        <v>40000</v>
      </c>
      <c r="CR10" s="30">
        <v>7596</v>
      </c>
      <c r="CS10" s="29">
        <v>7061.042</v>
      </c>
      <c r="CT10" s="29">
        <v>500</v>
      </c>
      <c r="CU10" s="30">
        <v>94.95</v>
      </c>
      <c r="CV10" s="29">
        <v>344.333</v>
      </c>
      <c r="CW10" s="30">
        <v>2000</v>
      </c>
      <c r="CX10" s="30">
        <v>379.8</v>
      </c>
      <c r="CY10" s="29">
        <v>3025</v>
      </c>
      <c r="CZ10" s="29">
        <v>0</v>
      </c>
      <c r="DA10" s="29">
        <v>0</v>
      </c>
      <c r="DB10" s="29">
        <v>0</v>
      </c>
      <c r="DC10" s="29">
        <v>750</v>
      </c>
      <c r="DD10" s="30">
        <v>142.425</v>
      </c>
      <c r="DE10" s="29">
        <v>187.5</v>
      </c>
      <c r="DF10" s="29">
        <v>0</v>
      </c>
      <c r="DG10" s="31">
        <f aca="true" t="shared" si="8" ref="DG10:DG41">T10+Y10+AD10+AI10+AN10+AS10+AV10+AY10+BB10+BE10+BH10+BK10+BS10+BV10+BY10+CB10+CE10+CH10+CK10+CN10+CT10+CW10+CZ10+DC10</f>
        <v>790546.4</v>
      </c>
      <c r="DH10" s="31">
        <f aca="true" t="shared" si="9" ref="DH10:DH41">U10+Z10+AE10+AJ10+AO10+AT10+AW10+AZ10+BC10+BF10+BI10+BL10+BT10+BW10+BZ10+CC10+CF10+CI10+CL10+CO10+CU10+CX10+DA10+DD10</f>
        <v>181436.25429999994</v>
      </c>
      <c r="DI10" s="31">
        <f aca="true" t="shared" si="10" ref="DI10:DI41">V10+AA10+AF10+AK10+AP10+AU10+AX10+BA10+BD10+BG10+BJ10+BM10+BU10+BX10+CA10+CD10+CG10+CJ10+CM10+CP10+CV10+CY10+DB10+DE10+DF10</f>
        <v>172628.6856</v>
      </c>
      <c r="DJ10" s="30">
        <v>0</v>
      </c>
      <c r="DK10" s="30">
        <v>0</v>
      </c>
      <c r="DL10" s="30">
        <v>0</v>
      </c>
      <c r="DM10" s="29">
        <v>21512.3</v>
      </c>
      <c r="DN10" s="30"/>
      <c r="DO10" s="30">
        <v>0</v>
      </c>
      <c r="DP10" s="30">
        <v>0</v>
      </c>
      <c r="DQ10" s="30">
        <v>0</v>
      </c>
      <c r="DR10" s="30">
        <v>0</v>
      </c>
      <c r="DS10" s="30">
        <v>0</v>
      </c>
      <c r="DT10" s="30">
        <v>0</v>
      </c>
      <c r="DU10" s="30">
        <v>0</v>
      </c>
      <c r="DV10" s="30">
        <v>0</v>
      </c>
      <c r="DW10" s="30">
        <v>0</v>
      </c>
      <c r="DX10" s="30">
        <v>0</v>
      </c>
      <c r="DY10" s="29">
        <v>0</v>
      </c>
      <c r="DZ10" s="30">
        <v>0</v>
      </c>
      <c r="EA10" s="29">
        <v>0</v>
      </c>
      <c r="EB10" s="29">
        <v>0</v>
      </c>
      <c r="EC10" s="31">
        <f aca="true" t="shared" si="11" ref="EC10:ED41">DJ10+DM10+DP10+DS10+DV10+DY10</f>
        <v>21512.3</v>
      </c>
      <c r="ED10" s="31">
        <f t="shared" si="11"/>
        <v>0</v>
      </c>
      <c r="EE10" s="31">
        <f aca="true" t="shared" si="12" ref="EE10:EE73">DL10+DO10+DR10+DU10+DX10+EA10+EB10</f>
        <v>0</v>
      </c>
    </row>
    <row r="11" spans="1:135" s="22" customFormat="1" ht="20.25" customHeight="1">
      <c r="A11" s="19">
        <v>2</v>
      </c>
      <c r="B11" s="20" t="s">
        <v>51</v>
      </c>
      <c r="C11" s="30">
        <v>55671.2711</v>
      </c>
      <c r="D11" s="30">
        <v>68376.7299</v>
      </c>
      <c r="E11" s="31">
        <f aca="true" t="shared" si="13" ref="E11:E74">DG11+EC11-DY11</f>
        <v>690345.6</v>
      </c>
      <c r="F11" s="31">
        <f aca="true" t="shared" si="14" ref="F11:F74">DH11+ED11-DZ11</f>
        <v>157464.75869999998</v>
      </c>
      <c r="G11" s="31">
        <f t="shared" si="0"/>
        <v>155288.4338</v>
      </c>
      <c r="H11" s="31">
        <f aca="true" t="shared" si="15" ref="H11:H74">G11/F11*100</f>
        <v>98.61789716126496</v>
      </c>
      <c r="I11" s="31">
        <f aca="true" t="shared" si="16" ref="I11:I74">G11/E11*100</f>
        <v>22.49430340397621</v>
      </c>
      <c r="J11" s="31">
        <f t="shared" si="1"/>
        <v>201804</v>
      </c>
      <c r="K11" s="31">
        <f t="shared" si="2"/>
        <v>43261.90870000001</v>
      </c>
      <c r="L11" s="31">
        <f t="shared" si="3"/>
        <v>39866.2738</v>
      </c>
      <c r="M11" s="31">
        <f aca="true" t="shared" si="17" ref="M11:M74">L11/K11*100</f>
        <v>92.1509822334769</v>
      </c>
      <c r="N11" s="31">
        <f aca="true" t="shared" si="18" ref="N11:N74">L11/J11*100</f>
        <v>19.754947275574324</v>
      </c>
      <c r="O11" s="31">
        <f t="shared" si="4"/>
        <v>70000</v>
      </c>
      <c r="P11" s="31">
        <f aca="true" t="shared" si="19" ref="P11:P74">U11+AE11</f>
        <v>16058</v>
      </c>
      <c r="Q11" s="31">
        <f t="shared" si="5"/>
        <v>16830.5355</v>
      </c>
      <c r="R11" s="31">
        <f aca="true" t="shared" si="20" ref="R11:R74">Q11/P11*100</f>
        <v>104.81090733590734</v>
      </c>
      <c r="S11" s="32">
        <f aca="true" t="shared" si="21" ref="S11:S74">Q11/O11*100</f>
        <v>24.043622142857146</v>
      </c>
      <c r="T11" s="30">
        <v>12000</v>
      </c>
      <c r="U11" s="30">
        <v>2752.8</v>
      </c>
      <c r="V11" s="29">
        <v>3619.9854</v>
      </c>
      <c r="W11" s="31">
        <f>V11/U10:U11*100</f>
        <v>131.50193984306887</v>
      </c>
      <c r="X11" s="32">
        <f>V11/T11*100</f>
        <v>30.166545</v>
      </c>
      <c r="Y11" s="30">
        <v>6050</v>
      </c>
      <c r="Z11" s="30">
        <v>671.2475</v>
      </c>
      <c r="AA11" s="29">
        <v>624.0088</v>
      </c>
      <c r="AB11" s="31">
        <f aca="true" t="shared" si="22" ref="AB11:AB74">AA11/Z11*100</f>
        <v>92.96255107095371</v>
      </c>
      <c r="AC11" s="32">
        <f aca="true" t="shared" si="23" ref="AC11:AC74">AA11/Y11*100</f>
        <v>10.314195041322312</v>
      </c>
      <c r="AD11" s="29">
        <v>58000</v>
      </c>
      <c r="AE11" s="30">
        <v>13305.2</v>
      </c>
      <c r="AF11" s="29">
        <v>13210.5501</v>
      </c>
      <c r="AG11" s="31">
        <f aca="true" t="shared" si="24" ref="AG11:AG74">AF11/AE11*100</f>
        <v>99.28862474821874</v>
      </c>
      <c r="AH11" s="32">
        <f aca="true" t="shared" si="25" ref="AH11:AH74">AF11/AD11*100</f>
        <v>22.77681051724138</v>
      </c>
      <c r="AI11" s="29">
        <v>8054</v>
      </c>
      <c r="AJ11" s="30">
        <v>3534.0952000000007</v>
      </c>
      <c r="AK11" s="29">
        <v>1623.105</v>
      </c>
      <c r="AL11" s="29">
        <v>1623.105</v>
      </c>
      <c r="AM11" s="32">
        <f aca="true" t="shared" si="26" ref="AM11:AM74">AK11/AI11*100</f>
        <v>20.152781226719643</v>
      </c>
      <c r="AN11" s="29">
        <v>8500</v>
      </c>
      <c r="AO11" s="30">
        <v>2329.85</v>
      </c>
      <c r="AP11" s="29">
        <v>1925.9</v>
      </c>
      <c r="AQ11" s="31">
        <f>AP11/AO11*100</f>
        <v>82.66197394682062</v>
      </c>
      <c r="AR11" s="32">
        <f>AP11/AN11*100</f>
        <v>22.657647058823528</v>
      </c>
      <c r="AS11" s="33"/>
      <c r="AT11" s="33"/>
      <c r="AU11" s="32">
        <v>0</v>
      </c>
      <c r="AV11" s="32"/>
      <c r="AW11" s="32"/>
      <c r="AX11" s="32"/>
      <c r="AY11" s="29">
        <v>444858.6</v>
      </c>
      <c r="AZ11" s="30">
        <f aca="true" t="shared" si="27" ref="AZ11:AZ74">AY11/12*3</f>
        <v>111214.65</v>
      </c>
      <c r="BA11" s="29">
        <v>111214.7</v>
      </c>
      <c r="BB11" s="30"/>
      <c r="BC11" s="30">
        <v>0</v>
      </c>
      <c r="BD11" s="30">
        <v>0</v>
      </c>
      <c r="BE11" s="34">
        <v>26385.6</v>
      </c>
      <c r="BF11" s="35">
        <v>623.6</v>
      </c>
      <c r="BG11" s="29">
        <v>746.4</v>
      </c>
      <c r="BH11" s="30">
        <v>0</v>
      </c>
      <c r="BI11" s="30">
        <v>0</v>
      </c>
      <c r="BJ11" s="30">
        <v>0</v>
      </c>
      <c r="BK11" s="32"/>
      <c r="BL11" s="32"/>
      <c r="BM11" s="32"/>
      <c r="BN11" s="31">
        <f t="shared" si="6"/>
        <v>6630</v>
      </c>
      <c r="BO11" s="31">
        <f aca="true" t="shared" si="28" ref="BO11:BO74">BT11+BW11+BZ11+CC11+CF11</f>
        <v>1259.037</v>
      </c>
      <c r="BP11" s="31">
        <f t="shared" si="7"/>
        <v>667.9005</v>
      </c>
      <c r="BQ11" s="31">
        <f aca="true" t="shared" si="29" ref="BQ11:BQ74">BP11/BO11*100</f>
        <v>53.04852041679473</v>
      </c>
      <c r="BR11" s="32">
        <f aca="true" t="shared" si="30" ref="BR11:BR74">BP11/BN11*100</f>
        <v>10.073914027149321</v>
      </c>
      <c r="BS11" s="30">
        <v>6000</v>
      </c>
      <c r="BT11" s="30">
        <v>1139.4</v>
      </c>
      <c r="BU11" s="29">
        <v>466.7005</v>
      </c>
      <c r="BV11" s="30">
        <v>0</v>
      </c>
      <c r="BW11" s="30">
        <v>0</v>
      </c>
      <c r="BX11" s="29">
        <v>0</v>
      </c>
      <c r="BY11" s="30">
        <v>0</v>
      </c>
      <c r="BZ11" s="30">
        <v>0</v>
      </c>
      <c r="CA11" s="29">
        <v>0</v>
      </c>
      <c r="CB11" s="30">
        <v>630</v>
      </c>
      <c r="CC11" s="30">
        <v>119.63699999999999</v>
      </c>
      <c r="CD11" s="29">
        <v>201.2</v>
      </c>
      <c r="CE11" s="30">
        <v>0</v>
      </c>
      <c r="CF11" s="30">
        <v>0</v>
      </c>
      <c r="CG11" s="30">
        <v>0</v>
      </c>
      <c r="CH11" s="29">
        <v>17297.4</v>
      </c>
      <c r="CI11" s="35">
        <v>2364.6</v>
      </c>
      <c r="CJ11" s="29">
        <v>3461.06</v>
      </c>
      <c r="CK11" s="30">
        <v>0</v>
      </c>
      <c r="CL11" s="30">
        <v>0</v>
      </c>
      <c r="CM11" s="29">
        <v>0</v>
      </c>
      <c r="CN11" s="29">
        <v>102100</v>
      </c>
      <c r="CO11" s="30">
        <v>19388.79</v>
      </c>
      <c r="CP11" s="29">
        <v>18093.69</v>
      </c>
      <c r="CQ11" s="29">
        <v>55000</v>
      </c>
      <c r="CR11" s="30">
        <v>10444.5</v>
      </c>
      <c r="CS11" s="29">
        <v>12777.69</v>
      </c>
      <c r="CT11" s="29">
        <v>0</v>
      </c>
      <c r="CU11" s="30">
        <v>0</v>
      </c>
      <c r="CV11" s="29">
        <v>0</v>
      </c>
      <c r="CW11" s="30">
        <v>0</v>
      </c>
      <c r="CX11" s="30">
        <v>0</v>
      </c>
      <c r="CY11" s="29">
        <v>0</v>
      </c>
      <c r="CZ11" s="29">
        <v>0</v>
      </c>
      <c r="DA11" s="29">
        <v>0</v>
      </c>
      <c r="DB11" s="29">
        <v>0</v>
      </c>
      <c r="DC11" s="29">
        <v>470</v>
      </c>
      <c r="DD11" s="30">
        <v>20.889</v>
      </c>
      <c r="DE11" s="29">
        <v>101.134</v>
      </c>
      <c r="DF11" s="29">
        <v>0</v>
      </c>
      <c r="DG11" s="31">
        <f t="shared" si="8"/>
        <v>690345.6</v>
      </c>
      <c r="DH11" s="31">
        <f t="shared" si="9"/>
        <v>157464.75869999998</v>
      </c>
      <c r="DI11" s="31">
        <f t="shared" si="10"/>
        <v>155288.4338</v>
      </c>
      <c r="DJ11" s="30">
        <v>0</v>
      </c>
      <c r="DK11" s="30">
        <v>0</v>
      </c>
      <c r="DL11" s="30">
        <v>0</v>
      </c>
      <c r="DM11" s="29">
        <v>0</v>
      </c>
      <c r="DN11" s="30"/>
      <c r="DO11" s="30">
        <v>0</v>
      </c>
      <c r="DP11" s="30">
        <v>0</v>
      </c>
      <c r="DQ11" s="30">
        <v>0</v>
      </c>
      <c r="DR11" s="30">
        <v>0</v>
      </c>
      <c r="DS11" s="30">
        <v>0</v>
      </c>
      <c r="DT11" s="30">
        <v>0</v>
      </c>
      <c r="DU11" s="30">
        <v>0</v>
      </c>
      <c r="DV11" s="30">
        <v>0</v>
      </c>
      <c r="DW11" s="30">
        <v>0</v>
      </c>
      <c r="DX11" s="30">
        <v>0</v>
      </c>
      <c r="DY11" s="29">
        <v>60420</v>
      </c>
      <c r="DZ11" s="30">
        <v>15105</v>
      </c>
      <c r="EA11" s="29">
        <v>0</v>
      </c>
      <c r="EB11" s="29">
        <v>0</v>
      </c>
      <c r="EC11" s="31">
        <f t="shared" si="11"/>
        <v>60420</v>
      </c>
      <c r="ED11" s="31">
        <f t="shared" si="11"/>
        <v>15105</v>
      </c>
      <c r="EE11" s="31">
        <f t="shared" si="12"/>
        <v>0</v>
      </c>
    </row>
    <row r="12" spans="1:135" s="22" customFormat="1" ht="20.25" customHeight="1">
      <c r="A12" s="19">
        <v>3</v>
      </c>
      <c r="B12" s="20" t="s">
        <v>52</v>
      </c>
      <c r="C12" s="30">
        <v>155130.7343</v>
      </c>
      <c r="D12" s="30">
        <v>84946.7379</v>
      </c>
      <c r="E12" s="31">
        <f t="shared" si="13"/>
        <v>722917.9349999999</v>
      </c>
      <c r="F12" s="31">
        <f t="shared" si="14"/>
        <v>160974.20181</v>
      </c>
      <c r="G12" s="31">
        <f t="shared" si="0"/>
        <v>157225.95109999998</v>
      </c>
      <c r="H12" s="31">
        <f t="shared" si="15"/>
        <v>97.67152085995485</v>
      </c>
      <c r="I12" s="31">
        <f t="shared" si="16"/>
        <v>21.748796576751133</v>
      </c>
      <c r="J12" s="31">
        <f t="shared" si="1"/>
        <v>294691.4</v>
      </c>
      <c r="K12" s="31">
        <f t="shared" si="2"/>
        <v>61819.70180999999</v>
      </c>
      <c r="L12" s="31">
        <f t="shared" si="3"/>
        <v>68054.4911</v>
      </c>
      <c r="M12" s="31">
        <f t="shared" si="17"/>
        <v>110.08544057550186</v>
      </c>
      <c r="N12" s="31">
        <f t="shared" si="18"/>
        <v>23.093477142529437</v>
      </c>
      <c r="O12" s="31">
        <f t="shared" si="4"/>
        <v>108000</v>
      </c>
      <c r="P12" s="31">
        <f t="shared" si="19"/>
        <v>24775.199999999997</v>
      </c>
      <c r="Q12" s="31">
        <f t="shared" si="5"/>
        <v>27098.9343</v>
      </c>
      <c r="R12" s="31">
        <f t="shared" si="20"/>
        <v>109.37927564661439</v>
      </c>
      <c r="S12" s="32">
        <f t="shared" si="21"/>
        <v>25.091605833333336</v>
      </c>
      <c r="T12" s="30">
        <v>34000</v>
      </c>
      <c r="U12" s="30">
        <v>7799.6</v>
      </c>
      <c r="V12" s="29">
        <v>10281.3243</v>
      </c>
      <c r="W12" s="31">
        <f aca="true" t="shared" si="31" ref="W12:W75">V12/U11:U12*100</f>
        <v>131.8186099287143</v>
      </c>
      <c r="X12" s="32">
        <f aca="true" t="shared" si="32" ref="X12:X75">V12/T12*100</f>
        <v>30.239189117647058</v>
      </c>
      <c r="Y12" s="30">
        <v>30500</v>
      </c>
      <c r="Z12" s="30">
        <v>3383.9750000000004</v>
      </c>
      <c r="AA12" s="29">
        <v>7286.9078</v>
      </c>
      <c r="AB12" s="31">
        <f t="shared" si="22"/>
        <v>215.33574568370034</v>
      </c>
      <c r="AC12" s="32">
        <f t="shared" si="23"/>
        <v>23.891500983606555</v>
      </c>
      <c r="AD12" s="29">
        <v>74000</v>
      </c>
      <c r="AE12" s="30">
        <v>16975.6</v>
      </c>
      <c r="AF12" s="29">
        <v>16817.61</v>
      </c>
      <c r="AG12" s="31">
        <f t="shared" si="24"/>
        <v>99.06931124673062</v>
      </c>
      <c r="AH12" s="32">
        <f t="shared" si="25"/>
        <v>22.726499999999998</v>
      </c>
      <c r="AI12" s="29">
        <v>10995.5</v>
      </c>
      <c r="AJ12" s="30">
        <v>4824.825400000001</v>
      </c>
      <c r="AK12" s="29">
        <v>3947.273</v>
      </c>
      <c r="AL12" s="29">
        <v>3947.273</v>
      </c>
      <c r="AM12" s="32">
        <f t="shared" si="26"/>
        <v>35.89898594879723</v>
      </c>
      <c r="AN12" s="29">
        <v>15000</v>
      </c>
      <c r="AO12" s="30">
        <v>4111.5</v>
      </c>
      <c r="AP12" s="29">
        <v>3186.2</v>
      </c>
      <c r="AQ12" s="31">
        <f>AP12/AO12*100</f>
        <v>77.49483156998662</v>
      </c>
      <c r="AR12" s="32">
        <f>AP12/AN12*100</f>
        <v>21.24133333333333</v>
      </c>
      <c r="AS12" s="33"/>
      <c r="AT12" s="33"/>
      <c r="AU12" s="32">
        <v>0</v>
      </c>
      <c r="AV12" s="32"/>
      <c r="AW12" s="32"/>
      <c r="AX12" s="32"/>
      <c r="AY12" s="29">
        <v>394279.6</v>
      </c>
      <c r="AZ12" s="30">
        <f t="shared" si="27"/>
        <v>98569.9</v>
      </c>
      <c r="BA12" s="29">
        <v>87376.9</v>
      </c>
      <c r="BB12" s="30"/>
      <c r="BC12" s="30">
        <v>0</v>
      </c>
      <c r="BD12" s="30">
        <v>0</v>
      </c>
      <c r="BE12" s="34">
        <v>3500.6</v>
      </c>
      <c r="BF12" s="35">
        <v>584.6</v>
      </c>
      <c r="BG12" s="29">
        <v>699.7</v>
      </c>
      <c r="BH12" s="30">
        <v>0</v>
      </c>
      <c r="BI12" s="30">
        <v>0</v>
      </c>
      <c r="BJ12" s="30">
        <v>0</v>
      </c>
      <c r="BK12" s="32"/>
      <c r="BL12" s="32"/>
      <c r="BM12" s="32"/>
      <c r="BN12" s="31">
        <f t="shared" si="6"/>
        <v>13440.8</v>
      </c>
      <c r="BO12" s="31">
        <f t="shared" si="28"/>
        <v>2552.4079199999996</v>
      </c>
      <c r="BP12" s="31">
        <f t="shared" si="7"/>
        <v>2709.354</v>
      </c>
      <c r="BQ12" s="31">
        <f t="shared" si="29"/>
        <v>106.14894189797062</v>
      </c>
      <c r="BR12" s="32">
        <f t="shared" si="30"/>
        <v>20.157684066424615</v>
      </c>
      <c r="BS12" s="30">
        <v>6029.1</v>
      </c>
      <c r="BT12" s="30">
        <v>1144.92609</v>
      </c>
      <c r="BU12" s="29">
        <v>1296.234</v>
      </c>
      <c r="BV12" s="30">
        <v>0</v>
      </c>
      <c r="BW12" s="30">
        <v>0</v>
      </c>
      <c r="BX12" s="29">
        <v>0</v>
      </c>
      <c r="BY12" s="30">
        <v>0</v>
      </c>
      <c r="BZ12" s="30">
        <v>0</v>
      </c>
      <c r="CA12" s="29">
        <v>0</v>
      </c>
      <c r="CB12" s="30">
        <v>7411.7</v>
      </c>
      <c r="CC12" s="30">
        <v>1407.48183</v>
      </c>
      <c r="CD12" s="29">
        <v>1413.12</v>
      </c>
      <c r="CE12" s="30">
        <v>0</v>
      </c>
      <c r="CF12" s="30">
        <v>0</v>
      </c>
      <c r="CG12" s="30">
        <v>0</v>
      </c>
      <c r="CH12" s="29">
        <v>5474.3</v>
      </c>
      <c r="CI12" s="35"/>
      <c r="CJ12" s="29">
        <v>1094.86</v>
      </c>
      <c r="CK12" s="30">
        <v>1980</v>
      </c>
      <c r="CL12" s="30">
        <v>376.002</v>
      </c>
      <c r="CM12" s="29">
        <v>730</v>
      </c>
      <c r="CN12" s="29">
        <v>108275.1</v>
      </c>
      <c r="CO12" s="30">
        <v>20561.441489999997</v>
      </c>
      <c r="CP12" s="29">
        <v>19753.044</v>
      </c>
      <c r="CQ12" s="29">
        <v>48192</v>
      </c>
      <c r="CR12" s="30">
        <v>9151.6608</v>
      </c>
      <c r="CS12" s="29">
        <v>10550.934</v>
      </c>
      <c r="CT12" s="29">
        <v>3500</v>
      </c>
      <c r="CU12" s="30">
        <v>664.65</v>
      </c>
      <c r="CV12" s="29">
        <v>512.778</v>
      </c>
      <c r="CW12" s="30">
        <v>3000</v>
      </c>
      <c r="CX12" s="30">
        <v>569.7</v>
      </c>
      <c r="CY12" s="29">
        <v>2830</v>
      </c>
      <c r="CZ12" s="29">
        <v>0</v>
      </c>
      <c r="DA12" s="29">
        <v>0</v>
      </c>
      <c r="DB12" s="29">
        <v>0</v>
      </c>
      <c r="DC12" s="29">
        <v>0</v>
      </c>
      <c r="DD12" s="30">
        <v>0</v>
      </c>
      <c r="DE12" s="29">
        <v>0</v>
      </c>
      <c r="DF12" s="29">
        <v>0</v>
      </c>
      <c r="DG12" s="31">
        <f t="shared" si="8"/>
        <v>697945.8999999999</v>
      </c>
      <c r="DH12" s="31">
        <f t="shared" si="9"/>
        <v>160974.20181</v>
      </c>
      <c r="DI12" s="31">
        <f t="shared" si="10"/>
        <v>157225.95109999998</v>
      </c>
      <c r="DJ12" s="30">
        <v>0</v>
      </c>
      <c r="DK12" s="30">
        <v>0</v>
      </c>
      <c r="DL12" s="30">
        <v>0</v>
      </c>
      <c r="DM12" s="29">
        <v>24972.035</v>
      </c>
      <c r="DN12" s="30"/>
      <c r="DO12" s="30">
        <v>0</v>
      </c>
      <c r="DP12" s="30">
        <v>0</v>
      </c>
      <c r="DQ12" s="30">
        <v>0</v>
      </c>
      <c r="DR12" s="30">
        <v>0</v>
      </c>
      <c r="DS12" s="30">
        <v>0</v>
      </c>
      <c r="DT12" s="30">
        <v>0</v>
      </c>
      <c r="DU12" s="30">
        <v>0</v>
      </c>
      <c r="DV12" s="30">
        <v>0</v>
      </c>
      <c r="DW12" s="30">
        <v>0</v>
      </c>
      <c r="DX12" s="30">
        <v>0</v>
      </c>
      <c r="DY12" s="29">
        <v>0</v>
      </c>
      <c r="DZ12" s="30">
        <v>0</v>
      </c>
      <c r="EA12" s="29">
        <v>0</v>
      </c>
      <c r="EB12" s="29">
        <v>0</v>
      </c>
      <c r="EC12" s="31">
        <f t="shared" si="11"/>
        <v>24972.035</v>
      </c>
      <c r="ED12" s="31">
        <f t="shared" si="11"/>
        <v>0</v>
      </c>
      <c r="EE12" s="31">
        <f t="shared" si="12"/>
        <v>0</v>
      </c>
    </row>
    <row r="13" spans="1:135" s="22" customFormat="1" ht="20.25" customHeight="1">
      <c r="A13" s="19">
        <v>4</v>
      </c>
      <c r="B13" s="20" t="s">
        <v>53</v>
      </c>
      <c r="C13" s="30">
        <v>162.9255</v>
      </c>
      <c r="D13" s="30">
        <v>27756.034</v>
      </c>
      <c r="E13" s="31">
        <f t="shared" si="13"/>
        <v>376624</v>
      </c>
      <c r="F13" s="31">
        <f t="shared" si="14"/>
        <v>86152.57036000001</v>
      </c>
      <c r="G13" s="31">
        <f t="shared" si="0"/>
        <v>88363.09479999998</v>
      </c>
      <c r="H13" s="31">
        <f t="shared" si="15"/>
        <v>102.56582529199419</v>
      </c>
      <c r="I13" s="31">
        <f t="shared" si="16"/>
        <v>23.461886337567435</v>
      </c>
      <c r="J13" s="31">
        <f t="shared" si="1"/>
        <v>136349.7</v>
      </c>
      <c r="K13" s="31">
        <f t="shared" si="2"/>
        <v>27723.720359999996</v>
      </c>
      <c r="L13" s="31">
        <f t="shared" si="3"/>
        <v>28724.234800000002</v>
      </c>
      <c r="M13" s="31">
        <f t="shared" si="17"/>
        <v>103.60887509687753</v>
      </c>
      <c r="N13" s="31">
        <f t="shared" si="18"/>
        <v>21.066591859021326</v>
      </c>
      <c r="O13" s="31">
        <f t="shared" si="4"/>
        <v>44500</v>
      </c>
      <c r="P13" s="31">
        <f t="shared" si="19"/>
        <v>10208.3</v>
      </c>
      <c r="Q13" s="31">
        <f t="shared" si="5"/>
        <v>15607.4462</v>
      </c>
      <c r="R13" s="31">
        <f t="shared" si="20"/>
        <v>152.88976812985513</v>
      </c>
      <c r="S13" s="32">
        <f t="shared" si="21"/>
        <v>35.07291280898877</v>
      </c>
      <c r="T13" s="30">
        <v>4300</v>
      </c>
      <c r="U13" s="30">
        <v>986.42</v>
      </c>
      <c r="V13" s="29">
        <v>2135.053</v>
      </c>
      <c r="W13" s="31">
        <f t="shared" si="31"/>
        <v>216.44461791123456</v>
      </c>
      <c r="X13" s="32">
        <f t="shared" si="32"/>
        <v>49.65239534883721</v>
      </c>
      <c r="Y13" s="30">
        <v>24000</v>
      </c>
      <c r="Z13" s="30">
        <v>2662.8</v>
      </c>
      <c r="AA13" s="29">
        <v>2925.7158</v>
      </c>
      <c r="AB13" s="31">
        <f t="shared" si="22"/>
        <v>109.87365930599368</v>
      </c>
      <c r="AC13" s="32">
        <f t="shared" si="23"/>
        <v>12.1904825</v>
      </c>
      <c r="AD13" s="29">
        <v>40200</v>
      </c>
      <c r="AE13" s="30">
        <v>9221.88</v>
      </c>
      <c r="AF13" s="29">
        <v>13472.3932</v>
      </c>
      <c r="AG13" s="31">
        <f t="shared" si="24"/>
        <v>146.09161255622502</v>
      </c>
      <c r="AH13" s="32">
        <f t="shared" si="25"/>
        <v>33.51341592039801</v>
      </c>
      <c r="AI13" s="29">
        <v>4929.7</v>
      </c>
      <c r="AJ13" s="30">
        <v>2163.15236</v>
      </c>
      <c r="AK13" s="29">
        <v>1429.81</v>
      </c>
      <c r="AL13" s="29">
        <v>1429.81</v>
      </c>
      <c r="AM13" s="32">
        <f t="shared" si="26"/>
        <v>29.00399618638051</v>
      </c>
      <c r="AN13" s="29">
        <v>8800</v>
      </c>
      <c r="AO13" s="30">
        <v>2412.08</v>
      </c>
      <c r="AP13" s="29">
        <v>2604.3</v>
      </c>
      <c r="AQ13" s="31">
        <f>AP13/AO13*100</f>
        <v>107.96905575271137</v>
      </c>
      <c r="AR13" s="32">
        <f>AP13/AN13*100</f>
        <v>29.594318181818185</v>
      </c>
      <c r="AS13" s="33"/>
      <c r="AT13" s="33"/>
      <c r="AU13" s="32">
        <v>0</v>
      </c>
      <c r="AV13" s="32"/>
      <c r="AW13" s="32"/>
      <c r="AX13" s="32"/>
      <c r="AY13" s="29">
        <v>231377</v>
      </c>
      <c r="AZ13" s="30">
        <f t="shared" si="27"/>
        <v>57844.25</v>
      </c>
      <c r="BA13" s="29">
        <v>57844.3</v>
      </c>
      <c r="BB13" s="30"/>
      <c r="BC13" s="30">
        <v>0</v>
      </c>
      <c r="BD13" s="30">
        <v>0</v>
      </c>
      <c r="BE13" s="34">
        <v>3500.6</v>
      </c>
      <c r="BF13" s="35">
        <v>584.6</v>
      </c>
      <c r="BG13" s="29">
        <v>699.7</v>
      </c>
      <c r="BH13" s="30">
        <v>0</v>
      </c>
      <c r="BI13" s="30">
        <v>0</v>
      </c>
      <c r="BJ13" s="30">
        <v>0</v>
      </c>
      <c r="BK13" s="32"/>
      <c r="BL13" s="32"/>
      <c r="BM13" s="32"/>
      <c r="BN13" s="31">
        <f t="shared" si="6"/>
        <v>2300</v>
      </c>
      <c r="BO13" s="31">
        <f t="shared" si="28"/>
        <v>436.77</v>
      </c>
      <c r="BP13" s="31">
        <f t="shared" si="7"/>
        <v>392.1126</v>
      </c>
      <c r="BQ13" s="31">
        <f t="shared" si="29"/>
        <v>89.77553403393091</v>
      </c>
      <c r="BR13" s="32">
        <f t="shared" si="30"/>
        <v>17.048373913043477</v>
      </c>
      <c r="BS13" s="30">
        <v>800</v>
      </c>
      <c r="BT13" s="30">
        <v>151.92</v>
      </c>
      <c r="BU13" s="29">
        <v>52.1126</v>
      </c>
      <c r="BV13" s="30">
        <v>0</v>
      </c>
      <c r="BW13" s="30">
        <v>0</v>
      </c>
      <c r="BX13" s="29">
        <v>0</v>
      </c>
      <c r="BY13" s="30">
        <v>0</v>
      </c>
      <c r="BZ13" s="30">
        <v>0</v>
      </c>
      <c r="CA13" s="29">
        <v>0</v>
      </c>
      <c r="CB13" s="30">
        <v>1500</v>
      </c>
      <c r="CC13" s="30">
        <v>284.85</v>
      </c>
      <c r="CD13" s="29">
        <v>340</v>
      </c>
      <c r="CE13" s="30">
        <v>0</v>
      </c>
      <c r="CF13" s="30">
        <v>0</v>
      </c>
      <c r="CG13" s="30">
        <v>0</v>
      </c>
      <c r="CH13" s="29">
        <v>5396.7</v>
      </c>
      <c r="CI13" s="35"/>
      <c r="CJ13" s="29">
        <v>1094.86</v>
      </c>
      <c r="CK13" s="30">
        <v>2000</v>
      </c>
      <c r="CL13" s="30">
        <v>379.8</v>
      </c>
      <c r="CM13" s="29">
        <v>274.2</v>
      </c>
      <c r="CN13" s="29">
        <v>49470</v>
      </c>
      <c r="CO13" s="30">
        <v>9394.353</v>
      </c>
      <c r="CP13" s="29">
        <v>5420.65</v>
      </c>
      <c r="CQ13" s="29">
        <v>18200</v>
      </c>
      <c r="CR13" s="30">
        <v>3456.18</v>
      </c>
      <c r="CS13" s="29">
        <v>2095.2</v>
      </c>
      <c r="CT13" s="29">
        <v>0</v>
      </c>
      <c r="CU13" s="30">
        <v>0</v>
      </c>
      <c r="CV13" s="29">
        <v>0</v>
      </c>
      <c r="CW13" s="30">
        <v>0</v>
      </c>
      <c r="CX13" s="30">
        <v>0</v>
      </c>
      <c r="CY13" s="29">
        <v>0</v>
      </c>
      <c r="CZ13" s="29">
        <v>0</v>
      </c>
      <c r="DA13" s="29">
        <v>0</v>
      </c>
      <c r="DB13" s="29">
        <v>0</v>
      </c>
      <c r="DC13" s="29">
        <v>350</v>
      </c>
      <c r="DD13" s="30">
        <v>66.465</v>
      </c>
      <c r="DE13" s="29">
        <v>70.0002</v>
      </c>
      <c r="DF13" s="29">
        <v>0</v>
      </c>
      <c r="DG13" s="31">
        <f t="shared" si="8"/>
        <v>376624</v>
      </c>
      <c r="DH13" s="31">
        <f t="shared" si="9"/>
        <v>86152.57036000001</v>
      </c>
      <c r="DI13" s="31">
        <f t="shared" si="10"/>
        <v>88363.09479999998</v>
      </c>
      <c r="DJ13" s="30">
        <v>0</v>
      </c>
      <c r="DK13" s="30">
        <v>0</v>
      </c>
      <c r="DL13" s="30">
        <v>0</v>
      </c>
      <c r="DM13" s="29">
        <v>0</v>
      </c>
      <c r="DN13" s="30"/>
      <c r="DO13" s="30">
        <v>0</v>
      </c>
      <c r="DP13" s="30">
        <v>0</v>
      </c>
      <c r="DQ13" s="30">
        <v>0</v>
      </c>
      <c r="DR13" s="30">
        <v>0</v>
      </c>
      <c r="DS13" s="30">
        <v>0</v>
      </c>
      <c r="DT13" s="30">
        <v>0</v>
      </c>
      <c r="DU13" s="30">
        <v>0</v>
      </c>
      <c r="DV13" s="30">
        <v>0</v>
      </c>
      <c r="DW13" s="30">
        <v>0</v>
      </c>
      <c r="DX13" s="30">
        <v>0</v>
      </c>
      <c r="DY13" s="29">
        <v>13000</v>
      </c>
      <c r="DZ13" s="30">
        <v>0</v>
      </c>
      <c r="EA13" s="29">
        <v>0</v>
      </c>
      <c r="EB13" s="29">
        <v>0</v>
      </c>
      <c r="EC13" s="31">
        <f t="shared" si="11"/>
        <v>13000</v>
      </c>
      <c r="ED13" s="31">
        <f t="shared" si="11"/>
        <v>0</v>
      </c>
      <c r="EE13" s="31">
        <f t="shared" si="12"/>
        <v>0</v>
      </c>
    </row>
    <row r="14" spans="1:135" s="22" customFormat="1" ht="20.25" customHeight="1">
      <c r="A14" s="19">
        <v>5</v>
      </c>
      <c r="B14" s="20" t="s">
        <v>54</v>
      </c>
      <c r="C14" s="30">
        <v>450.3283</v>
      </c>
      <c r="D14" s="30">
        <v>3523.0054</v>
      </c>
      <c r="E14" s="31">
        <f t="shared" si="13"/>
        <v>53100</v>
      </c>
      <c r="F14" s="31">
        <f t="shared" si="14"/>
        <v>11882.795679999997</v>
      </c>
      <c r="G14" s="31">
        <f t="shared" si="0"/>
        <v>16630.453999999998</v>
      </c>
      <c r="H14" s="31">
        <f t="shared" si="15"/>
        <v>139.9540516209566</v>
      </c>
      <c r="I14" s="31">
        <f t="shared" si="16"/>
        <v>31.319122410546136</v>
      </c>
      <c r="J14" s="31">
        <f t="shared" si="1"/>
        <v>20728.2</v>
      </c>
      <c r="K14" s="31">
        <f t="shared" si="2"/>
        <v>4090.3456799999994</v>
      </c>
      <c r="L14" s="31">
        <f t="shared" si="3"/>
        <v>4787.454000000001</v>
      </c>
      <c r="M14" s="31">
        <f t="shared" si="17"/>
        <v>117.04277277611415</v>
      </c>
      <c r="N14" s="31">
        <f t="shared" si="18"/>
        <v>23.09633253249197</v>
      </c>
      <c r="O14" s="31">
        <f t="shared" si="4"/>
        <v>7596.2</v>
      </c>
      <c r="P14" s="31">
        <f t="shared" si="19"/>
        <v>1742.5682800000002</v>
      </c>
      <c r="Q14" s="31">
        <f t="shared" si="5"/>
        <v>2580.343</v>
      </c>
      <c r="R14" s="31">
        <f t="shared" si="20"/>
        <v>148.07700964234238</v>
      </c>
      <c r="S14" s="32">
        <f t="shared" si="21"/>
        <v>33.96886601195334</v>
      </c>
      <c r="T14" s="30">
        <v>123</v>
      </c>
      <c r="U14" s="30">
        <v>28.2162</v>
      </c>
      <c r="V14" s="29">
        <v>40.578</v>
      </c>
      <c r="W14" s="31">
        <f t="shared" si="31"/>
        <v>143.81100219023116</v>
      </c>
      <c r="X14" s="32">
        <f t="shared" si="32"/>
        <v>32.990243902439026</v>
      </c>
      <c r="Y14" s="30">
        <v>2404</v>
      </c>
      <c r="Z14" s="30">
        <v>266.7238</v>
      </c>
      <c r="AA14" s="29">
        <v>177.733</v>
      </c>
      <c r="AB14" s="31">
        <f t="shared" si="22"/>
        <v>66.63559832305928</v>
      </c>
      <c r="AC14" s="32">
        <f t="shared" si="23"/>
        <v>7.393219633943428</v>
      </c>
      <c r="AD14" s="29">
        <v>7473.2</v>
      </c>
      <c r="AE14" s="30">
        <v>1714.3520800000001</v>
      </c>
      <c r="AF14" s="29">
        <v>2539.765</v>
      </c>
      <c r="AG14" s="31">
        <f t="shared" si="24"/>
        <v>148.14722306050456</v>
      </c>
      <c r="AH14" s="32">
        <f t="shared" si="25"/>
        <v>33.98497297007975</v>
      </c>
      <c r="AI14" s="29">
        <v>176</v>
      </c>
      <c r="AJ14" s="30">
        <v>77.2288</v>
      </c>
      <c r="AK14" s="29">
        <v>379.742</v>
      </c>
      <c r="AL14" s="29">
        <v>379.742</v>
      </c>
      <c r="AM14" s="32">
        <f t="shared" si="26"/>
        <v>215.7625</v>
      </c>
      <c r="AN14" s="30">
        <v>0</v>
      </c>
      <c r="AO14" s="30">
        <v>0</v>
      </c>
      <c r="AP14" s="30">
        <v>0</v>
      </c>
      <c r="AQ14" s="31"/>
      <c r="AR14" s="32"/>
      <c r="AS14" s="33"/>
      <c r="AT14" s="33"/>
      <c r="AU14" s="32">
        <v>0</v>
      </c>
      <c r="AV14" s="32"/>
      <c r="AW14" s="32"/>
      <c r="AX14" s="32"/>
      <c r="AY14" s="29">
        <v>27371.8</v>
      </c>
      <c r="AZ14" s="30">
        <f t="shared" si="27"/>
        <v>6842.949999999999</v>
      </c>
      <c r="BA14" s="29">
        <v>6843</v>
      </c>
      <c r="BB14" s="30"/>
      <c r="BC14" s="30">
        <v>0</v>
      </c>
      <c r="BD14" s="30">
        <v>0</v>
      </c>
      <c r="BE14" s="34">
        <v>0</v>
      </c>
      <c r="BF14" s="35">
        <v>0</v>
      </c>
      <c r="BG14" s="29">
        <v>0</v>
      </c>
      <c r="BH14" s="30">
        <v>0</v>
      </c>
      <c r="BI14" s="30">
        <v>0</v>
      </c>
      <c r="BJ14" s="30">
        <v>0</v>
      </c>
      <c r="BK14" s="32"/>
      <c r="BL14" s="32"/>
      <c r="BM14" s="32"/>
      <c r="BN14" s="31">
        <f t="shared" si="6"/>
        <v>300</v>
      </c>
      <c r="BO14" s="31">
        <f t="shared" si="28"/>
        <v>56.97</v>
      </c>
      <c r="BP14" s="31">
        <f t="shared" si="7"/>
        <v>0</v>
      </c>
      <c r="BQ14" s="31">
        <f t="shared" si="29"/>
        <v>0</v>
      </c>
      <c r="BR14" s="32">
        <f t="shared" si="30"/>
        <v>0</v>
      </c>
      <c r="BS14" s="30">
        <v>300</v>
      </c>
      <c r="BT14" s="30">
        <v>56.97</v>
      </c>
      <c r="BU14" s="29">
        <v>0</v>
      </c>
      <c r="BV14" s="30">
        <v>0</v>
      </c>
      <c r="BW14" s="30">
        <v>0</v>
      </c>
      <c r="BX14" s="29">
        <v>0</v>
      </c>
      <c r="BY14" s="30">
        <v>0</v>
      </c>
      <c r="BZ14" s="30">
        <v>0</v>
      </c>
      <c r="CA14" s="29">
        <v>0</v>
      </c>
      <c r="CB14" s="30">
        <v>0</v>
      </c>
      <c r="CC14" s="30">
        <v>0</v>
      </c>
      <c r="CD14" s="29">
        <v>0</v>
      </c>
      <c r="CE14" s="30">
        <v>0</v>
      </c>
      <c r="CF14" s="30">
        <v>0</v>
      </c>
      <c r="CG14" s="30">
        <v>0</v>
      </c>
      <c r="CH14" s="29">
        <v>0</v>
      </c>
      <c r="CI14" s="35">
        <v>0</v>
      </c>
      <c r="CJ14" s="29">
        <v>0</v>
      </c>
      <c r="CK14" s="30">
        <v>0</v>
      </c>
      <c r="CL14" s="30">
        <v>0</v>
      </c>
      <c r="CM14" s="29">
        <v>0</v>
      </c>
      <c r="CN14" s="29">
        <v>10252</v>
      </c>
      <c r="CO14" s="30">
        <v>1946.8547999999998</v>
      </c>
      <c r="CP14" s="29">
        <v>1383.4</v>
      </c>
      <c r="CQ14" s="29">
        <v>1228</v>
      </c>
      <c r="CR14" s="30">
        <v>233.19719999999998</v>
      </c>
      <c r="CS14" s="29">
        <v>0</v>
      </c>
      <c r="CT14" s="29">
        <v>0</v>
      </c>
      <c r="CU14" s="30">
        <v>0</v>
      </c>
      <c r="CV14" s="29">
        <v>0</v>
      </c>
      <c r="CW14" s="30">
        <v>0</v>
      </c>
      <c r="CX14" s="30">
        <v>0</v>
      </c>
      <c r="CY14" s="29">
        <v>0</v>
      </c>
      <c r="CZ14" s="29">
        <v>5000</v>
      </c>
      <c r="DA14" s="29">
        <v>949.5</v>
      </c>
      <c r="DB14" s="29">
        <v>5000</v>
      </c>
      <c r="DC14" s="29">
        <v>0</v>
      </c>
      <c r="DD14" s="30">
        <v>0</v>
      </c>
      <c r="DE14" s="29">
        <v>266.236</v>
      </c>
      <c r="DF14" s="29">
        <v>0</v>
      </c>
      <c r="DG14" s="31">
        <f t="shared" si="8"/>
        <v>53100</v>
      </c>
      <c r="DH14" s="31">
        <f t="shared" si="9"/>
        <v>11882.795679999997</v>
      </c>
      <c r="DI14" s="31">
        <f t="shared" si="10"/>
        <v>16630.453999999998</v>
      </c>
      <c r="DJ14" s="30">
        <v>0</v>
      </c>
      <c r="DK14" s="30">
        <v>0</v>
      </c>
      <c r="DL14" s="30">
        <v>0</v>
      </c>
      <c r="DM14" s="29">
        <v>0</v>
      </c>
      <c r="DN14" s="30"/>
      <c r="DO14" s="30">
        <v>0</v>
      </c>
      <c r="DP14" s="30">
        <v>0</v>
      </c>
      <c r="DQ14" s="30">
        <v>0</v>
      </c>
      <c r="DR14" s="30">
        <v>0</v>
      </c>
      <c r="DS14" s="30">
        <v>0</v>
      </c>
      <c r="DT14" s="30">
        <v>0</v>
      </c>
      <c r="DU14" s="30">
        <v>0</v>
      </c>
      <c r="DV14" s="30">
        <v>0</v>
      </c>
      <c r="DW14" s="30">
        <v>0</v>
      </c>
      <c r="DX14" s="30">
        <v>0</v>
      </c>
      <c r="DY14" s="29">
        <v>0</v>
      </c>
      <c r="DZ14" s="30">
        <v>0</v>
      </c>
      <c r="EA14" s="29">
        <v>0</v>
      </c>
      <c r="EB14" s="29">
        <v>0</v>
      </c>
      <c r="EC14" s="31">
        <f t="shared" si="11"/>
        <v>0</v>
      </c>
      <c r="ED14" s="31">
        <f t="shared" si="11"/>
        <v>0</v>
      </c>
      <c r="EE14" s="31">
        <f t="shared" si="12"/>
        <v>0</v>
      </c>
    </row>
    <row r="15" spans="1:135" s="22" customFormat="1" ht="20.25" customHeight="1">
      <c r="A15" s="19">
        <v>6</v>
      </c>
      <c r="B15" s="20" t="s">
        <v>55</v>
      </c>
      <c r="C15" s="30">
        <v>6820.3522</v>
      </c>
      <c r="D15" s="30">
        <v>4493.2946</v>
      </c>
      <c r="E15" s="31">
        <f t="shared" si="13"/>
        <v>19502.7</v>
      </c>
      <c r="F15" s="31">
        <f t="shared" si="14"/>
        <v>4592.8613000000005</v>
      </c>
      <c r="G15" s="31">
        <f t="shared" si="0"/>
        <v>-581.7410000000009</v>
      </c>
      <c r="H15" s="31">
        <f t="shared" si="15"/>
        <v>-12.666200043968251</v>
      </c>
      <c r="I15" s="31">
        <f t="shared" si="16"/>
        <v>-2.982874166141103</v>
      </c>
      <c r="J15" s="31">
        <f t="shared" si="1"/>
        <v>8016</v>
      </c>
      <c r="K15" s="31">
        <f t="shared" si="2"/>
        <v>1721.1862999999998</v>
      </c>
      <c r="L15" s="31">
        <f t="shared" si="3"/>
        <v>1316.985</v>
      </c>
      <c r="M15" s="31">
        <f t="shared" si="17"/>
        <v>76.5161214680828</v>
      </c>
      <c r="N15" s="31">
        <f t="shared" si="18"/>
        <v>16.42945359281437</v>
      </c>
      <c r="O15" s="31">
        <f t="shared" si="4"/>
        <v>4930</v>
      </c>
      <c r="P15" s="31">
        <f t="shared" si="19"/>
        <v>1130.942</v>
      </c>
      <c r="Q15" s="31">
        <f t="shared" si="5"/>
        <v>858.9554</v>
      </c>
      <c r="R15" s="31">
        <f t="shared" si="20"/>
        <v>75.95043777664992</v>
      </c>
      <c r="S15" s="32">
        <f t="shared" si="21"/>
        <v>17.42303042596349</v>
      </c>
      <c r="T15" s="30">
        <v>530</v>
      </c>
      <c r="U15" s="30">
        <v>121.58200000000001</v>
      </c>
      <c r="V15" s="29">
        <v>148.9504</v>
      </c>
      <c r="W15" s="31">
        <f t="shared" si="31"/>
        <v>122.51024000263196</v>
      </c>
      <c r="X15" s="32">
        <f t="shared" si="32"/>
        <v>28.103849056603774</v>
      </c>
      <c r="Y15" s="30">
        <v>1400</v>
      </c>
      <c r="Z15" s="30">
        <v>155.33</v>
      </c>
      <c r="AA15" s="29">
        <v>149.9596</v>
      </c>
      <c r="AB15" s="31">
        <f t="shared" si="22"/>
        <v>96.54258675078863</v>
      </c>
      <c r="AC15" s="32">
        <f t="shared" si="23"/>
        <v>10.7114</v>
      </c>
      <c r="AD15" s="29">
        <v>4400</v>
      </c>
      <c r="AE15" s="30">
        <v>1009.36</v>
      </c>
      <c r="AF15" s="29">
        <v>710.005</v>
      </c>
      <c r="AG15" s="31">
        <f t="shared" si="24"/>
        <v>70.34209796306571</v>
      </c>
      <c r="AH15" s="32">
        <f t="shared" si="25"/>
        <v>16.136477272727273</v>
      </c>
      <c r="AI15" s="29">
        <v>461</v>
      </c>
      <c r="AJ15" s="30">
        <v>202.28680000000003</v>
      </c>
      <c r="AK15" s="29">
        <v>162</v>
      </c>
      <c r="AL15" s="29">
        <v>162</v>
      </c>
      <c r="AM15" s="32">
        <f t="shared" si="26"/>
        <v>35.140997830802604</v>
      </c>
      <c r="AN15" s="33">
        <v>0</v>
      </c>
      <c r="AO15" s="30">
        <v>0</v>
      </c>
      <c r="AP15" s="31"/>
      <c r="AQ15" s="31"/>
      <c r="AR15" s="32"/>
      <c r="AS15" s="33"/>
      <c r="AT15" s="33"/>
      <c r="AU15" s="32">
        <v>0</v>
      </c>
      <c r="AV15" s="32"/>
      <c r="AW15" s="32"/>
      <c r="AX15" s="32"/>
      <c r="AY15" s="29">
        <v>11486.7</v>
      </c>
      <c r="AZ15" s="30">
        <f t="shared" si="27"/>
        <v>2871.675</v>
      </c>
      <c r="BA15" s="29">
        <v>2871.7</v>
      </c>
      <c r="BB15" s="30"/>
      <c r="BC15" s="30">
        <v>0</v>
      </c>
      <c r="BD15" s="30">
        <v>0</v>
      </c>
      <c r="BE15" s="34">
        <v>0</v>
      </c>
      <c r="BF15" s="35">
        <v>0</v>
      </c>
      <c r="BG15" s="29">
        <v>0</v>
      </c>
      <c r="BH15" s="30">
        <v>0</v>
      </c>
      <c r="BI15" s="30">
        <v>0</v>
      </c>
      <c r="BJ15" s="30">
        <v>0</v>
      </c>
      <c r="BK15" s="32"/>
      <c r="BL15" s="32"/>
      <c r="BM15" s="32"/>
      <c r="BN15" s="31">
        <f t="shared" si="6"/>
        <v>0</v>
      </c>
      <c r="BO15" s="31">
        <f t="shared" si="28"/>
        <v>0</v>
      </c>
      <c r="BP15" s="31">
        <f t="shared" si="7"/>
        <v>0</v>
      </c>
      <c r="BQ15" s="31" t="e">
        <f t="shared" si="29"/>
        <v>#DIV/0!</v>
      </c>
      <c r="BR15" s="32" t="e">
        <f t="shared" si="30"/>
        <v>#DIV/0!</v>
      </c>
      <c r="BS15" s="30">
        <v>0</v>
      </c>
      <c r="BT15" s="30">
        <v>0</v>
      </c>
      <c r="BU15" s="29">
        <v>0</v>
      </c>
      <c r="BV15" s="30">
        <v>0</v>
      </c>
      <c r="BW15" s="30">
        <v>0</v>
      </c>
      <c r="BX15" s="29">
        <v>0</v>
      </c>
      <c r="BY15" s="30">
        <v>0</v>
      </c>
      <c r="BZ15" s="30">
        <v>0</v>
      </c>
      <c r="CA15" s="29">
        <v>0</v>
      </c>
      <c r="CB15" s="30">
        <v>0</v>
      </c>
      <c r="CC15" s="30">
        <v>0</v>
      </c>
      <c r="CD15" s="29">
        <v>0</v>
      </c>
      <c r="CE15" s="30">
        <v>0</v>
      </c>
      <c r="CF15" s="30">
        <v>0</v>
      </c>
      <c r="CG15" s="30">
        <v>0</v>
      </c>
      <c r="CH15" s="29">
        <v>0</v>
      </c>
      <c r="CI15" s="35">
        <v>0</v>
      </c>
      <c r="CJ15" s="29">
        <v>0</v>
      </c>
      <c r="CK15" s="30">
        <v>0</v>
      </c>
      <c r="CL15" s="30">
        <v>0</v>
      </c>
      <c r="CM15" s="29">
        <v>0</v>
      </c>
      <c r="CN15" s="29">
        <v>1200</v>
      </c>
      <c r="CO15" s="30">
        <v>227.88</v>
      </c>
      <c r="CP15" s="29">
        <v>146.07</v>
      </c>
      <c r="CQ15" s="29">
        <v>1200</v>
      </c>
      <c r="CR15" s="30">
        <v>227.88</v>
      </c>
      <c r="CS15" s="29">
        <v>136.07</v>
      </c>
      <c r="CT15" s="29">
        <v>25</v>
      </c>
      <c r="CU15" s="30">
        <v>4.7475</v>
      </c>
      <c r="CV15" s="29">
        <v>0</v>
      </c>
      <c r="CW15" s="30">
        <v>0</v>
      </c>
      <c r="CX15" s="30">
        <v>0</v>
      </c>
      <c r="CY15" s="29">
        <v>0</v>
      </c>
      <c r="CZ15" s="29">
        <v>0</v>
      </c>
      <c r="DA15" s="29">
        <v>0</v>
      </c>
      <c r="DB15" s="29">
        <v>0</v>
      </c>
      <c r="DC15" s="29">
        <v>0</v>
      </c>
      <c r="DD15" s="30">
        <v>0</v>
      </c>
      <c r="DE15" s="29">
        <v>0</v>
      </c>
      <c r="DF15" s="29">
        <v>0</v>
      </c>
      <c r="DG15" s="31">
        <f t="shared" si="8"/>
        <v>19502.7</v>
      </c>
      <c r="DH15" s="31">
        <f t="shared" si="9"/>
        <v>4592.8613000000005</v>
      </c>
      <c r="DI15" s="31">
        <f t="shared" si="10"/>
        <v>4188.6849999999995</v>
      </c>
      <c r="DJ15" s="30">
        <v>0</v>
      </c>
      <c r="DK15" s="30">
        <v>0</v>
      </c>
      <c r="DL15" s="30">
        <v>0</v>
      </c>
      <c r="DM15" s="29">
        <v>0</v>
      </c>
      <c r="DN15" s="30"/>
      <c r="DO15" s="30">
        <v>0</v>
      </c>
      <c r="DP15" s="30">
        <v>0</v>
      </c>
      <c r="DQ15" s="30">
        <v>0</v>
      </c>
      <c r="DR15" s="30">
        <v>0</v>
      </c>
      <c r="DS15" s="30">
        <v>0</v>
      </c>
      <c r="DT15" s="30">
        <v>0</v>
      </c>
      <c r="DU15" s="30">
        <v>0</v>
      </c>
      <c r="DV15" s="30">
        <v>0</v>
      </c>
      <c r="DW15" s="30">
        <v>0</v>
      </c>
      <c r="DX15" s="30">
        <v>0</v>
      </c>
      <c r="DY15" s="29">
        <v>0</v>
      </c>
      <c r="DZ15" s="30">
        <v>0</v>
      </c>
      <c r="EA15" s="29">
        <v>0</v>
      </c>
      <c r="EB15" s="29">
        <v>-4770.426</v>
      </c>
      <c r="EC15" s="31">
        <f t="shared" si="11"/>
        <v>0</v>
      </c>
      <c r="ED15" s="31">
        <f t="shared" si="11"/>
        <v>0</v>
      </c>
      <c r="EE15" s="31">
        <f t="shared" si="12"/>
        <v>-4770.426</v>
      </c>
    </row>
    <row r="16" spans="1:135" s="22" customFormat="1" ht="20.25" customHeight="1">
      <c r="A16" s="19">
        <v>7</v>
      </c>
      <c r="B16" s="20" t="s">
        <v>56</v>
      </c>
      <c r="C16" s="30">
        <v>13268.9323</v>
      </c>
      <c r="D16" s="30">
        <v>27476.534</v>
      </c>
      <c r="E16" s="31">
        <f t="shared" si="13"/>
        <v>78601.9</v>
      </c>
      <c r="F16" s="31">
        <f t="shared" si="14"/>
        <v>18162.99674</v>
      </c>
      <c r="G16" s="31">
        <f t="shared" si="0"/>
        <v>18164.855699999996</v>
      </c>
      <c r="H16" s="31">
        <f t="shared" si="15"/>
        <v>100.01023487493066</v>
      </c>
      <c r="I16" s="31">
        <f t="shared" si="16"/>
        <v>23.109944797772062</v>
      </c>
      <c r="J16" s="31">
        <f t="shared" si="1"/>
        <v>24728.8</v>
      </c>
      <c r="K16" s="31">
        <f t="shared" si="2"/>
        <v>4694.72174</v>
      </c>
      <c r="L16" s="31">
        <f t="shared" si="3"/>
        <v>4696.5557</v>
      </c>
      <c r="M16" s="31">
        <f t="shared" si="17"/>
        <v>100.03906429606624</v>
      </c>
      <c r="N16" s="31">
        <f t="shared" si="18"/>
        <v>18.992250735983955</v>
      </c>
      <c r="O16" s="31">
        <f t="shared" si="4"/>
        <v>11000</v>
      </c>
      <c r="P16" s="31">
        <f t="shared" si="19"/>
        <v>2523.3999999999996</v>
      </c>
      <c r="Q16" s="31">
        <f t="shared" si="5"/>
        <v>3032.5908999999997</v>
      </c>
      <c r="R16" s="31">
        <f t="shared" si="20"/>
        <v>120.17876278037569</v>
      </c>
      <c r="S16" s="32">
        <f t="shared" si="21"/>
        <v>27.569008181818177</v>
      </c>
      <c r="T16" s="30">
        <v>500</v>
      </c>
      <c r="U16" s="30">
        <v>114.7</v>
      </c>
      <c r="V16" s="29">
        <v>114.8509</v>
      </c>
      <c r="W16" s="31">
        <f t="shared" si="31"/>
        <v>100.13156059285092</v>
      </c>
      <c r="X16" s="32">
        <f t="shared" si="32"/>
        <v>22.97018</v>
      </c>
      <c r="Y16" s="30">
        <v>6200</v>
      </c>
      <c r="Z16" s="30">
        <v>687.89</v>
      </c>
      <c r="AA16" s="29">
        <v>1102.1268</v>
      </c>
      <c r="AB16" s="31">
        <f t="shared" si="22"/>
        <v>160.21846516158107</v>
      </c>
      <c r="AC16" s="32">
        <f t="shared" si="23"/>
        <v>17.77623870967742</v>
      </c>
      <c r="AD16" s="29">
        <v>10500</v>
      </c>
      <c r="AE16" s="30">
        <v>2408.7</v>
      </c>
      <c r="AF16" s="29">
        <v>2917.74</v>
      </c>
      <c r="AG16" s="31">
        <f t="shared" si="24"/>
        <v>121.1333914559721</v>
      </c>
      <c r="AH16" s="32">
        <f t="shared" si="25"/>
        <v>27.787999999999997</v>
      </c>
      <c r="AI16" s="29">
        <v>215.8</v>
      </c>
      <c r="AJ16" s="30">
        <v>94.69304</v>
      </c>
      <c r="AK16" s="29">
        <v>86.8</v>
      </c>
      <c r="AL16" s="29">
        <v>86.8</v>
      </c>
      <c r="AM16" s="32">
        <f t="shared" si="26"/>
        <v>40.2224281742354</v>
      </c>
      <c r="AN16" s="33">
        <v>0</v>
      </c>
      <c r="AO16" s="33"/>
      <c r="AP16" s="31"/>
      <c r="AQ16" s="31"/>
      <c r="AR16" s="32"/>
      <c r="AS16" s="33"/>
      <c r="AT16" s="33"/>
      <c r="AU16" s="32">
        <v>0</v>
      </c>
      <c r="AV16" s="32"/>
      <c r="AW16" s="32"/>
      <c r="AX16" s="32"/>
      <c r="AY16" s="29">
        <v>53873.1</v>
      </c>
      <c r="AZ16" s="30">
        <f t="shared" si="27"/>
        <v>13468.275000000001</v>
      </c>
      <c r="BA16" s="29">
        <v>13468.3</v>
      </c>
      <c r="BB16" s="30"/>
      <c r="BC16" s="30">
        <v>0</v>
      </c>
      <c r="BD16" s="30">
        <v>0</v>
      </c>
      <c r="BE16" s="34">
        <v>0</v>
      </c>
      <c r="BF16" s="35">
        <v>0</v>
      </c>
      <c r="BG16" s="29">
        <v>0</v>
      </c>
      <c r="BH16" s="30">
        <v>0</v>
      </c>
      <c r="BI16" s="30">
        <v>0</v>
      </c>
      <c r="BJ16" s="30">
        <v>0</v>
      </c>
      <c r="BK16" s="32"/>
      <c r="BL16" s="32"/>
      <c r="BM16" s="32"/>
      <c r="BN16" s="31">
        <f t="shared" si="6"/>
        <v>713</v>
      </c>
      <c r="BO16" s="31">
        <f t="shared" si="28"/>
        <v>135.3987</v>
      </c>
      <c r="BP16" s="31">
        <f t="shared" si="7"/>
        <v>45.588</v>
      </c>
      <c r="BQ16" s="31">
        <f t="shared" si="29"/>
        <v>33.66945177464776</v>
      </c>
      <c r="BR16" s="32">
        <f t="shared" si="30"/>
        <v>6.39382889200561</v>
      </c>
      <c r="BS16" s="30">
        <v>650</v>
      </c>
      <c r="BT16" s="30">
        <v>123.435</v>
      </c>
      <c r="BU16" s="29">
        <v>29.688</v>
      </c>
      <c r="BV16" s="30">
        <v>0</v>
      </c>
      <c r="BW16" s="30">
        <v>0</v>
      </c>
      <c r="BX16" s="29">
        <v>0</v>
      </c>
      <c r="BY16" s="30">
        <v>0</v>
      </c>
      <c r="BZ16" s="30">
        <v>0</v>
      </c>
      <c r="CA16" s="29">
        <v>0</v>
      </c>
      <c r="CB16" s="30">
        <v>63</v>
      </c>
      <c r="CC16" s="30">
        <v>11.9637</v>
      </c>
      <c r="CD16" s="29">
        <v>15.9</v>
      </c>
      <c r="CE16" s="30">
        <v>0</v>
      </c>
      <c r="CF16" s="30">
        <v>0</v>
      </c>
      <c r="CG16" s="30">
        <v>0</v>
      </c>
      <c r="CH16" s="29">
        <v>0</v>
      </c>
      <c r="CI16" s="35">
        <v>0</v>
      </c>
      <c r="CJ16" s="29">
        <v>0</v>
      </c>
      <c r="CK16" s="30">
        <v>3300</v>
      </c>
      <c r="CL16" s="30">
        <v>626.67</v>
      </c>
      <c r="CM16" s="29">
        <v>0</v>
      </c>
      <c r="CN16" s="29">
        <v>3300</v>
      </c>
      <c r="CO16" s="30">
        <v>626.67</v>
      </c>
      <c r="CP16" s="29">
        <v>59.1</v>
      </c>
      <c r="CQ16" s="29">
        <v>3100</v>
      </c>
      <c r="CR16" s="30">
        <v>588.69</v>
      </c>
      <c r="CS16" s="29">
        <v>55.1</v>
      </c>
      <c r="CT16" s="29">
        <v>0</v>
      </c>
      <c r="CU16" s="30">
        <v>0</v>
      </c>
      <c r="CV16" s="29">
        <v>370.35</v>
      </c>
      <c r="CW16" s="30">
        <v>0</v>
      </c>
      <c r="CX16" s="30">
        <v>0</v>
      </c>
      <c r="CY16" s="29">
        <v>0</v>
      </c>
      <c r="CZ16" s="29">
        <v>0</v>
      </c>
      <c r="DA16" s="29">
        <v>0</v>
      </c>
      <c r="DB16" s="29">
        <v>0</v>
      </c>
      <c r="DC16" s="29">
        <v>0</v>
      </c>
      <c r="DD16" s="30">
        <v>0</v>
      </c>
      <c r="DE16" s="29">
        <v>0</v>
      </c>
      <c r="DF16" s="29">
        <v>0</v>
      </c>
      <c r="DG16" s="31">
        <f t="shared" si="8"/>
        <v>78601.9</v>
      </c>
      <c r="DH16" s="31">
        <f t="shared" si="9"/>
        <v>18162.99674</v>
      </c>
      <c r="DI16" s="31">
        <f t="shared" si="10"/>
        <v>18164.855699999996</v>
      </c>
      <c r="DJ16" s="30">
        <v>0</v>
      </c>
      <c r="DK16" s="30">
        <v>0</v>
      </c>
      <c r="DL16" s="30">
        <v>0</v>
      </c>
      <c r="DM16" s="29">
        <v>0</v>
      </c>
      <c r="DN16" s="30"/>
      <c r="DO16" s="30">
        <v>0</v>
      </c>
      <c r="DP16" s="30">
        <v>0</v>
      </c>
      <c r="DQ16" s="30">
        <v>0</v>
      </c>
      <c r="DR16" s="30">
        <v>0</v>
      </c>
      <c r="DS16" s="30">
        <v>0</v>
      </c>
      <c r="DT16" s="30">
        <v>0</v>
      </c>
      <c r="DU16" s="30">
        <v>0</v>
      </c>
      <c r="DV16" s="30">
        <v>0</v>
      </c>
      <c r="DW16" s="30">
        <v>0</v>
      </c>
      <c r="DX16" s="30">
        <v>0</v>
      </c>
      <c r="DY16" s="29">
        <v>0</v>
      </c>
      <c r="DZ16" s="30">
        <v>0</v>
      </c>
      <c r="EA16" s="29">
        <v>0</v>
      </c>
      <c r="EB16" s="29">
        <v>0</v>
      </c>
      <c r="EC16" s="31">
        <f t="shared" si="11"/>
        <v>0</v>
      </c>
      <c r="ED16" s="31">
        <f t="shared" si="11"/>
        <v>0</v>
      </c>
      <c r="EE16" s="31">
        <f t="shared" si="12"/>
        <v>0</v>
      </c>
    </row>
    <row r="17" spans="1:135" s="22" customFormat="1" ht="20.25" customHeight="1">
      <c r="A17" s="19">
        <v>8</v>
      </c>
      <c r="B17" s="20" t="s">
        <v>57</v>
      </c>
      <c r="C17" s="30">
        <v>5250.9425</v>
      </c>
      <c r="D17" s="30">
        <v>19845.608</v>
      </c>
      <c r="E17" s="31">
        <f t="shared" si="13"/>
        <v>123947.9</v>
      </c>
      <c r="F17" s="31">
        <f t="shared" si="14"/>
        <v>27516.79452</v>
      </c>
      <c r="G17" s="31">
        <f t="shared" si="0"/>
        <v>22766.781600000002</v>
      </c>
      <c r="H17" s="31">
        <f t="shared" si="15"/>
        <v>82.73776796004509</v>
      </c>
      <c r="I17" s="31">
        <f t="shared" si="16"/>
        <v>18.368025275135764</v>
      </c>
      <c r="J17" s="31">
        <f t="shared" si="1"/>
        <v>48885.200000000004</v>
      </c>
      <c r="K17" s="31">
        <f t="shared" si="2"/>
        <v>8751.119520000002</v>
      </c>
      <c r="L17" s="31">
        <f t="shared" si="3"/>
        <v>4062.5816</v>
      </c>
      <c r="M17" s="31">
        <f t="shared" si="17"/>
        <v>46.4235643304298</v>
      </c>
      <c r="N17" s="31">
        <f t="shared" si="18"/>
        <v>8.310453061458272</v>
      </c>
      <c r="O17" s="31">
        <f t="shared" si="4"/>
        <v>18607</v>
      </c>
      <c r="P17" s="31">
        <f t="shared" si="19"/>
        <v>4268.4458</v>
      </c>
      <c r="Q17" s="31">
        <f t="shared" si="5"/>
        <v>2461.3756</v>
      </c>
      <c r="R17" s="31">
        <f t="shared" si="20"/>
        <v>57.66444545225337</v>
      </c>
      <c r="S17" s="32">
        <f t="shared" si="21"/>
        <v>13.228223786746923</v>
      </c>
      <c r="T17" s="30">
        <v>677</v>
      </c>
      <c r="U17" s="30">
        <v>155.3038</v>
      </c>
      <c r="V17" s="29">
        <v>51.91</v>
      </c>
      <c r="W17" s="31">
        <f t="shared" si="31"/>
        <v>33.424809953137014</v>
      </c>
      <c r="X17" s="32">
        <f t="shared" si="32"/>
        <v>7.6676514032496295</v>
      </c>
      <c r="Y17" s="30">
        <v>18852.8</v>
      </c>
      <c r="Z17" s="30">
        <v>2091.71816</v>
      </c>
      <c r="AA17" s="29">
        <v>844.263</v>
      </c>
      <c r="AB17" s="31">
        <f t="shared" si="22"/>
        <v>40.36217766546522</v>
      </c>
      <c r="AC17" s="32">
        <f t="shared" si="23"/>
        <v>4.478183611983367</v>
      </c>
      <c r="AD17" s="29">
        <v>17930</v>
      </c>
      <c r="AE17" s="30">
        <v>4113.142000000001</v>
      </c>
      <c r="AF17" s="29">
        <v>2409.4656</v>
      </c>
      <c r="AG17" s="31">
        <f t="shared" si="24"/>
        <v>58.5796843386394</v>
      </c>
      <c r="AH17" s="32">
        <f t="shared" si="25"/>
        <v>13.438179587283884</v>
      </c>
      <c r="AI17" s="29">
        <v>889</v>
      </c>
      <c r="AJ17" s="30">
        <v>390.0932</v>
      </c>
      <c r="AK17" s="29">
        <v>278.5</v>
      </c>
      <c r="AL17" s="29">
        <v>278.5</v>
      </c>
      <c r="AM17" s="32">
        <f t="shared" si="26"/>
        <v>31.327334083239595</v>
      </c>
      <c r="AN17" s="33">
        <v>0</v>
      </c>
      <c r="AO17" s="33"/>
      <c r="AP17" s="31"/>
      <c r="AQ17" s="31"/>
      <c r="AR17" s="32"/>
      <c r="AS17" s="33"/>
      <c r="AT17" s="33"/>
      <c r="AU17" s="32">
        <v>0</v>
      </c>
      <c r="AV17" s="32"/>
      <c r="AW17" s="32"/>
      <c r="AX17" s="32"/>
      <c r="AY17" s="29">
        <v>75062.7</v>
      </c>
      <c r="AZ17" s="30">
        <f t="shared" si="27"/>
        <v>18765.675</v>
      </c>
      <c r="BA17" s="29">
        <v>18704.2</v>
      </c>
      <c r="BB17" s="30"/>
      <c r="BC17" s="30">
        <v>0</v>
      </c>
      <c r="BD17" s="30">
        <v>0</v>
      </c>
      <c r="BE17" s="34">
        <v>0</v>
      </c>
      <c r="BF17" s="35">
        <v>0</v>
      </c>
      <c r="BG17" s="29">
        <v>0</v>
      </c>
      <c r="BH17" s="30">
        <v>0</v>
      </c>
      <c r="BI17" s="30">
        <v>0</v>
      </c>
      <c r="BJ17" s="30">
        <v>0</v>
      </c>
      <c r="BK17" s="32"/>
      <c r="BL17" s="32"/>
      <c r="BM17" s="32"/>
      <c r="BN17" s="31">
        <f t="shared" si="6"/>
        <v>1500</v>
      </c>
      <c r="BO17" s="31">
        <f t="shared" si="28"/>
        <v>284.85</v>
      </c>
      <c r="BP17" s="31">
        <f t="shared" si="7"/>
        <v>332.95</v>
      </c>
      <c r="BQ17" s="31">
        <f t="shared" si="29"/>
        <v>116.88608039318939</v>
      </c>
      <c r="BR17" s="32">
        <f t="shared" si="30"/>
        <v>22.196666666666665</v>
      </c>
      <c r="BS17" s="30">
        <v>1500</v>
      </c>
      <c r="BT17" s="30">
        <v>284.85</v>
      </c>
      <c r="BU17" s="29">
        <v>332.95</v>
      </c>
      <c r="BV17" s="30">
        <v>0</v>
      </c>
      <c r="BW17" s="30">
        <v>0</v>
      </c>
      <c r="BX17" s="29">
        <v>0</v>
      </c>
      <c r="BY17" s="30">
        <v>0</v>
      </c>
      <c r="BZ17" s="30">
        <v>0</v>
      </c>
      <c r="CA17" s="29">
        <v>0</v>
      </c>
      <c r="CB17" s="30">
        <v>0</v>
      </c>
      <c r="CC17" s="30">
        <v>0</v>
      </c>
      <c r="CD17" s="29">
        <v>0</v>
      </c>
      <c r="CE17" s="30">
        <v>0</v>
      </c>
      <c r="CF17" s="30">
        <v>0</v>
      </c>
      <c r="CG17" s="30">
        <v>0</v>
      </c>
      <c r="CH17" s="29">
        <v>0</v>
      </c>
      <c r="CI17" s="35">
        <v>0</v>
      </c>
      <c r="CJ17" s="29">
        <v>0</v>
      </c>
      <c r="CK17" s="30">
        <v>0</v>
      </c>
      <c r="CL17" s="30">
        <v>0</v>
      </c>
      <c r="CM17" s="29">
        <v>0</v>
      </c>
      <c r="CN17" s="29">
        <v>7436.4</v>
      </c>
      <c r="CO17" s="30">
        <v>1412.1723599999998</v>
      </c>
      <c r="CP17" s="29">
        <v>67.493</v>
      </c>
      <c r="CQ17" s="29">
        <v>2436.4</v>
      </c>
      <c r="CR17" s="30">
        <v>462.67235999999997</v>
      </c>
      <c r="CS17" s="29">
        <v>67.493</v>
      </c>
      <c r="CT17" s="29">
        <v>0</v>
      </c>
      <c r="CU17" s="30">
        <v>0</v>
      </c>
      <c r="CV17" s="29">
        <v>0</v>
      </c>
      <c r="CW17" s="30">
        <v>0</v>
      </c>
      <c r="CX17" s="30">
        <v>0</v>
      </c>
      <c r="CY17" s="29">
        <v>0</v>
      </c>
      <c r="CZ17" s="29">
        <v>0</v>
      </c>
      <c r="DA17" s="29">
        <v>0</v>
      </c>
      <c r="DB17" s="29">
        <v>0</v>
      </c>
      <c r="DC17" s="29">
        <v>1600</v>
      </c>
      <c r="DD17" s="30">
        <v>303.84</v>
      </c>
      <c r="DE17" s="29">
        <v>78</v>
      </c>
      <c r="DF17" s="29">
        <v>0</v>
      </c>
      <c r="DG17" s="31">
        <f t="shared" si="8"/>
        <v>123947.9</v>
      </c>
      <c r="DH17" s="31">
        <f t="shared" si="9"/>
        <v>27516.79452</v>
      </c>
      <c r="DI17" s="31">
        <f t="shared" si="10"/>
        <v>22766.781600000002</v>
      </c>
      <c r="DJ17" s="30">
        <v>0</v>
      </c>
      <c r="DK17" s="30">
        <v>0</v>
      </c>
      <c r="DL17" s="30">
        <v>0</v>
      </c>
      <c r="DM17" s="29">
        <v>0</v>
      </c>
      <c r="DN17" s="30"/>
      <c r="DO17" s="30">
        <v>0</v>
      </c>
      <c r="DP17" s="30">
        <v>0</v>
      </c>
      <c r="DQ17" s="30">
        <v>0</v>
      </c>
      <c r="DR17" s="30">
        <v>0</v>
      </c>
      <c r="DS17" s="30">
        <v>0</v>
      </c>
      <c r="DT17" s="30">
        <v>0</v>
      </c>
      <c r="DU17" s="30">
        <v>0</v>
      </c>
      <c r="DV17" s="30">
        <v>0</v>
      </c>
      <c r="DW17" s="30">
        <v>0</v>
      </c>
      <c r="DX17" s="30">
        <v>0</v>
      </c>
      <c r="DY17" s="29">
        <v>3799.686</v>
      </c>
      <c r="DZ17" s="30">
        <v>0</v>
      </c>
      <c r="EA17" s="29">
        <v>3799.686</v>
      </c>
      <c r="EB17" s="29">
        <v>0</v>
      </c>
      <c r="EC17" s="31">
        <f t="shared" si="11"/>
        <v>3799.686</v>
      </c>
      <c r="ED17" s="31">
        <f t="shared" si="11"/>
        <v>0</v>
      </c>
      <c r="EE17" s="31">
        <f t="shared" si="12"/>
        <v>3799.686</v>
      </c>
    </row>
    <row r="18" spans="1:135" s="22" customFormat="1" ht="20.25" customHeight="1">
      <c r="A18" s="19">
        <v>9</v>
      </c>
      <c r="B18" s="20" t="s">
        <v>58</v>
      </c>
      <c r="C18" s="30">
        <v>2200.9378</v>
      </c>
      <c r="D18" s="30">
        <v>4560.4857</v>
      </c>
      <c r="E18" s="31">
        <f t="shared" si="13"/>
        <v>86491.4</v>
      </c>
      <c r="F18" s="31">
        <f t="shared" si="14"/>
        <v>18049.283320000002</v>
      </c>
      <c r="G18" s="31">
        <f t="shared" si="0"/>
        <v>18953.913</v>
      </c>
      <c r="H18" s="31">
        <f t="shared" si="15"/>
        <v>105.01199778385437</v>
      </c>
      <c r="I18" s="31">
        <f t="shared" si="16"/>
        <v>21.914216904802096</v>
      </c>
      <c r="J18" s="31">
        <f t="shared" si="1"/>
        <v>44405.6</v>
      </c>
      <c r="K18" s="31">
        <f t="shared" si="2"/>
        <v>7527.833319999999</v>
      </c>
      <c r="L18" s="31">
        <f t="shared" si="3"/>
        <v>8432.413</v>
      </c>
      <c r="M18" s="31">
        <f t="shared" si="17"/>
        <v>112.01646797354967</v>
      </c>
      <c r="N18" s="31">
        <f t="shared" si="18"/>
        <v>18.989526095807737</v>
      </c>
      <c r="O18" s="31">
        <f t="shared" si="4"/>
        <v>14688</v>
      </c>
      <c r="P18" s="31">
        <f t="shared" si="19"/>
        <v>3369.4272</v>
      </c>
      <c r="Q18" s="31">
        <f t="shared" si="5"/>
        <v>4215</v>
      </c>
      <c r="R18" s="31">
        <f t="shared" si="20"/>
        <v>125.0954464901334</v>
      </c>
      <c r="S18" s="32">
        <f t="shared" si="21"/>
        <v>28.696895424836597</v>
      </c>
      <c r="T18" s="30">
        <v>147</v>
      </c>
      <c r="U18" s="30">
        <v>33.7218</v>
      </c>
      <c r="V18" s="29">
        <v>58</v>
      </c>
      <c r="W18" s="31">
        <f t="shared" si="31"/>
        <v>171.99556370063283</v>
      </c>
      <c r="X18" s="32">
        <f t="shared" si="32"/>
        <v>39.455782312925166</v>
      </c>
      <c r="Y18" s="30">
        <v>19500</v>
      </c>
      <c r="Z18" s="30">
        <v>2163.525</v>
      </c>
      <c r="AA18" s="29">
        <v>3130.813</v>
      </c>
      <c r="AB18" s="31">
        <f t="shared" si="22"/>
        <v>144.70888942813232</v>
      </c>
      <c r="AC18" s="32">
        <f t="shared" si="23"/>
        <v>16.055451282051283</v>
      </c>
      <c r="AD18" s="29">
        <v>14541</v>
      </c>
      <c r="AE18" s="30">
        <v>3335.7054000000003</v>
      </c>
      <c r="AF18" s="29">
        <v>4157</v>
      </c>
      <c r="AG18" s="31">
        <f t="shared" si="24"/>
        <v>124.62131697841181</v>
      </c>
      <c r="AH18" s="32">
        <f t="shared" si="25"/>
        <v>28.588130114847672</v>
      </c>
      <c r="AI18" s="29">
        <v>219.2</v>
      </c>
      <c r="AJ18" s="30">
        <v>96.18495999999999</v>
      </c>
      <c r="AK18" s="29">
        <v>53.8</v>
      </c>
      <c r="AL18" s="29">
        <v>53.8</v>
      </c>
      <c r="AM18" s="32">
        <f t="shared" si="26"/>
        <v>24.543795620437955</v>
      </c>
      <c r="AN18" s="33">
        <v>0</v>
      </c>
      <c r="AO18" s="33"/>
      <c r="AP18" s="31"/>
      <c r="AQ18" s="31"/>
      <c r="AR18" s="32"/>
      <c r="AS18" s="33"/>
      <c r="AT18" s="33"/>
      <c r="AU18" s="32">
        <v>0</v>
      </c>
      <c r="AV18" s="32"/>
      <c r="AW18" s="32"/>
      <c r="AX18" s="32"/>
      <c r="AY18" s="29">
        <v>42085.8</v>
      </c>
      <c r="AZ18" s="30">
        <f t="shared" si="27"/>
        <v>10521.45</v>
      </c>
      <c r="BA18" s="29">
        <v>10521.5</v>
      </c>
      <c r="BB18" s="30"/>
      <c r="BC18" s="30">
        <v>0</v>
      </c>
      <c r="BD18" s="30">
        <v>0</v>
      </c>
      <c r="BE18" s="34">
        <v>0</v>
      </c>
      <c r="BF18" s="35">
        <v>0</v>
      </c>
      <c r="BG18" s="29">
        <v>0</v>
      </c>
      <c r="BH18" s="30">
        <v>0</v>
      </c>
      <c r="BI18" s="30">
        <v>0</v>
      </c>
      <c r="BJ18" s="30">
        <v>0</v>
      </c>
      <c r="BK18" s="32"/>
      <c r="BL18" s="32"/>
      <c r="BM18" s="32"/>
      <c r="BN18" s="31">
        <f t="shared" si="6"/>
        <v>1474.4</v>
      </c>
      <c r="BO18" s="31">
        <f t="shared" si="28"/>
        <v>279.98856</v>
      </c>
      <c r="BP18" s="31">
        <f t="shared" si="7"/>
        <v>22</v>
      </c>
      <c r="BQ18" s="31">
        <f t="shared" si="29"/>
        <v>7.857463890667534</v>
      </c>
      <c r="BR18" s="32">
        <f t="shared" si="30"/>
        <v>1.4921323928377643</v>
      </c>
      <c r="BS18" s="30">
        <v>1474.4</v>
      </c>
      <c r="BT18" s="30">
        <v>279.98856</v>
      </c>
      <c r="BU18" s="29">
        <v>22</v>
      </c>
      <c r="BV18" s="30">
        <v>0</v>
      </c>
      <c r="BW18" s="30">
        <v>0</v>
      </c>
      <c r="BX18" s="29">
        <v>0</v>
      </c>
      <c r="BY18" s="30">
        <v>0</v>
      </c>
      <c r="BZ18" s="30">
        <v>0</v>
      </c>
      <c r="CA18" s="29">
        <v>0</v>
      </c>
      <c r="CB18" s="30">
        <v>0</v>
      </c>
      <c r="CC18" s="30">
        <v>0</v>
      </c>
      <c r="CD18" s="29">
        <v>0</v>
      </c>
      <c r="CE18" s="30">
        <v>0</v>
      </c>
      <c r="CF18" s="30">
        <v>0</v>
      </c>
      <c r="CG18" s="30">
        <v>0</v>
      </c>
      <c r="CH18" s="29">
        <v>0</v>
      </c>
      <c r="CI18" s="35">
        <v>0</v>
      </c>
      <c r="CJ18" s="29">
        <v>0</v>
      </c>
      <c r="CK18" s="30">
        <v>6700</v>
      </c>
      <c r="CL18" s="30">
        <v>1272.33</v>
      </c>
      <c r="CM18" s="29">
        <v>867.5</v>
      </c>
      <c r="CN18" s="29">
        <v>1824</v>
      </c>
      <c r="CO18" s="30">
        <v>346.3775999999999</v>
      </c>
      <c r="CP18" s="29">
        <v>143.3</v>
      </c>
      <c r="CQ18" s="29">
        <v>1724</v>
      </c>
      <c r="CR18" s="30">
        <v>327.38759999999996</v>
      </c>
      <c r="CS18" s="29">
        <v>73.3</v>
      </c>
      <c r="CT18" s="29">
        <v>0</v>
      </c>
      <c r="CU18" s="30">
        <v>0</v>
      </c>
      <c r="CV18" s="29">
        <v>0</v>
      </c>
      <c r="CW18" s="30">
        <v>0</v>
      </c>
      <c r="CX18" s="30">
        <v>0</v>
      </c>
      <c r="CY18" s="29">
        <v>0</v>
      </c>
      <c r="CZ18" s="29">
        <v>0</v>
      </c>
      <c r="DA18" s="29">
        <v>0</v>
      </c>
      <c r="DB18" s="29">
        <v>0</v>
      </c>
      <c r="DC18" s="29">
        <v>0</v>
      </c>
      <c r="DD18" s="30">
        <v>0</v>
      </c>
      <c r="DE18" s="29">
        <v>0</v>
      </c>
      <c r="DF18" s="29">
        <v>0</v>
      </c>
      <c r="DG18" s="31">
        <f t="shared" si="8"/>
        <v>86491.4</v>
      </c>
      <c r="DH18" s="31">
        <f t="shared" si="9"/>
        <v>18049.283320000002</v>
      </c>
      <c r="DI18" s="31">
        <f t="shared" si="10"/>
        <v>18953.913</v>
      </c>
      <c r="DJ18" s="30">
        <v>0</v>
      </c>
      <c r="DK18" s="30">
        <v>0</v>
      </c>
      <c r="DL18" s="30">
        <v>0</v>
      </c>
      <c r="DM18" s="29">
        <v>0</v>
      </c>
      <c r="DN18" s="30"/>
      <c r="DO18" s="30">
        <v>0</v>
      </c>
      <c r="DP18" s="30">
        <v>0</v>
      </c>
      <c r="DQ18" s="30">
        <v>0</v>
      </c>
      <c r="DR18" s="30">
        <v>0</v>
      </c>
      <c r="DS18" s="30">
        <v>0</v>
      </c>
      <c r="DT18" s="30">
        <v>0</v>
      </c>
      <c r="DU18" s="30">
        <v>0</v>
      </c>
      <c r="DV18" s="30">
        <v>0</v>
      </c>
      <c r="DW18" s="30">
        <v>0</v>
      </c>
      <c r="DX18" s="30">
        <v>0</v>
      </c>
      <c r="DY18" s="29">
        <v>0</v>
      </c>
      <c r="DZ18" s="30">
        <v>0</v>
      </c>
      <c r="EA18" s="29">
        <v>0</v>
      </c>
      <c r="EB18" s="29">
        <v>0</v>
      </c>
      <c r="EC18" s="31">
        <f t="shared" si="11"/>
        <v>0</v>
      </c>
      <c r="ED18" s="31">
        <f t="shared" si="11"/>
        <v>0</v>
      </c>
      <c r="EE18" s="31">
        <f t="shared" si="12"/>
        <v>0</v>
      </c>
    </row>
    <row r="19" spans="1:135" s="22" customFormat="1" ht="20.25" customHeight="1">
      <c r="A19" s="19">
        <v>10</v>
      </c>
      <c r="B19" s="20" t="s">
        <v>59</v>
      </c>
      <c r="C19" s="30">
        <v>20212.5725</v>
      </c>
      <c r="D19" s="30">
        <v>9673.2449</v>
      </c>
      <c r="E19" s="31">
        <f t="shared" si="13"/>
        <v>38143.5</v>
      </c>
      <c r="F19" s="31">
        <f t="shared" si="14"/>
        <v>8488.377135</v>
      </c>
      <c r="G19" s="31">
        <f t="shared" si="0"/>
        <v>9654.1989</v>
      </c>
      <c r="H19" s="31">
        <f t="shared" si="15"/>
        <v>113.73433044336572</v>
      </c>
      <c r="I19" s="31">
        <f t="shared" si="16"/>
        <v>25.31020724369814</v>
      </c>
      <c r="J19" s="31">
        <f t="shared" si="1"/>
        <v>13876.3</v>
      </c>
      <c r="K19" s="31">
        <f t="shared" si="2"/>
        <v>2421.577135</v>
      </c>
      <c r="L19" s="31">
        <f t="shared" si="3"/>
        <v>3587.3989</v>
      </c>
      <c r="M19" s="31">
        <f t="shared" si="17"/>
        <v>148.1430778375763</v>
      </c>
      <c r="N19" s="31">
        <f t="shared" si="18"/>
        <v>25.852704971786427</v>
      </c>
      <c r="O19" s="31">
        <f t="shared" si="4"/>
        <v>4332</v>
      </c>
      <c r="P19" s="31">
        <f t="shared" si="19"/>
        <v>993.7608000000001</v>
      </c>
      <c r="Q19" s="31">
        <f t="shared" si="5"/>
        <v>972.3019</v>
      </c>
      <c r="R19" s="31">
        <f t="shared" si="20"/>
        <v>97.84063730426878</v>
      </c>
      <c r="S19" s="32">
        <f t="shared" si="21"/>
        <v>22.44464219759926</v>
      </c>
      <c r="T19" s="30">
        <v>187</v>
      </c>
      <c r="U19" s="30">
        <v>42.897800000000004</v>
      </c>
      <c r="V19" s="29">
        <v>0.2739</v>
      </c>
      <c r="W19" s="31">
        <f t="shared" si="31"/>
        <v>0.6384942817580387</v>
      </c>
      <c r="X19" s="32">
        <f t="shared" si="32"/>
        <v>0.1464705882352941</v>
      </c>
      <c r="Y19" s="30">
        <v>6943.3</v>
      </c>
      <c r="Z19" s="30">
        <v>770.3591350000002</v>
      </c>
      <c r="AA19" s="29">
        <v>1049.374</v>
      </c>
      <c r="AB19" s="31">
        <f t="shared" si="22"/>
        <v>136.2188039738115</v>
      </c>
      <c r="AC19" s="32">
        <f t="shared" si="23"/>
        <v>15.113476300894387</v>
      </c>
      <c r="AD19" s="29">
        <v>4145</v>
      </c>
      <c r="AE19" s="30">
        <v>950.8630000000002</v>
      </c>
      <c r="AF19" s="29">
        <v>972.028</v>
      </c>
      <c r="AG19" s="31">
        <f t="shared" si="24"/>
        <v>102.22587270721436</v>
      </c>
      <c r="AH19" s="32">
        <f t="shared" si="25"/>
        <v>23.45061519903498</v>
      </c>
      <c r="AI19" s="29">
        <v>657</v>
      </c>
      <c r="AJ19" s="30">
        <v>288.2916</v>
      </c>
      <c r="AK19" s="29">
        <v>36.6</v>
      </c>
      <c r="AL19" s="29">
        <v>36.6</v>
      </c>
      <c r="AM19" s="32">
        <f t="shared" si="26"/>
        <v>5.570776255707763</v>
      </c>
      <c r="AN19" s="33">
        <v>0</v>
      </c>
      <c r="AO19" s="33"/>
      <c r="AP19" s="31"/>
      <c r="AQ19" s="31"/>
      <c r="AR19" s="32"/>
      <c r="AS19" s="33"/>
      <c r="AT19" s="33"/>
      <c r="AU19" s="32">
        <v>0</v>
      </c>
      <c r="AV19" s="32"/>
      <c r="AW19" s="32"/>
      <c r="AX19" s="32"/>
      <c r="AY19" s="29">
        <v>24267.2</v>
      </c>
      <c r="AZ19" s="30">
        <f t="shared" si="27"/>
        <v>6066.8</v>
      </c>
      <c r="BA19" s="29">
        <v>6066.8</v>
      </c>
      <c r="BB19" s="30"/>
      <c r="BC19" s="30">
        <v>0</v>
      </c>
      <c r="BD19" s="30">
        <v>0</v>
      </c>
      <c r="BE19" s="34">
        <v>0</v>
      </c>
      <c r="BF19" s="35">
        <v>0</v>
      </c>
      <c r="BG19" s="29">
        <v>0</v>
      </c>
      <c r="BH19" s="30">
        <v>0</v>
      </c>
      <c r="BI19" s="30">
        <v>0</v>
      </c>
      <c r="BJ19" s="30">
        <v>0</v>
      </c>
      <c r="BK19" s="32"/>
      <c r="BL19" s="32"/>
      <c r="BM19" s="32"/>
      <c r="BN19" s="31">
        <f t="shared" si="6"/>
        <v>1376</v>
      </c>
      <c r="BO19" s="31">
        <f t="shared" si="28"/>
        <v>261.3024</v>
      </c>
      <c r="BP19" s="31">
        <f t="shared" si="7"/>
        <v>570.25</v>
      </c>
      <c r="BQ19" s="31">
        <f t="shared" si="29"/>
        <v>218.23373991207126</v>
      </c>
      <c r="BR19" s="32">
        <f t="shared" si="30"/>
        <v>41.442587209302324</v>
      </c>
      <c r="BS19" s="30">
        <v>1376</v>
      </c>
      <c r="BT19" s="30">
        <v>261.3024</v>
      </c>
      <c r="BU19" s="29">
        <v>360.25</v>
      </c>
      <c r="BV19" s="30">
        <v>0</v>
      </c>
      <c r="BW19" s="30">
        <v>0</v>
      </c>
      <c r="BX19" s="29">
        <v>0</v>
      </c>
      <c r="BY19" s="30">
        <v>0</v>
      </c>
      <c r="BZ19" s="30">
        <v>0</v>
      </c>
      <c r="CA19" s="29">
        <v>0</v>
      </c>
      <c r="CB19" s="30">
        <v>0</v>
      </c>
      <c r="CC19" s="30">
        <v>0</v>
      </c>
      <c r="CD19" s="29">
        <v>210</v>
      </c>
      <c r="CE19" s="30">
        <v>0</v>
      </c>
      <c r="CF19" s="30">
        <v>0</v>
      </c>
      <c r="CG19" s="30">
        <v>0</v>
      </c>
      <c r="CH19" s="29">
        <v>0</v>
      </c>
      <c r="CI19" s="35">
        <v>0</v>
      </c>
      <c r="CJ19" s="29">
        <v>0</v>
      </c>
      <c r="CK19" s="30">
        <v>0</v>
      </c>
      <c r="CL19" s="30">
        <v>0</v>
      </c>
      <c r="CM19" s="29">
        <v>0</v>
      </c>
      <c r="CN19" s="29">
        <v>568</v>
      </c>
      <c r="CO19" s="30">
        <v>107.86319999999999</v>
      </c>
      <c r="CP19" s="29">
        <v>102.679</v>
      </c>
      <c r="CQ19" s="29">
        <v>568</v>
      </c>
      <c r="CR19" s="30">
        <v>107.86319999999999</v>
      </c>
      <c r="CS19" s="29">
        <v>102.679</v>
      </c>
      <c r="CT19" s="29">
        <v>0</v>
      </c>
      <c r="CU19" s="30">
        <v>0</v>
      </c>
      <c r="CV19" s="29">
        <v>656.194</v>
      </c>
      <c r="CW19" s="30">
        <v>0</v>
      </c>
      <c r="CX19" s="30">
        <v>0</v>
      </c>
      <c r="CY19" s="29">
        <v>200</v>
      </c>
      <c r="CZ19" s="29">
        <v>0</v>
      </c>
      <c r="DA19" s="29">
        <v>0</v>
      </c>
      <c r="DB19" s="29">
        <v>0</v>
      </c>
      <c r="DC19" s="29">
        <v>0</v>
      </c>
      <c r="DD19" s="30">
        <v>0</v>
      </c>
      <c r="DE19" s="29">
        <v>0</v>
      </c>
      <c r="DF19" s="29">
        <v>0</v>
      </c>
      <c r="DG19" s="31">
        <f t="shared" si="8"/>
        <v>38143.5</v>
      </c>
      <c r="DH19" s="31">
        <f t="shared" si="9"/>
        <v>8488.377135</v>
      </c>
      <c r="DI19" s="31">
        <f t="shared" si="10"/>
        <v>9654.1989</v>
      </c>
      <c r="DJ19" s="30">
        <v>0</v>
      </c>
      <c r="DK19" s="30">
        <v>0</v>
      </c>
      <c r="DL19" s="30">
        <v>0</v>
      </c>
      <c r="DM19" s="29">
        <v>0</v>
      </c>
      <c r="DN19" s="30"/>
      <c r="DO19" s="30">
        <v>0</v>
      </c>
      <c r="DP19" s="30">
        <v>0</v>
      </c>
      <c r="DQ19" s="30">
        <v>0</v>
      </c>
      <c r="DR19" s="30">
        <v>0</v>
      </c>
      <c r="DS19" s="30">
        <v>0</v>
      </c>
      <c r="DT19" s="30">
        <v>0</v>
      </c>
      <c r="DU19" s="30">
        <v>0</v>
      </c>
      <c r="DV19" s="30">
        <v>0</v>
      </c>
      <c r="DW19" s="30">
        <v>0</v>
      </c>
      <c r="DX19" s="30">
        <v>0</v>
      </c>
      <c r="DY19" s="29">
        <v>0</v>
      </c>
      <c r="DZ19" s="30">
        <v>0</v>
      </c>
      <c r="EA19" s="29">
        <v>0</v>
      </c>
      <c r="EB19" s="29">
        <v>0</v>
      </c>
      <c r="EC19" s="31">
        <f t="shared" si="11"/>
        <v>0</v>
      </c>
      <c r="ED19" s="31">
        <f t="shared" si="11"/>
        <v>0</v>
      </c>
      <c r="EE19" s="31">
        <f t="shared" si="12"/>
        <v>0</v>
      </c>
    </row>
    <row r="20" spans="1:135" s="22" customFormat="1" ht="20.25" customHeight="1">
      <c r="A20" s="19">
        <v>11</v>
      </c>
      <c r="B20" s="20" t="s">
        <v>60</v>
      </c>
      <c r="C20" s="30">
        <v>533.5746</v>
      </c>
      <c r="D20" s="30">
        <v>3628.1738</v>
      </c>
      <c r="E20" s="31">
        <f t="shared" si="13"/>
        <v>60426.100000000006</v>
      </c>
      <c r="F20" s="31">
        <f t="shared" si="14"/>
        <v>13158.36686</v>
      </c>
      <c r="G20" s="31">
        <f t="shared" si="0"/>
        <v>10876.838</v>
      </c>
      <c r="H20" s="31">
        <f t="shared" si="15"/>
        <v>82.66100281080017</v>
      </c>
      <c r="I20" s="31">
        <f t="shared" si="16"/>
        <v>18.00023168796265</v>
      </c>
      <c r="J20" s="31">
        <f t="shared" si="1"/>
        <v>24993.2</v>
      </c>
      <c r="K20" s="31">
        <f t="shared" si="2"/>
        <v>4300.141860000001</v>
      </c>
      <c r="L20" s="31">
        <f t="shared" si="3"/>
        <v>2018.5380000000002</v>
      </c>
      <c r="M20" s="31">
        <f t="shared" si="17"/>
        <v>46.94119556325521</v>
      </c>
      <c r="N20" s="31">
        <f t="shared" si="18"/>
        <v>8.076348766864589</v>
      </c>
      <c r="O20" s="31">
        <f t="shared" si="4"/>
        <v>6450</v>
      </c>
      <c r="P20" s="31">
        <f t="shared" si="19"/>
        <v>1479.63</v>
      </c>
      <c r="Q20" s="31">
        <f t="shared" si="5"/>
        <v>1147.587</v>
      </c>
      <c r="R20" s="31">
        <f t="shared" si="20"/>
        <v>77.55905192514344</v>
      </c>
      <c r="S20" s="32">
        <f t="shared" si="21"/>
        <v>17.792046511627905</v>
      </c>
      <c r="T20" s="30">
        <v>450</v>
      </c>
      <c r="U20" s="30">
        <v>103.23</v>
      </c>
      <c r="V20" s="29">
        <v>5.387</v>
      </c>
      <c r="W20" s="31">
        <f t="shared" si="31"/>
        <v>5.218444250702314</v>
      </c>
      <c r="X20" s="32">
        <f t="shared" si="32"/>
        <v>1.197111111111111</v>
      </c>
      <c r="Y20" s="30">
        <v>10000</v>
      </c>
      <c r="Z20" s="30">
        <v>1109.5</v>
      </c>
      <c r="AA20" s="29">
        <v>111.801</v>
      </c>
      <c r="AB20" s="31">
        <f t="shared" si="22"/>
        <v>10.076701216764308</v>
      </c>
      <c r="AC20" s="32">
        <f t="shared" si="23"/>
        <v>1.11801</v>
      </c>
      <c r="AD20" s="29">
        <v>6000</v>
      </c>
      <c r="AE20" s="30">
        <v>1376.4</v>
      </c>
      <c r="AF20" s="29">
        <v>1142.2</v>
      </c>
      <c r="AG20" s="31">
        <f t="shared" si="24"/>
        <v>82.98459750072654</v>
      </c>
      <c r="AH20" s="32">
        <f t="shared" si="25"/>
        <v>19.03666666666667</v>
      </c>
      <c r="AI20" s="29">
        <v>356.2</v>
      </c>
      <c r="AJ20" s="30">
        <v>156.30056</v>
      </c>
      <c r="AK20" s="29">
        <v>14.5</v>
      </c>
      <c r="AL20" s="29">
        <v>14.5</v>
      </c>
      <c r="AM20" s="32">
        <f t="shared" si="26"/>
        <v>4.070746771476698</v>
      </c>
      <c r="AN20" s="33">
        <v>0</v>
      </c>
      <c r="AO20" s="33"/>
      <c r="AP20" s="31"/>
      <c r="AQ20" s="31"/>
      <c r="AR20" s="32"/>
      <c r="AS20" s="33"/>
      <c r="AT20" s="33"/>
      <c r="AU20" s="32">
        <v>0</v>
      </c>
      <c r="AV20" s="32"/>
      <c r="AW20" s="32"/>
      <c r="AX20" s="32"/>
      <c r="AY20" s="29">
        <v>35432.9</v>
      </c>
      <c r="AZ20" s="30">
        <f t="shared" si="27"/>
        <v>8858.225</v>
      </c>
      <c r="BA20" s="29">
        <v>8858.3</v>
      </c>
      <c r="BB20" s="30"/>
      <c r="BC20" s="30">
        <v>0</v>
      </c>
      <c r="BD20" s="30">
        <v>0</v>
      </c>
      <c r="BE20" s="34">
        <v>0</v>
      </c>
      <c r="BF20" s="35">
        <v>0</v>
      </c>
      <c r="BG20" s="29">
        <v>0</v>
      </c>
      <c r="BH20" s="30">
        <v>0</v>
      </c>
      <c r="BI20" s="30">
        <v>0</v>
      </c>
      <c r="BJ20" s="30">
        <v>0</v>
      </c>
      <c r="BK20" s="32"/>
      <c r="BL20" s="32"/>
      <c r="BM20" s="32"/>
      <c r="BN20" s="31">
        <f t="shared" si="6"/>
        <v>1837</v>
      </c>
      <c r="BO20" s="31">
        <f t="shared" si="28"/>
        <v>348.8462999999999</v>
      </c>
      <c r="BP20" s="31">
        <f t="shared" si="7"/>
        <v>355</v>
      </c>
      <c r="BQ20" s="31">
        <f t="shared" si="29"/>
        <v>101.7640146964437</v>
      </c>
      <c r="BR20" s="32">
        <f t="shared" si="30"/>
        <v>19.324986390854654</v>
      </c>
      <c r="BS20" s="30">
        <v>1465</v>
      </c>
      <c r="BT20" s="30">
        <v>278.20349999999996</v>
      </c>
      <c r="BU20" s="29">
        <v>262</v>
      </c>
      <c r="BV20" s="30">
        <v>0</v>
      </c>
      <c r="BW20" s="30">
        <v>0</v>
      </c>
      <c r="BX20" s="29">
        <v>0</v>
      </c>
      <c r="BY20" s="30">
        <v>0</v>
      </c>
      <c r="BZ20" s="30">
        <v>0</v>
      </c>
      <c r="CA20" s="29">
        <v>0</v>
      </c>
      <c r="CB20" s="30">
        <v>372</v>
      </c>
      <c r="CC20" s="30">
        <v>70.6428</v>
      </c>
      <c r="CD20" s="29">
        <v>93</v>
      </c>
      <c r="CE20" s="30">
        <v>0</v>
      </c>
      <c r="CF20" s="30">
        <v>0</v>
      </c>
      <c r="CG20" s="30">
        <v>0</v>
      </c>
      <c r="CH20" s="29">
        <v>0</v>
      </c>
      <c r="CI20" s="35">
        <v>0</v>
      </c>
      <c r="CJ20" s="29">
        <v>0</v>
      </c>
      <c r="CK20" s="30">
        <v>5000</v>
      </c>
      <c r="CL20" s="30">
        <v>949.5</v>
      </c>
      <c r="CM20" s="29">
        <v>348.25</v>
      </c>
      <c r="CN20" s="29">
        <v>1350</v>
      </c>
      <c r="CO20" s="30">
        <v>256.365</v>
      </c>
      <c r="CP20" s="29">
        <v>41.4</v>
      </c>
      <c r="CQ20" s="29">
        <v>950</v>
      </c>
      <c r="CR20" s="30">
        <v>180.405</v>
      </c>
      <c r="CS20" s="29">
        <v>41.4</v>
      </c>
      <c r="CT20" s="29">
        <v>0</v>
      </c>
      <c r="CU20" s="30">
        <v>0</v>
      </c>
      <c r="CV20" s="29">
        <v>0</v>
      </c>
      <c r="CW20" s="30">
        <v>0</v>
      </c>
      <c r="CX20" s="30">
        <v>0</v>
      </c>
      <c r="CY20" s="29">
        <v>0</v>
      </c>
      <c r="CZ20" s="29">
        <v>0</v>
      </c>
      <c r="DA20" s="29">
        <v>0</v>
      </c>
      <c r="DB20" s="29">
        <v>0</v>
      </c>
      <c r="DC20" s="29">
        <v>0</v>
      </c>
      <c r="DD20" s="30">
        <v>0</v>
      </c>
      <c r="DE20" s="29">
        <v>0</v>
      </c>
      <c r="DF20" s="29">
        <v>0</v>
      </c>
      <c r="DG20" s="31">
        <f t="shared" si="8"/>
        <v>60426.100000000006</v>
      </c>
      <c r="DH20" s="31">
        <f t="shared" si="9"/>
        <v>13158.36686</v>
      </c>
      <c r="DI20" s="31">
        <f t="shared" si="10"/>
        <v>10876.838</v>
      </c>
      <c r="DJ20" s="30">
        <v>0</v>
      </c>
      <c r="DK20" s="30">
        <v>0</v>
      </c>
      <c r="DL20" s="30">
        <v>0</v>
      </c>
      <c r="DM20" s="29">
        <v>0</v>
      </c>
      <c r="DN20" s="30"/>
      <c r="DO20" s="30">
        <v>0</v>
      </c>
      <c r="DP20" s="30">
        <v>0</v>
      </c>
      <c r="DQ20" s="30">
        <v>0</v>
      </c>
      <c r="DR20" s="30">
        <v>0</v>
      </c>
      <c r="DS20" s="30">
        <v>0</v>
      </c>
      <c r="DT20" s="30">
        <v>0</v>
      </c>
      <c r="DU20" s="30">
        <v>0</v>
      </c>
      <c r="DV20" s="30">
        <v>0</v>
      </c>
      <c r="DW20" s="30">
        <v>0</v>
      </c>
      <c r="DX20" s="30">
        <v>0</v>
      </c>
      <c r="DY20" s="29">
        <v>0</v>
      </c>
      <c r="DZ20" s="30">
        <v>0</v>
      </c>
      <c r="EA20" s="29">
        <v>0</v>
      </c>
      <c r="EB20" s="29">
        <v>0</v>
      </c>
      <c r="EC20" s="31">
        <f t="shared" si="11"/>
        <v>0</v>
      </c>
      <c r="ED20" s="31">
        <f t="shared" si="11"/>
        <v>0</v>
      </c>
      <c r="EE20" s="31">
        <f t="shared" si="12"/>
        <v>0</v>
      </c>
    </row>
    <row r="21" spans="1:135" s="22" customFormat="1" ht="20.25" customHeight="1">
      <c r="A21" s="19">
        <v>12</v>
      </c>
      <c r="B21" s="20" t="s">
        <v>61</v>
      </c>
      <c r="C21" s="30">
        <v>53923.8401</v>
      </c>
      <c r="D21" s="30">
        <v>126351.2085</v>
      </c>
      <c r="E21" s="31">
        <f t="shared" si="13"/>
        <v>266198.273</v>
      </c>
      <c r="F21" s="31">
        <f t="shared" si="14"/>
        <v>64394.5148658</v>
      </c>
      <c r="G21" s="31">
        <f t="shared" si="0"/>
        <v>68655.40979999998</v>
      </c>
      <c r="H21" s="31">
        <f t="shared" si="15"/>
        <v>106.61686005877955</v>
      </c>
      <c r="I21" s="31">
        <f t="shared" si="16"/>
        <v>25.791080094648088</v>
      </c>
      <c r="J21" s="31">
        <f t="shared" si="1"/>
        <v>77390.087</v>
      </c>
      <c r="K21" s="31">
        <f t="shared" si="2"/>
        <v>17192.4683658</v>
      </c>
      <c r="L21" s="31">
        <f t="shared" si="3"/>
        <v>21453.309800000003</v>
      </c>
      <c r="M21" s="31">
        <f t="shared" si="17"/>
        <v>124.78318612280161</v>
      </c>
      <c r="N21" s="31">
        <f t="shared" si="18"/>
        <v>27.72100488787408</v>
      </c>
      <c r="O21" s="31">
        <f t="shared" si="4"/>
        <v>39200</v>
      </c>
      <c r="P21" s="31">
        <f t="shared" si="19"/>
        <v>8992.48</v>
      </c>
      <c r="Q21" s="31">
        <f t="shared" si="5"/>
        <v>10301.9468</v>
      </c>
      <c r="R21" s="31">
        <f t="shared" si="20"/>
        <v>114.5617983025817</v>
      </c>
      <c r="S21" s="32">
        <f t="shared" si="21"/>
        <v>26.280476530612244</v>
      </c>
      <c r="T21" s="30">
        <v>5200</v>
      </c>
      <c r="U21" s="30">
        <v>1192.88</v>
      </c>
      <c r="V21" s="29">
        <v>1271.3998</v>
      </c>
      <c r="W21" s="31">
        <f t="shared" si="31"/>
        <v>106.58237207430754</v>
      </c>
      <c r="X21" s="32">
        <f t="shared" si="32"/>
        <v>24.44999615384615</v>
      </c>
      <c r="Y21" s="30">
        <v>8170</v>
      </c>
      <c r="Z21" s="30">
        <v>906.4615000000001</v>
      </c>
      <c r="AA21" s="29">
        <v>777.243</v>
      </c>
      <c r="AB21" s="31">
        <f t="shared" si="22"/>
        <v>85.74473378075075</v>
      </c>
      <c r="AC21" s="32">
        <f t="shared" si="23"/>
        <v>9.513378212974297</v>
      </c>
      <c r="AD21" s="29">
        <v>34000</v>
      </c>
      <c r="AE21" s="30">
        <v>7799.6</v>
      </c>
      <c r="AF21" s="29">
        <v>9030.547</v>
      </c>
      <c r="AG21" s="31">
        <f t="shared" si="24"/>
        <v>115.78218113749423</v>
      </c>
      <c r="AH21" s="32">
        <f t="shared" si="25"/>
        <v>26.560432352941177</v>
      </c>
      <c r="AI21" s="29">
        <v>6399.005</v>
      </c>
      <c r="AJ21" s="30">
        <v>2807.8833940000004</v>
      </c>
      <c r="AK21" s="29">
        <v>3281.2</v>
      </c>
      <c r="AL21" s="29">
        <v>3281.2</v>
      </c>
      <c r="AM21" s="32">
        <f t="shared" si="26"/>
        <v>51.276721927862226</v>
      </c>
      <c r="AN21" s="33">
        <v>0</v>
      </c>
      <c r="AO21" s="33"/>
      <c r="AP21" s="31"/>
      <c r="AQ21" s="31"/>
      <c r="AR21" s="32"/>
      <c r="AS21" s="33"/>
      <c r="AT21" s="33"/>
      <c r="AU21" s="32">
        <v>0</v>
      </c>
      <c r="AV21" s="32"/>
      <c r="AW21" s="32"/>
      <c r="AX21" s="32"/>
      <c r="AY21" s="29">
        <v>188808.186</v>
      </c>
      <c r="AZ21" s="30">
        <f t="shared" si="27"/>
        <v>47202.0465</v>
      </c>
      <c r="BA21" s="29">
        <v>47202.1</v>
      </c>
      <c r="BB21" s="30"/>
      <c r="BC21" s="30">
        <v>0</v>
      </c>
      <c r="BD21" s="30">
        <v>0</v>
      </c>
      <c r="BE21" s="34">
        <v>0</v>
      </c>
      <c r="BF21" s="35">
        <v>0</v>
      </c>
      <c r="BG21" s="29">
        <v>0</v>
      </c>
      <c r="BH21" s="30">
        <v>0</v>
      </c>
      <c r="BI21" s="30">
        <v>0</v>
      </c>
      <c r="BJ21" s="30">
        <v>0</v>
      </c>
      <c r="BK21" s="32"/>
      <c r="BL21" s="32"/>
      <c r="BM21" s="32"/>
      <c r="BN21" s="31">
        <f t="shared" si="6"/>
        <v>121.082</v>
      </c>
      <c r="BO21" s="31">
        <f t="shared" si="28"/>
        <v>22.9934718</v>
      </c>
      <c r="BP21" s="31">
        <f t="shared" si="7"/>
        <v>14.6</v>
      </c>
      <c r="BQ21" s="31">
        <f t="shared" si="29"/>
        <v>63.496283323338766</v>
      </c>
      <c r="BR21" s="32">
        <f t="shared" si="30"/>
        <v>12.05794420310203</v>
      </c>
      <c r="BS21" s="30">
        <v>121.082</v>
      </c>
      <c r="BT21" s="30">
        <v>22.9934718</v>
      </c>
      <c r="BU21" s="29">
        <v>14.6</v>
      </c>
      <c r="BV21" s="30">
        <v>0</v>
      </c>
      <c r="BW21" s="30">
        <v>0</v>
      </c>
      <c r="BX21" s="29">
        <v>0</v>
      </c>
      <c r="BY21" s="30">
        <v>0</v>
      </c>
      <c r="BZ21" s="30">
        <v>0</v>
      </c>
      <c r="CA21" s="29">
        <v>0</v>
      </c>
      <c r="CB21" s="30">
        <v>0</v>
      </c>
      <c r="CC21" s="30">
        <v>0</v>
      </c>
      <c r="CD21" s="29">
        <v>0</v>
      </c>
      <c r="CE21" s="30">
        <v>0</v>
      </c>
      <c r="CF21" s="30">
        <v>0</v>
      </c>
      <c r="CG21" s="30">
        <v>0</v>
      </c>
      <c r="CH21" s="29">
        <v>0</v>
      </c>
      <c r="CI21" s="35">
        <v>0</v>
      </c>
      <c r="CJ21" s="29">
        <v>0</v>
      </c>
      <c r="CK21" s="30">
        <v>0</v>
      </c>
      <c r="CL21" s="30">
        <v>0</v>
      </c>
      <c r="CM21" s="29">
        <v>0</v>
      </c>
      <c r="CN21" s="29">
        <v>23500</v>
      </c>
      <c r="CO21" s="30">
        <v>4462.65</v>
      </c>
      <c r="CP21" s="29">
        <v>3286.41</v>
      </c>
      <c r="CQ21" s="29">
        <v>11500</v>
      </c>
      <c r="CR21" s="30">
        <v>2183.85</v>
      </c>
      <c r="CS21" s="29">
        <v>1735.11</v>
      </c>
      <c r="CT21" s="29">
        <v>0</v>
      </c>
      <c r="CU21" s="30">
        <v>0</v>
      </c>
      <c r="CV21" s="29">
        <v>3507.01</v>
      </c>
      <c r="CW21" s="30">
        <v>0</v>
      </c>
      <c r="CX21" s="30">
        <v>0</v>
      </c>
      <c r="CY21" s="29">
        <v>100</v>
      </c>
      <c r="CZ21" s="29">
        <v>0</v>
      </c>
      <c r="DA21" s="29">
        <v>0</v>
      </c>
      <c r="DB21" s="29">
        <v>0</v>
      </c>
      <c r="DC21" s="29">
        <v>0</v>
      </c>
      <c r="DD21" s="30">
        <v>0</v>
      </c>
      <c r="DE21" s="29">
        <v>184.9</v>
      </c>
      <c r="DF21" s="29">
        <v>0</v>
      </c>
      <c r="DG21" s="31">
        <f t="shared" si="8"/>
        <v>266198.273</v>
      </c>
      <c r="DH21" s="31">
        <f t="shared" si="9"/>
        <v>64394.5148658</v>
      </c>
      <c r="DI21" s="31">
        <f t="shared" si="10"/>
        <v>68655.40979999998</v>
      </c>
      <c r="DJ21" s="30">
        <v>0</v>
      </c>
      <c r="DK21" s="30">
        <v>0</v>
      </c>
      <c r="DL21" s="30">
        <v>0</v>
      </c>
      <c r="DM21" s="29">
        <v>0</v>
      </c>
      <c r="DN21" s="30"/>
      <c r="DO21" s="30">
        <v>0</v>
      </c>
      <c r="DP21" s="30">
        <v>0</v>
      </c>
      <c r="DQ21" s="30">
        <v>0</v>
      </c>
      <c r="DR21" s="30">
        <v>0</v>
      </c>
      <c r="DS21" s="30">
        <v>0</v>
      </c>
      <c r="DT21" s="30">
        <v>0</v>
      </c>
      <c r="DU21" s="30">
        <v>0</v>
      </c>
      <c r="DV21" s="30">
        <v>0</v>
      </c>
      <c r="DW21" s="30">
        <v>0</v>
      </c>
      <c r="DX21" s="30">
        <v>0</v>
      </c>
      <c r="DY21" s="29">
        <v>52508.273</v>
      </c>
      <c r="DZ21" s="30">
        <v>0</v>
      </c>
      <c r="EA21" s="29">
        <v>0</v>
      </c>
      <c r="EB21" s="29">
        <v>0</v>
      </c>
      <c r="EC21" s="31">
        <f t="shared" si="11"/>
        <v>52508.273</v>
      </c>
      <c r="ED21" s="31">
        <f t="shared" si="11"/>
        <v>0</v>
      </c>
      <c r="EE21" s="31">
        <f t="shared" si="12"/>
        <v>0</v>
      </c>
    </row>
    <row r="22" spans="1:143" s="21" customFormat="1" ht="20.25" customHeight="1">
      <c r="A22" s="19">
        <v>13</v>
      </c>
      <c r="B22" s="20" t="s">
        <v>62</v>
      </c>
      <c r="C22" s="30">
        <v>6028.3133</v>
      </c>
      <c r="D22" s="30">
        <v>89373.4625</v>
      </c>
      <c r="E22" s="31">
        <f t="shared" si="13"/>
        <v>150691.8</v>
      </c>
      <c r="F22" s="31">
        <f t="shared" si="14"/>
        <v>32676.359525000007</v>
      </c>
      <c r="G22" s="31">
        <f t="shared" si="0"/>
        <v>32564.579600000005</v>
      </c>
      <c r="H22" s="31">
        <f t="shared" si="15"/>
        <v>99.65791805872841</v>
      </c>
      <c r="I22" s="31">
        <f t="shared" si="16"/>
        <v>21.610054163531135</v>
      </c>
      <c r="J22" s="31">
        <f t="shared" si="1"/>
        <v>73564</v>
      </c>
      <c r="K22" s="31">
        <f t="shared" si="2"/>
        <v>13394.409525</v>
      </c>
      <c r="L22" s="31">
        <f t="shared" si="3"/>
        <v>13282.6796</v>
      </c>
      <c r="M22" s="31">
        <f t="shared" si="17"/>
        <v>99.16584658105711</v>
      </c>
      <c r="N22" s="31">
        <f t="shared" si="18"/>
        <v>18.055950736773422</v>
      </c>
      <c r="O22" s="31">
        <f t="shared" si="4"/>
        <v>17999</v>
      </c>
      <c r="P22" s="31">
        <f t="shared" si="19"/>
        <v>4128.970600000001</v>
      </c>
      <c r="Q22" s="31">
        <f t="shared" si="5"/>
        <v>6046.8096000000005</v>
      </c>
      <c r="R22" s="31">
        <f t="shared" si="20"/>
        <v>146.44835688585428</v>
      </c>
      <c r="S22" s="32">
        <f t="shared" si="21"/>
        <v>33.595253069614984</v>
      </c>
      <c r="T22" s="30">
        <v>2255</v>
      </c>
      <c r="U22" s="30">
        <v>517.297</v>
      </c>
      <c r="V22" s="29">
        <v>1684.97</v>
      </c>
      <c r="W22" s="31">
        <f t="shared" si="31"/>
        <v>325.7258402813084</v>
      </c>
      <c r="X22" s="32">
        <f t="shared" si="32"/>
        <v>74.72150776053215</v>
      </c>
      <c r="Y22" s="30">
        <v>21203.5</v>
      </c>
      <c r="Z22" s="30">
        <v>2352.528325</v>
      </c>
      <c r="AA22" s="29">
        <v>2340.498</v>
      </c>
      <c r="AB22" s="31">
        <f t="shared" si="22"/>
        <v>99.48862146006255</v>
      </c>
      <c r="AC22" s="32">
        <f t="shared" si="23"/>
        <v>11.03826255099394</v>
      </c>
      <c r="AD22" s="29">
        <v>15744</v>
      </c>
      <c r="AE22" s="30">
        <v>3611.6736</v>
      </c>
      <c r="AF22" s="29">
        <v>4361.8396</v>
      </c>
      <c r="AG22" s="31">
        <f t="shared" si="24"/>
        <v>120.77059233702624</v>
      </c>
      <c r="AH22" s="32">
        <f t="shared" si="25"/>
        <v>27.70477388211382</v>
      </c>
      <c r="AI22" s="29">
        <v>1557.5</v>
      </c>
      <c r="AJ22" s="30">
        <v>683.431</v>
      </c>
      <c r="AK22" s="29">
        <v>1052</v>
      </c>
      <c r="AL22" s="29">
        <v>1052</v>
      </c>
      <c r="AM22" s="32">
        <f t="shared" si="26"/>
        <v>67.54414125200641</v>
      </c>
      <c r="AN22" s="33">
        <v>0</v>
      </c>
      <c r="AO22" s="33"/>
      <c r="AP22" s="31"/>
      <c r="AQ22" s="31"/>
      <c r="AR22" s="32"/>
      <c r="AS22" s="33"/>
      <c r="AT22" s="33"/>
      <c r="AU22" s="32">
        <v>0</v>
      </c>
      <c r="AV22" s="32"/>
      <c r="AW22" s="32"/>
      <c r="AX22" s="32"/>
      <c r="AY22" s="29">
        <v>77127.8</v>
      </c>
      <c r="AZ22" s="30">
        <f t="shared" si="27"/>
        <v>19281.95</v>
      </c>
      <c r="BA22" s="29">
        <v>19281.9</v>
      </c>
      <c r="BB22" s="30"/>
      <c r="BC22" s="30">
        <v>0</v>
      </c>
      <c r="BD22" s="30">
        <v>0</v>
      </c>
      <c r="BE22" s="34">
        <v>0</v>
      </c>
      <c r="BF22" s="35">
        <v>0</v>
      </c>
      <c r="BG22" s="29">
        <v>0</v>
      </c>
      <c r="BH22" s="30">
        <v>0</v>
      </c>
      <c r="BI22" s="30">
        <v>0</v>
      </c>
      <c r="BJ22" s="30">
        <v>0</v>
      </c>
      <c r="BK22" s="32"/>
      <c r="BL22" s="32"/>
      <c r="BM22" s="32"/>
      <c r="BN22" s="31">
        <f t="shared" si="6"/>
        <v>18304</v>
      </c>
      <c r="BO22" s="31">
        <f t="shared" si="28"/>
        <v>3475.9296</v>
      </c>
      <c r="BP22" s="31">
        <f t="shared" si="7"/>
        <v>1334.722</v>
      </c>
      <c r="BQ22" s="31">
        <f t="shared" si="29"/>
        <v>38.39899404176656</v>
      </c>
      <c r="BR22" s="32">
        <f t="shared" si="30"/>
        <v>7.291968968531469</v>
      </c>
      <c r="BS22" s="30">
        <v>16000</v>
      </c>
      <c r="BT22" s="30">
        <v>3038.4</v>
      </c>
      <c r="BU22" s="29">
        <v>950.722</v>
      </c>
      <c r="BV22" s="30">
        <v>0</v>
      </c>
      <c r="BW22" s="30">
        <v>0</v>
      </c>
      <c r="BX22" s="29">
        <v>0</v>
      </c>
      <c r="BY22" s="30">
        <v>0</v>
      </c>
      <c r="BZ22" s="30">
        <v>0</v>
      </c>
      <c r="CA22" s="29">
        <v>0</v>
      </c>
      <c r="CB22" s="30">
        <v>2304</v>
      </c>
      <c r="CC22" s="30">
        <v>437.52959999999996</v>
      </c>
      <c r="CD22" s="29">
        <v>384</v>
      </c>
      <c r="CE22" s="30">
        <v>0</v>
      </c>
      <c r="CF22" s="30">
        <v>0</v>
      </c>
      <c r="CG22" s="30">
        <v>0</v>
      </c>
      <c r="CH22" s="29">
        <v>0</v>
      </c>
      <c r="CI22" s="35">
        <v>0</v>
      </c>
      <c r="CJ22" s="29">
        <v>0</v>
      </c>
      <c r="CK22" s="30">
        <v>13500</v>
      </c>
      <c r="CL22" s="30">
        <v>2563.65</v>
      </c>
      <c r="CM22" s="29">
        <v>2178.5</v>
      </c>
      <c r="CN22" s="29">
        <v>1000</v>
      </c>
      <c r="CO22" s="30">
        <v>189.9</v>
      </c>
      <c r="CP22" s="29">
        <v>326.15</v>
      </c>
      <c r="CQ22" s="29">
        <v>1000</v>
      </c>
      <c r="CR22" s="30">
        <v>189.9</v>
      </c>
      <c r="CS22" s="29">
        <v>326.15</v>
      </c>
      <c r="CT22" s="29">
        <v>0</v>
      </c>
      <c r="CU22" s="30">
        <v>0</v>
      </c>
      <c r="CV22" s="29">
        <v>0</v>
      </c>
      <c r="CW22" s="30">
        <v>0</v>
      </c>
      <c r="CX22" s="30">
        <v>0</v>
      </c>
      <c r="CY22" s="29">
        <v>0</v>
      </c>
      <c r="CZ22" s="29">
        <v>0</v>
      </c>
      <c r="DA22" s="29">
        <v>0</v>
      </c>
      <c r="DB22" s="29">
        <v>0</v>
      </c>
      <c r="DC22" s="29">
        <v>0</v>
      </c>
      <c r="DD22" s="30">
        <v>0</v>
      </c>
      <c r="DE22" s="29">
        <v>4</v>
      </c>
      <c r="DF22" s="29">
        <v>0</v>
      </c>
      <c r="DG22" s="31">
        <f t="shared" si="8"/>
        <v>150691.8</v>
      </c>
      <c r="DH22" s="31">
        <f t="shared" si="9"/>
        <v>32676.359525000007</v>
      </c>
      <c r="DI22" s="31">
        <f t="shared" si="10"/>
        <v>32564.579600000005</v>
      </c>
      <c r="DJ22" s="30">
        <v>0</v>
      </c>
      <c r="DK22" s="30">
        <v>0</v>
      </c>
      <c r="DL22" s="30">
        <v>0</v>
      </c>
      <c r="DM22" s="29">
        <v>0</v>
      </c>
      <c r="DN22" s="30"/>
      <c r="DO22" s="30">
        <v>0</v>
      </c>
      <c r="DP22" s="30">
        <v>0</v>
      </c>
      <c r="DQ22" s="30">
        <v>0</v>
      </c>
      <c r="DR22" s="30">
        <v>0</v>
      </c>
      <c r="DS22" s="30">
        <v>0</v>
      </c>
      <c r="DT22" s="30">
        <v>0</v>
      </c>
      <c r="DU22" s="30">
        <v>0</v>
      </c>
      <c r="DV22" s="30">
        <v>0</v>
      </c>
      <c r="DW22" s="30">
        <v>0</v>
      </c>
      <c r="DX22" s="30">
        <v>0</v>
      </c>
      <c r="DY22" s="29">
        <v>0</v>
      </c>
      <c r="DZ22" s="30">
        <v>0</v>
      </c>
      <c r="EA22" s="29">
        <v>0</v>
      </c>
      <c r="EB22" s="29">
        <v>0</v>
      </c>
      <c r="EC22" s="31">
        <f t="shared" si="11"/>
        <v>0</v>
      </c>
      <c r="ED22" s="31">
        <f t="shared" si="11"/>
        <v>0</v>
      </c>
      <c r="EE22" s="31">
        <f t="shared" si="12"/>
        <v>0</v>
      </c>
      <c r="EH22" s="22"/>
      <c r="EJ22" s="22"/>
      <c r="EK22" s="22"/>
      <c r="EM22" s="22"/>
    </row>
    <row r="23" spans="1:143" s="21" customFormat="1" ht="20.25" customHeight="1">
      <c r="A23" s="19">
        <v>14</v>
      </c>
      <c r="B23" s="20" t="s">
        <v>63</v>
      </c>
      <c r="C23" s="30">
        <v>4962.0579</v>
      </c>
      <c r="D23" s="30">
        <v>5611.6755</v>
      </c>
      <c r="E23" s="31">
        <f t="shared" si="13"/>
        <v>66497.9</v>
      </c>
      <c r="F23" s="31">
        <f t="shared" si="14"/>
        <v>14144.370065</v>
      </c>
      <c r="G23" s="31">
        <f t="shared" si="0"/>
        <v>13439.9867</v>
      </c>
      <c r="H23" s="31">
        <f t="shared" si="15"/>
        <v>95.0200442878472</v>
      </c>
      <c r="I23" s="31">
        <f t="shared" si="16"/>
        <v>20.211144562459868</v>
      </c>
      <c r="J23" s="31">
        <f t="shared" si="1"/>
        <v>28911.7</v>
      </c>
      <c r="K23" s="31">
        <f t="shared" si="2"/>
        <v>5486.945065000001</v>
      </c>
      <c r="L23" s="31">
        <f t="shared" si="3"/>
        <v>4782.5867</v>
      </c>
      <c r="M23" s="31">
        <f t="shared" si="17"/>
        <v>87.16301408787659</v>
      </c>
      <c r="N23" s="31">
        <f t="shared" si="18"/>
        <v>16.54204595371424</v>
      </c>
      <c r="O23" s="31">
        <f t="shared" si="4"/>
        <v>12123</v>
      </c>
      <c r="P23" s="31">
        <f t="shared" si="19"/>
        <v>2781.0162000000005</v>
      </c>
      <c r="Q23" s="31">
        <f t="shared" si="5"/>
        <v>2655.8527</v>
      </c>
      <c r="R23" s="31">
        <f t="shared" si="20"/>
        <v>95.49936098897948</v>
      </c>
      <c r="S23" s="32">
        <f t="shared" si="21"/>
        <v>21.9075534108719</v>
      </c>
      <c r="T23" s="30">
        <v>1180</v>
      </c>
      <c r="U23" s="30">
        <v>270.692</v>
      </c>
      <c r="V23" s="29">
        <v>333.6915</v>
      </c>
      <c r="W23" s="31">
        <f t="shared" si="31"/>
        <v>123.2734990321103</v>
      </c>
      <c r="X23" s="32">
        <f t="shared" si="32"/>
        <v>28.2789406779661</v>
      </c>
      <c r="Y23" s="30">
        <v>10682.7</v>
      </c>
      <c r="Z23" s="30">
        <v>1185.2455650000002</v>
      </c>
      <c r="AA23" s="29">
        <v>795.234</v>
      </c>
      <c r="AB23" s="31">
        <f t="shared" si="22"/>
        <v>67.09445059176407</v>
      </c>
      <c r="AC23" s="32">
        <f t="shared" si="23"/>
        <v>7.444129293156225</v>
      </c>
      <c r="AD23" s="29">
        <v>10943</v>
      </c>
      <c r="AE23" s="30">
        <v>2510.3242000000005</v>
      </c>
      <c r="AF23" s="29">
        <v>2322.1612</v>
      </c>
      <c r="AG23" s="31">
        <f t="shared" si="24"/>
        <v>92.5044342878103</v>
      </c>
      <c r="AH23" s="32">
        <f t="shared" si="25"/>
        <v>21.220517225623688</v>
      </c>
      <c r="AI23" s="29">
        <v>1451</v>
      </c>
      <c r="AJ23" s="30">
        <v>636.6988</v>
      </c>
      <c r="AK23" s="29">
        <v>1057.4</v>
      </c>
      <c r="AL23" s="29">
        <v>1057.4</v>
      </c>
      <c r="AM23" s="32">
        <f t="shared" si="26"/>
        <v>72.87388008270159</v>
      </c>
      <c r="AN23" s="33">
        <v>0</v>
      </c>
      <c r="AO23" s="33"/>
      <c r="AP23" s="31"/>
      <c r="AQ23" s="31"/>
      <c r="AR23" s="32"/>
      <c r="AS23" s="33"/>
      <c r="AT23" s="33"/>
      <c r="AU23" s="32">
        <v>0</v>
      </c>
      <c r="AV23" s="32"/>
      <c r="AW23" s="32"/>
      <c r="AX23" s="32"/>
      <c r="AY23" s="29">
        <v>34629.7</v>
      </c>
      <c r="AZ23" s="30">
        <f t="shared" si="27"/>
        <v>8657.425</v>
      </c>
      <c r="BA23" s="29">
        <v>8657.4</v>
      </c>
      <c r="BB23" s="30"/>
      <c r="BC23" s="30">
        <v>0</v>
      </c>
      <c r="BD23" s="30">
        <v>0</v>
      </c>
      <c r="BE23" s="34">
        <v>0</v>
      </c>
      <c r="BF23" s="35">
        <v>0</v>
      </c>
      <c r="BG23" s="29">
        <v>0</v>
      </c>
      <c r="BH23" s="30">
        <v>0</v>
      </c>
      <c r="BI23" s="30">
        <v>0</v>
      </c>
      <c r="BJ23" s="30">
        <v>0</v>
      </c>
      <c r="BK23" s="32"/>
      <c r="BL23" s="32"/>
      <c r="BM23" s="32"/>
      <c r="BN23" s="31">
        <f t="shared" si="6"/>
        <v>1055</v>
      </c>
      <c r="BO23" s="31">
        <f t="shared" si="28"/>
        <v>200.3445</v>
      </c>
      <c r="BP23" s="31">
        <f t="shared" si="7"/>
        <v>7.5</v>
      </c>
      <c r="BQ23" s="31">
        <f t="shared" si="29"/>
        <v>3.7435517321413863</v>
      </c>
      <c r="BR23" s="32">
        <f t="shared" si="30"/>
        <v>0.7109004739336493</v>
      </c>
      <c r="BS23" s="30">
        <v>1055</v>
      </c>
      <c r="BT23" s="30">
        <v>200.3445</v>
      </c>
      <c r="BU23" s="29">
        <v>7.5</v>
      </c>
      <c r="BV23" s="30">
        <v>0</v>
      </c>
      <c r="BW23" s="30">
        <v>0</v>
      </c>
      <c r="BX23" s="29">
        <v>0</v>
      </c>
      <c r="BY23" s="30">
        <v>0</v>
      </c>
      <c r="BZ23" s="30">
        <v>0</v>
      </c>
      <c r="CA23" s="29">
        <v>0</v>
      </c>
      <c r="CB23" s="30">
        <v>0</v>
      </c>
      <c r="CC23" s="30">
        <v>0</v>
      </c>
      <c r="CD23" s="29">
        <v>0</v>
      </c>
      <c r="CE23" s="30">
        <v>0</v>
      </c>
      <c r="CF23" s="30">
        <v>0</v>
      </c>
      <c r="CG23" s="30">
        <v>0</v>
      </c>
      <c r="CH23" s="29">
        <v>0</v>
      </c>
      <c r="CI23" s="35">
        <v>0</v>
      </c>
      <c r="CJ23" s="29">
        <v>0</v>
      </c>
      <c r="CK23" s="30">
        <v>0</v>
      </c>
      <c r="CL23" s="30">
        <v>0</v>
      </c>
      <c r="CM23" s="29">
        <v>0</v>
      </c>
      <c r="CN23" s="29">
        <v>3600</v>
      </c>
      <c r="CO23" s="30">
        <v>683.64</v>
      </c>
      <c r="CP23" s="29">
        <v>266.6</v>
      </c>
      <c r="CQ23" s="29">
        <v>3600</v>
      </c>
      <c r="CR23" s="30">
        <v>683.64</v>
      </c>
      <c r="CS23" s="29">
        <v>266.6</v>
      </c>
      <c r="CT23" s="29">
        <v>0</v>
      </c>
      <c r="CU23" s="30">
        <v>0</v>
      </c>
      <c r="CV23" s="29">
        <v>0</v>
      </c>
      <c r="CW23" s="30">
        <v>0</v>
      </c>
      <c r="CX23" s="30">
        <v>0</v>
      </c>
      <c r="CY23" s="29">
        <v>0</v>
      </c>
      <c r="CZ23" s="29">
        <v>0</v>
      </c>
      <c r="DA23" s="29">
        <v>0</v>
      </c>
      <c r="DB23" s="29">
        <v>0</v>
      </c>
      <c r="DC23" s="29">
        <v>0</v>
      </c>
      <c r="DD23" s="30">
        <v>0</v>
      </c>
      <c r="DE23" s="29">
        <v>0</v>
      </c>
      <c r="DF23" s="29">
        <v>0</v>
      </c>
      <c r="DG23" s="31">
        <f t="shared" si="8"/>
        <v>63541.399999999994</v>
      </c>
      <c r="DH23" s="31">
        <f t="shared" si="9"/>
        <v>14144.370065</v>
      </c>
      <c r="DI23" s="31">
        <f t="shared" si="10"/>
        <v>13439.9867</v>
      </c>
      <c r="DJ23" s="30">
        <v>0</v>
      </c>
      <c r="DK23" s="30">
        <v>0</v>
      </c>
      <c r="DL23" s="30">
        <v>0</v>
      </c>
      <c r="DM23" s="29">
        <v>2956.5</v>
      </c>
      <c r="DN23" s="30"/>
      <c r="DO23" s="30">
        <v>0</v>
      </c>
      <c r="DP23" s="30">
        <v>0</v>
      </c>
      <c r="DQ23" s="30">
        <v>0</v>
      </c>
      <c r="DR23" s="30">
        <v>0</v>
      </c>
      <c r="DS23" s="30">
        <v>0</v>
      </c>
      <c r="DT23" s="30">
        <v>0</v>
      </c>
      <c r="DU23" s="30">
        <v>0</v>
      </c>
      <c r="DV23" s="30">
        <v>0</v>
      </c>
      <c r="DW23" s="30">
        <v>0</v>
      </c>
      <c r="DX23" s="30">
        <v>0</v>
      </c>
      <c r="DY23" s="29">
        <v>0</v>
      </c>
      <c r="DZ23" s="30">
        <v>0</v>
      </c>
      <c r="EA23" s="29">
        <v>0</v>
      </c>
      <c r="EB23" s="29">
        <v>0</v>
      </c>
      <c r="EC23" s="31">
        <f t="shared" si="11"/>
        <v>2956.5</v>
      </c>
      <c r="ED23" s="31">
        <f t="shared" si="11"/>
        <v>0</v>
      </c>
      <c r="EE23" s="31">
        <f t="shared" si="12"/>
        <v>0</v>
      </c>
      <c r="EH23" s="22"/>
      <c r="EJ23" s="22"/>
      <c r="EK23" s="22"/>
      <c r="EM23" s="22"/>
    </row>
    <row r="24" spans="1:143" s="21" customFormat="1" ht="20.25" customHeight="1">
      <c r="A24" s="19">
        <v>15</v>
      </c>
      <c r="B24" s="20" t="s">
        <v>51</v>
      </c>
      <c r="C24" s="30">
        <v>66460.7746</v>
      </c>
      <c r="D24" s="30">
        <v>13935.2007</v>
      </c>
      <c r="E24" s="31">
        <f t="shared" si="13"/>
        <v>237874.2</v>
      </c>
      <c r="F24" s="31">
        <f t="shared" si="14"/>
        <v>54717.0201</v>
      </c>
      <c r="G24" s="31">
        <f t="shared" si="0"/>
        <v>51373.210100000004</v>
      </c>
      <c r="H24" s="31">
        <f t="shared" si="15"/>
        <v>93.88890331767172</v>
      </c>
      <c r="I24" s="31">
        <f t="shared" si="16"/>
        <v>21.596797845247615</v>
      </c>
      <c r="J24" s="31">
        <f t="shared" si="1"/>
        <v>80741</v>
      </c>
      <c r="K24" s="31">
        <f t="shared" si="2"/>
        <v>15433.720100000002</v>
      </c>
      <c r="L24" s="31">
        <f t="shared" si="3"/>
        <v>12089.9101</v>
      </c>
      <c r="M24" s="31">
        <f t="shared" si="17"/>
        <v>78.33438744298594</v>
      </c>
      <c r="N24" s="31">
        <f t="shared" si="18"/>
        <v>14.973693786304354</v>
      </c>
      <c r="O24" s="31">
        <f t="shared" si="4"/>
        <v>30000</v>
      </c>
      <c r="P24" s="31">
        <f t="shared" si="19"/>
        <v>6882</v>
      </c>
      <c r="Q24" s="31">
        <f t="shared" si="5"/>
        <v>6685.4581</v>
      </c>
      <c r="R24" s="31">
        <f t="shared" si="20"/>
        <v>97.14411653589072</v>
      </c>
      <c r="S24" s="32">
        <f t="shared" si="21"/>
        <v>22.284860333333334</v>
      </c>
      <c r="T24" s="30">
        <v>3000</v>
      </c>
      <c r="U24" s="30">
        <v>688.2</v>
      </c>
      <c r="V24" s="29">
        <v>3.2831</v>
      </c>
      <c r="W24" s="31">
        <f t="shared" si="31"/>
        <v>0.47705608834641094</v>
      </c>
      <c r="X24" s="32">
        <f t="shared" si="32"/>
        <v>0.10943666666666668</v>
      </c>
      <c r="Y24" s="30">
        <v>21700</v>
      </c>
      <c r="Z24" s="30">
        <v>2407.615</v>
      </c>
      <c r="AA24" s="29">
        <v>1533.362</v>
      </c>
      <c r="AB24" s="31">
        <f t="shared" si="22"/>
        <v>63.68800659573894</v>
      </c>
      <c r="AC24" s="32">
        <f t="shared" si="23"/>
        <v>7.066184331797236</v>
      </c>
      <c r="AD24" s="29">
        <v>27000</v>
      </c>
      <c r="AE24" s="30">
        <v>6193.8</v>
      </c>
      <c r="AF24" s="29">
        <v>6682.175</v>
      </c>
      <c r="AG24" s="31">
        <f t="shared" si="24"/>
        <v>107.88490103006232</v>
      </c>
      <c r="AH24" s="32">
        <f t="shared" si="25"/>
        <v>24.748796296296298</v>
      </c>
      <c r="AI24" s="29">
        <v>2528</v>
      </c>
      <c r="AJ24" s="30">
        <v>1109.2864000000002</v>
      </c>
      <c r="AK24" s="29">
        <v>1154.22</v>
      </c>
      <c r="AL24" s="29">
        <v>1154.22</v>
      </c>
      <c r="AM24" s="32">
        <f t="shared" si="26"/>
        <v>45.65743670886076</v>
      </c>
      <c r="AN24" s="33">
        <v>0</v>
      </c>
      <c r="AO24" s="33"/>
      <c r="AP24" s="31"/>
      <c r="AQ24" s="31"/>
      <c r="AR24" s="32"/>
      <c r="AS24" s="33"/>
      <c r="AT24" s="33"/>
      <c r="AU24" s="32">
        <v>0</v>
      </c>
      <c r="AV24" s="32"/>
      <c r="AW24" s="32"/>
      <c r="AX24" s="32"/>
      <c r="AY24" s="29">
        <v>157133.2</v>
      </c>
      <c r="AZ24" s="30">
        <f t="shared" si="27"/>
        <v>39283.3</v>
      </c>
      <c r="BA24" s="29">
        <v>39283.3</v>
      </c>
      <c r="BB24" s="30"/>
      <c r="BC24" s="30">
        <v>0</v>
      </c>
      <c r="BD24" s="30">
        <v>0</v>
      </c>
      <c r="BE24" s="34">
        <v>0</v>
      </c>
      <c r="BF24" s="35">
        <v>0</v>
      </c>
      <c r="BG24" s="29">
        <v>0</v>
      </c>
      <c r="BH24" s="30">
        <v>0</v>
      </c>
      <c r="BI24" s="30">
        <v>0</v>
      </c>
      <c r="BJ24" s="30">
        <v>0</v>
      </c>
      <c r="BK24" s="32"/>
      <c r="BL24" s="32"/>
      <c r="BM24" s="32"/>
      <c r="BN24" s="31">
        <f t="shared" si="6"/>
        <v>7873</v>
      </c>
      <c r="BO24" s="31">
        <f t="shared" si="28"/>
        <v>1495.0827</v>
      </c>
      <c r="BP24" s="31">
        <f t="shared" si="7"/>
        <v>437.97</v>
      </c>
      <c r="BQ24" s="31">
        <f t="shared" si="29"/>
        <v>29.294031694701573</v>
      </c>
      <c r="BR24" s="32">
        <f t="shared" si="30"/>
        <v>5.562936618823828</v>
      </c>
      <c r="BS24" s="30">
        <v>7873</v>
      </c>
      <c r="BT24" s="30">
        <v>1495.0827</v>
      </c>
      <c r="BU24" s="29">
        <v>437.97</v>
      </c>
      <c r="BV24" s="30">
        <v>0</v>
      </c>
      <c r="BW24" s="30">
        <v>0</v>
      </c>
      <c r="BX24" s="29">
        <v>0</v>
      </c>
      <c r="BY24" s="30">
        <v>0</v>
      </c>
      <c r="BZ24" s="30">
        <v>0</v>
      </c>
      <c r="CA24" s="29">
        <v>0</v>
      </c>
      <c r="CB24" s="30">
        <v>0</v>
      </c>
      <c r="CC24" s="30">
        <v>0</v>
      </c>
      <c r="CD24" s="29">
        <v>0</v>
      </c>
      <c r="CE24" s="30">
        <v>0</v>
      </c>
      <c r="CF24" s="30">
        <v>0</v>
      </c>
      <c r="CG24" s="30">
        <v>0</v>
      </c>
      <c r="CH24" s="29">
        <v>0</v>
      </c>
      <c r="CI24" s="35">
        <v>0</v>
      </c>
      <c r="CJ24" s="29">
        <v>0</v>
      </c>
      <c r="CK24" s="30">
        <v>0</v>
      </c>
      <c r="CL24" s="30">
        <v>0</v>
      </c>
      <c r="CM24" s="29">
        <v>0</v>
      </c>
      <c r="CN24" s="29">
        <v>18640</v>
      </c>
      <c r="CO24" s="30">
        <v>3539.736</v>
      </c>
      <c r="CP24" s="29">
        <v>2084.3</v>
      </c>
      <c r="CQ24" s="29">
        <v>9090</v>
      </c>
      <c r="CR24" s="30">
        <v>1726.191</v>
      </c>
      <c r="CS24" s="29">
        <v>743.2</v>
      </c>
      <c r="CT24" s="29">
        <v>0</v>
      </c>
      <c r="CU24" s="30">
        <v>0</v>
      </c>
      <c r="CV24" s="29">
        <v>0</v>
      </c>
      <c r="CW24" s="30">
        <v>0</v>
      </c>
      <c r="CX24" s="30">
        <v>0</v>
      </c>
      <c r="CY24" s="29">
        <v>0</v>
      </c>
      <c r="CZ24" s="29">
        <v>0</v>
      </c>
      <c r="DA24" s="29">
        <v>0</v>
      </c>
      <c r="DB24" s="29">
        <v>0</v>
      </c>
      <c r="DC24" s="29">
        <v>0</v>
      </c>
      <c r="DD24" s="30">
        <v>0</v>
      </c>
      <c r="DE24" s="29">
        <v>194.6</v>
      </c>
      <c r="DF24" s="29">
        <v>0</v>
      </c>
      <c r="DG24" s="31">
        <f t="shared" si="8"/>
        <v>237874.2</v>
      </c>
      <c r="DH24" s="31">
        <f t="shared" si="9"/>
        <v>54717.0201</v>
      </c>
      <c r="DI24" s="31">
        <f t="shared" si="10"/>
        <v>51373.210100000004</v>
      </c>
      <c r="DJ24" s="30">
        <v>0</v>
      </c>
      <c r="DK24" s="30">
        <v>0</v>
      </c>
      <c r="DL24" s="30">
        <v>0</v>
      </c>
      <c r="DM24" s="29">
        <v>0</v>
      </c>
      <c r="DN24" s="30"/>
      <c r="DO24" s="30">
        <v>0</v>
      </c>
      <c r="DP24" s="30">
        <v>0</v>
      </c>
      <c r="DQ24" s="30">
        <v>0</v>
      </c>
      <c r="DR24" s="30">
        <v>0</v>
      </c>
      <c r="DS24" s="30">
        <v>0</v>
      </c>
      <c r="DT24" s="30">
        <v>0</v>
      </c>
      <c r="DU24" s="30">
        <v>0</v>
      </c>
      <c r="DV24" s="30">
        <v>0</v>
      </c>
      <c r="DW24" s="30">
        <v>0</v>
      </c>
      <c r="DX24" s="30">
        <v>0</v>
      </c>
      <c r="DY24" s="29">
        <v>0</v>
      </c>
      <c r="DZ24" s="30">
        <v>0</v>
      </c>
      <c r="EA24" s="29">
        <v>0</v>
      </c>
      <c r="EB24" s="29">
        <v>0</v>
      </c>
      <c r="EC24" s="31">
        <f t="shared" si="11"/>
        <v>0</v>
      </c>
      <c r="ED24" s="31">
        <f t="shared" si="11"/>
        <v>0</v>
      </c>
      <c r="EE24" s="31">
        <f t="shared" si="12"/>
        <v>0</v>
      </c>
      <c r="EH24" s="22"/>
      <c r="EJ24" s="22"/>
      <c r="EK24" s="22"/>
      <c r="EM24" s="22"/>
    </row>
    <row r="25" spans="1:143" s="21" customFormat="1" ht="20.25" customHeight="1">
      <c r="A25" s="19">
        <v>16</v>
      </c>
      <c r="B25" s="20" t="s">
        <v>64</v>
      </c>
      <c r="C25" s="30">
        <v>357.4734</v>
      </c>
      <c r="D25" s="30">
        <v>2845.7355</v>
      </c>
      <c r="E25" s="31">
        <f t="shared" si="13"/>
        <v>22571.291</v>
      </c>
      <c r="F25" s="31">
        <f t="shared" si="14"/>
        <v>5169.8936</v>
      </c>
      <c r="G25" s="31">
        <f t="shared" si="0"/>
        <v>5216.7504</v>
      </c>
      <c r="H25" s="31">
        <f t="shared" si="15"/>
        <v>100.90633973588933</v>
      </c>
      <c r="I25" s="31">
        <f t="shared" si="16"/>
        <v>23.112326184620986</v>
      </c>
      <c r="J25" s="31">
        <f t="shared" si="1"/>
        <v>6410.291</v>
      </c>
      <c r="K25" s="31">
        <f t="shared" si="2"/>
        <v>1129.6435999999999</v>
      </c>
      <c r="L25" s="31">
        <f t="shared" si="3"/>
        <v>1176.4504</v>
      </c>
      <c r="M25" s="31">
        <f t="shared" si="17"/>
        <v>104.14350154331862</v>
      </c>
      <c r="N25" s="31">
        <f t="shared" si="18"/>
        <v>18.352527209763174</v>
      </c>
      <c r="O25" s="31">
        <f t="shared" si="4"/>
        <v>2006</v>
      </c>
      <c r="P25" s="31">
        <f t="shared" si="19"/>
        <v>460.1764</v>
      </c>
      <c r="Q25" s="31">
        <f t="shared" si="5"/>
        <v>350.1504</v>
      </c>
      <c r="R25" s="31">
        <f t="shared" si="20"/>
        <v>76.0904731316078</v>
      </c>
      <c r="S25" s="32">
        <f t="shared" si="21"/>
        <v>17.455154536390825</v>
      </c>
      <c r="T25" s="30">
        <v>2</v>
      </c>
      <c r="U25" s="30">
        <v>0.45880000000000004</v>
      </c>
      <c r="V25" s="29">
        <v>0.1504</v>
      </c>
      <c r="W25" s="31">
        <f t="shared" si="31"/>
        <v>32.78116826503923</v>
      </c>
      <c r="X25" s="32">
        <f t="shared" si="32"/>
        <v>7.5200000000000005</v>
      </c>
      <c r="Y25" s="30">
        <v>2080</v>
      </c>
      <c r="Z25" s="30">
        <v>230.776</v>
      </c>
      <c r="AA25" s="29">
        <v>410</v>
      </c>
      <c r="AB25" s="31">
        <f t="shared" si="22"/>
        <v>177.66145526397892</v>
      </c>
      <c r="AC25" s="32">
        <f t="shared" si="23"/>
        <v>19.71153846153846</v>
      </c>
      <c r="AD25" s="29">
        <v>2004</v>
      </c>
      <c r="AE25" s="30">
        <v>459.7176</v>
      </c>
      <c r="AF25" s="29">
        <v>350</v>
      </c>
      <c r="AG25" s="31">
        <f t="shared" si="24"/>
        <v>76.13369599075607</v>
      </c>
      <c r="AH25" s="32">
        <f t="shared" si="25"/>
        <v>17.465069860279442</v>
      </c>
      <c r="AI25" s="29">
        <v>39</v>
      </c>
      <c r="AJ25" s="30">
        <v>17.113200000000003</v>
      </c>
      <c r="AK25" s="29">
        <v>39</v>
      </c>
      <c r="AL25" s="29">
        <v>39</v>
      </c>
      <c r="AM25" s="32">
        <f t="shared" si="26"/>
        <v>100</v>
      </c>
      <c r="AN25" s="33">
        <v>0</v>
      </c>
      <c r="AO25" s="33"/>
      <c r="AP25" s="31"/>
      <c r="AQ25" s="31"/>
      <c r="AR25" s="32"/>
      <c r="AS25" s="33"/>
      <c r="AT25" s="33"/>
      <c r="AU25" s="32">
        <v>0</v>
      </c>
      <c r="AV25" s="32"/>
      <c r="AW25" s="32"/>
      <c r="AX25" s="32"/>
      <c r="AY25" s="29">
        <v>16161</v>
      </c>
      <c r="AZ25" s="30">
        <f t="shared" si="27"/>
        <v>4040.25</v>
      </c>
      <c r="BA25" s="29">
        <v>4040.3</v>
      </c>
      <c r="BB25" s="30"/>
      <c r="BC25" s="30">
        <v>0</v>
      </c>
      <c r="BD25" s="30">
        <v>0</v>
      </c>
      <c r="BE25" s="34">
        <v>0</v>
      </c>
      <c r="BF25" s="35">
        <v>0</v>
      </c>
      <c r="BG25" s="29">
        <v>0</v>
      </c>
      <c r="BH25" s="30">
        <v>0</v>
      </c>
      <c r="BI25" s="30">
        <v>0</v>
      </c>
      <c r="BJ25" s="30">
        <v>0</v>
      </c>
      <c r="BK25" s="32"/>
      <c r="BL25" s="32"/>
      <c r="BM25" s="32"/>
      <c r="BN25" s="31">
        <f t="shared" si="6"/>
        <v>1500</v>
      </c>
      <c r="BO25" s="31">
        <f t="shared" si="28"/>
        <v>284.84999999999997</v>
      </c>
      <c r="BP25" s="31">
        <f t="shared" si="7"/>
        <v>230</v>
      </c>
      <c r="BQ25" s="31">
        <f t="shared" si="29"/>
        <v>80.74425136036511</v>
      </c>
      <c r="BR25" s="32">
        <f t="shared" si="30"/>
        <v>15.333333333333332</v>
      </c>
      <c r="BS25" s="30">
        <v>780</v>
      </c>
      <c r="BT25" s="30">
        <v>148.12199999999999</v>
      </c>
      <c r="BU25" s="29">
        <v>50</v>
      </c>
      <c r="BV25" s="30">
        <v>0</v>
      </c>
      <c r="BW25" s="30">
        <v>0</v>
      </c>
      <c r="BX25" s="29">
        <v>0</v>
      </c>
      <c r="BY25" s="30">
        <v>0</v>
      </c>
      <c r="BZ25" s="30">
        <v>0</v>
      </c>
      <c r="CA25" s="29">
        <v>0</v>
      </c>
      <c r="CB25" s="30">
        <v>720</v>
      </c>
      <c r="CC25" s="30">
        <v>136.72799999999998</v>
      </c>
      <c r="CD25" s="29">
        <v>180</v>
      </c>
      <c r="CE25" s="30">
        <v>0</v>
      </c>
      <c r="CF25" s="30">
        <v>0</v>
      </c>
      <c r="CG25" s="30">
        <v>0</v>
      </c>
      <c r="CH25" s="29">
        <v>0</v>
      </c>
      <c r="CI25" s="35">
        <v>0</v>
      </c>
      <c r="CJ25" s="29">
        <v>0</v>
      </c>
      <c r="CK25" s="30">
        <v>70</v>
      </c>
      <c r="CL25" s="30">
        <v>13.292999999999997</v>
      </c>
      <c r="CM25" s="29">
        <v>32</v>
      </c>
      <c r="CN25" s="29">
        <v>650</v>
      </c>
      <c r="CO25" s="30">
        <v>123.435</v>
      </c>
      <c r="CP25" s="29">
        <v>50</v>
      </c>
      <c r="CQ25" s="29">
        <v>650</v>
      </c>
      <c r="CR25" s="30">
        <v>123.435</v>
      </c>
      <c r="CS25" s="29">
        <v>50</v>
      </c>
      <c r="CT25" s="29">
        <v>65.291</v>
      </c>
      <c r="CU25" s="30">
        <v>0</v>
      </c>
      <c r="CV25" s="29">
        <v>65.3</v>
      </c>
      <c r="CW25" s="30">
        <v>0</v>
      </c>
      <c r="CX25" s="30">
        <v>0</v>
      </c>
      <c r="CY25" s="29">
        <v>0</v>
      </c>
      <c r="CZ25" s="29">
        <v>0</v>
      </c>
      <c r="DA25" s="29">
        <v>0</v>
      </c>
      <c r="DB25" s="29">
        <v>0</v>
      </c>
      <c r="DC25" s="29">
        <v>0</v>
      </c>
      <c r="DD25" s="30">
        <v>0</v>
      </c>
      <c r="DE25" s="29">
        <v>0</v>
      </c>
      <c r="DF25" s="29">
        <v>0</v>
      </c>
      <c r="DG25" s="31">
        <f t="shared" si="8"/>
        <v>22571.291</v>
      </c>
      <c r="DH25" s="31">
        <f t="shared" si="9"/>
        <v>5169.8936</v>
      </c>
      <c r="DI25" s="31">
        <f t="shared" si="10"/>
        <v>5216.7504</v>
      </c>
      <c r="DJ25" s="30">
        <v>0</v>
      </c>
      <c r="DK25" s="30">
        <v>0</v>
      </c>
      <c r="DL25" s="30">
        <v>0</v>
      </c>
      <c r="DM25" s="29">
        <v>0</v>
      </c>
      <c r="DN25" s="30"/>
      <c r="DO25" s="30">
        <v>0</v>
      </c>
      <c r="DP25" s="30">
        <v>0</v>
      </c>
      <c r="DQ25" s="30">
        <v>0</v>
      </c>
      <c r="DR25" s="30">
        <v>0</v>
      </c>
      <c r="DS25" s="30">
        <v>0</v>
      </c>
      <c r="DT25" s="30">
        <v>0</v>
      </c>
      <c r="DU25" s="30">
        <v>0</v>
      </c>
      <c r="DV25" s="30">
        <v>0</v>
      </c>
      <c r="DW25" s="30">
        <v>0</v>
      </c>
      <c r="DX25" s="30">
        <v>0</v>
      </c>
      <c r="DY25" s="29">
        <v>0</v>
      </c>
      <c r="DZ25" s="30">
        <v>0</v>
      </c>
      <c r="EA25" s="29">
        <v>0</v>
      </c>
      <c r="EB25" s="29">
        <v>0</v>
      </c>
      <c r="EC25" s="31">
        <f t="shared" si="11"/>
        <v>0</v>
      </c>
      <c r="ED25" s="31">
        <f t="shared" si="11"/>
        <v>0</v>
      </c>
      <c r="EE25" s="31">
        <f t="shared" si="12"/>
        <v>0</v>
      </c>
      <c r="EH25" s="22"/>
      <c r="EJ25" s="22"/>
      <c r="EK25" s="22"/>
      <c r="EM25" s="22"/>
    </row>
    <row r="26" spans="1:143" s="21" customFormat="1" ht="20.25" customHeight="1">
      <c r="A26" s="19">
        <v>17</v>
      </c>
      <c r="B26" s="20" t="s">
        <v>65</v>
      </c>
      <c r="C26" s="30">
        <v>548.3999</v>
      </c>
      <c r="D26" s="30">
        <v>3589.1998</v>
      </c>
      <c r="E26" s="31">
        <f t="shared" si="13"/>
        <v>57580.5</v>
      </c>
      <c r="F26" s="31">
        <f t="shared" si="14"/>
        <v>13107.7612</v>
      </c>
      <c r="G26" s="31">
        <f t="shared" si="0"/>
        <v>25485.753099999998</v>
      </c>
      <c r="H26" s="31">
        <f t="shared" si="15"/>
        <v>194.43254047075558</v>
      </c>
      <c r="I26" s="31">
        <f t="shared" si="16"/>
        <v>44.261083352871196</v>
      </c>
      <c r="J26" s="31">
        <f t="shared" si="1"/>
        <v>21021</v>
      </c>
      <c r="K26" s="31">
        <f t="shared" si="2"/>
        <v>4200.3112</v>
      </c>
      <c r="L26" s="31">
        <f t="shared" si="3"/>
        <v>16455.753099999998</v>
      </c>
      <c r="M26" s="31">
        <f t="shared" si="17"/>
        <v>391.7746166045982</v>
      </c>
      <c r="N26" s="31">
        <f t="shared" si="18"/>
        <v>78.28244660101802</v>
      </c>
      <c r="O26" s="31">
        <f t="shared" si="4"/>
        <v>11400</v>
      </c>
      <c r="P26" s="31">
        <f t="shared" si="19"/>
        <v>2615.1600000000003</v>
      </c>
      <c r="Q26" s="31">
        <f t="shared" si="5"/>
        <v>2208.7753</v>
      </c>
      <c r="R26" s="31">
        <f t="shared" si="20"/>
        <v>84.4604268954863</v>
      </c>
      <c r="S26" s="32">
        <f t="shared" si="21"/>
        <v>19.37522192982456</v>
      </c>
      <c r="T26" s="30">
        <v>400</v>
      </c>
      <c r="U26" s="30">
        <v>91.76</v>
      </c>
      <c r="V26" s="29">
        <v>8.1223</v>
      </c>
      <c r="W26" s="31">
        <f t="shared" si="31"/>
        <v>8.85167829119442</v>
      </c>
      <c r="X26" s="32">
        <f t="shared" si="32"/>
        <v>2.030575</v>
      </c>
      <c r="Y26" s="30">
        <v>4000</v>
      </c>
      <c r="Z26" s="30">
        <v>443.8</v>
      </c>
      <c r="AA26" s="29">
        <v>343.8428</v>
      </c>
      <c r="AB26" s="31">
        <f t="shared" si="22"/>
        <v>77.47697160883281</v>
      </c>
      <c r="AC26" s="32">
        <f t="shared" si="23"/>
        <v>8.596070000000001</v>
      </c>
      <c r="AD26" s="29">
        <v>11000</v>
      </c>
      <c r="AE26" s="30">
        <v>2523.4</v>
      </c>
      <c r="AF26" s="29">
        <v>2200.653</v>
      </c>
      <c r="AG26" s="31">
        <f t="shared" si="24"/>
        <v>87.20983593564237</v>
      </c>
      <c r="AH26" s="32">
        <f t="shared" si="25"/>
        <v>20.005936363636362</v>
      </c>
      <c r="AI26" s="29">
        <v>297</v>
      </c>
      <c r="AJ26" s="30">
        <v>130.32360000000003</v>
      </c>
      <c r="AK26" s="29">
        <v>53.8</v>
      </c>
      <c r="AL26" s="29">
        <v>53.8</v>
      </c>
      <c r="AM26" s="32">
        <f t="shared" si="26"/>
        <v>18.114478114478114</v>
      </c>
      <c r="AN26" s="33">
        <v>0</v>
      </c>
      <c r="AO26" s="33"/>
      <c r="AP26" s="31"/>
      <c r="AQ26" s="31"/>
      <c r="AR26" s="32"/>
      <c r="AS26" s="33"/>
      <c r="AT26" s="33"/>
      <c r="AU26" s="32">
        <v>0</v>
      </c>
      <c r="AV26" s="32"/>
      <c r="AW26" s="32"/>
      <c r="AX26" s="32"/>
      <c r="AY26" s="29">
        <v>33759</v>
      </c>
      <c r="AZ26" s="30">
        <f t="shared" si="27"/>
        <v>8439.75</v>
      </c>
      <c r="BA26" s="29">
        <v>8470.2</v>
      </c>
      <c r="BB26" s="30"/>
      <c r="BC26" s="30">
        <v>0</v>
      </c>
      <c r="BD26" s="30">
        <v>0</v>
      </c>
      <c r="BE26" s="34">
        <v>2800.5</v>
      </c>
      <c r="BF26" s="35">
        <v>467.7</v>
      </c>
      <c r="BG26" s="29">
        <v>559.8</v>
      </c>
      <c r="BH26" s="30">
        <v>0</v>
      </c>
      <c r="BI26" s="30">
        <v>0</v>
      </c>
      <c r="BJ26" s="30">
        <v>0</v>
      </c>
      <c r="BK26" s="32"/>
      <c r="BL26" s="32"/>
      <c r="BM26" s="32"/>
      <c r="BN26" s="31">
        <f t="shared" si="6"/>
        <v>944.5</v>
      </c>
      <c r="BO26" s="31">
        <f t="shared" si="28"/>
        <v>179.36055</v>
      </c>
      <c r="BP26" s="31">
        <f t="shared" si="7"/>
        <v>120</v>
      </c>
      <c r="BQ26" s="31">
        <f t="shared" si="29"/>
        <v>66.90434434996993</v>
      </c>
      <c r="BR26" s="32">
        <f t="shared" si="30"/>
        <v>12.70513499205929</v>
      </c>
      <c r="BS26" s="30">
        <v>464.5</v>
      </c>
      <c r="BT26" s="30">
        <v>88.20854999999999</v>
      </c>
      <c r="BU26" s="29">
        <v>0</v>
      </c>
      <c r="BV26" s="30">
        <v>0</v>
      </c>
      <c r="BW26" s="30">
        <v>0</v>
      </c>
      <c r="BX26" s="29">
        <v>0</v>
      </c>
      <c r="BY26" s="30">
        <v>0</v>
      </c>
      <c r="BZ26" s="30">
        <v>0</v>
      </c>
      <c r="CA26" s="29">
        <v>0</v>
      </c>
      <c r="CB26" s="30">
        <v>480</v>
      </c>
      <c r="CC26" s="30">
        <v>91.15199999999999</v>
      </c>
      <c r="CD26" s="29">
        <v>120</v>
      </c>
      <c r="CE26" s="30">
        <v>0</v>
      </c>
      <c r="CF26" s="30">
        <v>0</v>
      </c>
      <c r="CG26" s="30">
        <v>0</v>
      </c>
      <c r="CH26" s="29">
        <v>0</v>
      </c>
      <c r="CI26" s="35">
        <v>0</v>
      </c>
      <c r="CJ26" s="29">
        <v>0</v>
      </c>
      <c r="CK26" s="30">
        <v>0</v>
      </c>
      <c r="CL26" s="30">
        <v>0</v>
      </c>
      <c r="CM26" s="29">
        <v>0</v>
      </c>
      <c r="CN26" s="29">
        <v>4379.5</v>
      </c>
      <c r="CO26" s="30">
        <v>831.66705</v>
      </c>
      <c r="CP26" s="29">
        <v>588.57</v>
      </c>
      <c r="CQ26" s="29">
        <v>2459.5</v>
      </c>
      <c r="CR26" s="30">
        <v>467.05904999999996</v>
      </c>
      <c r="CS26" s="29">
        <v>178.57</v>
      </c>
      <c r="CT26" s="29">
        <v>0</v>
      </c>
      <c r="CU26" s="30">
        <v>0</v>
      </c>
      <c r="CV26" s="29">
        <v>0</v>
      </c>
      <c r="CW26" s="30">
        <v>0</v>
      </c>
      <c r="CX26" s="30">
        <v>0</v>
      </c>
      <c r="CY26" s="29">
        <v>0</v>
      </c>
      <c r="CZ26" s="29">
        <v>0</v>
      </c>
      <c r="DA26" s="29">
        <v>0</v>
      </c>
      <c r="DB26" s="29">
        <v>0</v>
      </c>
      <c r="DC26" s="29">
        <v>0</v>
      </c>
      <c r="DD26" s="30">
        <v>0</v>
      </c>
      <c r="DE26" s="29">
        <v>13140.765</v>
      </c>
      <c r="DF26" s="29">
        <v>0</v>
      </c>
      <c r="DG26" s="31">
        <f t="shared" si="8"/>
        <v>57580.5</v>
      </c>
      <c r="DH26" s="31">
        <f t="shared" si="9"/>
        <v>13107.7612</v>
      </c>
      <c r="DI26" s="31">
        <f t="shared" si="10"/>
        <v>25485.753099999998</v>
      </c>
      <c r="DJ26" s="30">
        <v>0</v>
      </c>
      <c r="DK26" s="30">
        <v>0</v>
      </c>
      <c r="DL26" s="30">
        <v>0</v>
      </c>
      <c r="DM26" s="29">
        <v>0</v>
      </c>
      <c r="DN26" s="30"/>
      <c r="DO26" s="30">
        <v>0</v>
      </c>
      <c r="DP26" s="30">
        <v>0</v>
      </c>
      <c r="DQ26" s="30">
        <v>0</v>
      </c>
      <c r="DR26" s="30">
        <v>0</v>
      </c>
      <c r="DS26" s="30">
        <v>0</v>
      </c>
      <c r="DT26" s="30">
        <v>0</v>
      </c>
      <c r="DU26" s="30">
        <v>0</v>
      </c>
      <c r="DV26" s="30">
        <v>0</v>
      </c>
      <c r="DW26" s="30">
        <v>0</v>
      </c>
      <c r="DX26" s="30">
        <v>0</v>
      </c>
      <c r="DY26" s="29">
        <v>0</v>
      </c>
      <c r="DZ26" s="30">
        <v>0</v>
      </c>
      <c r="EA26" s="29">
        <v>0</v>
      </c>
      <c r="EB26" s="29">
        <v>0</v>
      </c>
      <c r="EC26" s="31">
        <f t="shared" si="11"/>
        <v>0</v>
      </c>
      <c r="ED26" s="31">
        <f t="shared" si="11"/>
        <v>0</v>
      </c>
      <c r="EE26" s="31">
        <f t="shared" si="12"/>
        <v>0</v>
      </c>
      <c r="EH26" s="22"/>
      <c r="EJ26" s="22"/>
      <c r="EK26" s="22"/>
      <c r="EM26" s="22"/>
    </row>
    <row r="27" spans="1:143" s="21" customFormat="1" ht="20.25" customHeight="1">
      <c r="A27" s="19">
        <v>18</v>
      </c>
      <c r="B27" s="20" t="s">
        <v>66</v>
      </c>
      <c r="C27" s="30">
        <v>3969.0991</v>
      </c>
      <c r="D27" s="30">
        <v>4780.4667</v>
      </c>
      <c r="E27" s="31">
        <f t="shared" si="13"/>
        <v>78416.5</v>
      </c>
      <c r="F27" s="31">
        <f t="shared" si="14"/>
        <v>18038.976264999998</v>
      </c>
      <c r="G27" s="31">
        <f t="shared" si="0"/>
        <v>15077.001999999999</v>
      </c>
      <c r="H27" s="31">
        <f t="shared" si="15"/>
        <v>83.58014212399098</v>
      </c>
      <c r="I27" s="31">
        <f t="shared" si="16"/>
        <v>19.226823436394124</v>
      </c>
      <c r="J27" s="31">
        <f t="shared" si="1"/>
        <v>64386.7</v>
      </c>
      <c r="K27" s="31">
        <f t="shared" si="2"/>
        <v>14531.526264999999</v>
      </c>
      <c r="L27" s="31">
        <f t="shared" si="3"/>
        <v>11569.501999999999</v>
      </c>
      <c r="M27" s="31">
        <f t="shared" si="17"/>
        <v>79.61656462656505</v>
      </c>
      <c r="N27" s="31">
        <f t="shared" si="18"/>
        <v>17.968776160293974</v>
      </c>
      <c r="O27" s="31">
        <f t="shared" si="4"/>
        <v>47387.7</v>
      </c>
      <c r="P27" s="31">
        <f t="shared" si="19"/>
        <v>10870.73838</v>
      </c>
      <c r="Q27" s="31">
        <f t="shared" si="5"/>
        <v>7403.3962</v>
      </c>
      <c r="R27" s="31">
        <f t="shared" si="20"/>
        <v>68.10389452128459</v>
      </c>
      <c r="S27" s="32">
        <f t="shared" si="21"/>
        <v>15.623033403182685</v>
      </c>
      <c r="T27" s="30">
        <v>21444.2</v>
      </c>
      <c r="U27" s="30">
        <v>4919.299480000001</v>
      </c>
      <c r="V27" s="29">
        <v>2900.4052</v>
      </c>
      <c r="W27" s="31">
        <f t="shared" si="31"/>
        <v>58.959720012817755</v>
      </c>
      <c r="X27" s="32">
        <f t="shared" si="32"/>
        <v>13.525359770940396</v>
      </c>
      <c r="Y27" s="30">
        <v>2019.7</v>
      </c>
      <c r="Z27" s="30">
        <v>224.085715</v>
      </c>
      <c r="AA27" s="29">
        <v>42.7078</v>
      </c>
      <c r="AB27" s="31">
        <f t="shared" si="22"/>
        <v>19.058689216311713</v>
      </c>
      <c r="AC27" s="32">
        <f t="shared" si="23"/>
        <v>2.1145615685497847</v>
      </c>
      <c r="AD27" s="29">
        <v>25943.5</v>
      </c>
      <c r="AE27" s="30">
        <v>5951.4389</v>
      </c>
      <c r="AF27" s="29">
        <v>4502.991</v>
      </c>
      <c r="AG27" s="31">
        <f t="shared" si="24"/>
        <v>75.6622234666645</v>
      </c>
      <c r="AH27" s="32">
        <f t="shared" si="25"/>
        <v>17.356914063252837</v>
      </c>
      <c r="AI27" s="29">
        <v>2379</v>
      </c>
      <c r="AJ27" s="30">
        <v>1043.9052</v>
      </c>
      <c r="AK27" s="29">
        <v>1542.75</v>
      </c>
      <c r="AL27" s="29">
        <v>1542.75</v>
      </c>
      <c r="AM27" s="32">
        <f t="shared" si="26"/>
        <v>64.84867591424968</v>
      </c>
      <c r="AN27" s="33">
        <v>0</v>
      </c>
      <c r="AO27" s="33"/>
      <c r="AP27" s="31"/>
      <c r="AQ27" s="31"/>
      <c r="AR27" s="32"/>
      <c r="AS27" s="33"/>
      <c r="AT27" s="33"/>
      <c r="AU27" s="32">
        <v>0</v>
      </c>
      <c r="AV27" s="32"/>
      <c r="AW27" s="32"/>
      <c r="AX27" s="32"/>
      <c r="AY27" s="29">
        <v>14029.8</v>
      </c>
      <c r="AZ27" s="30">
        <f t="shared" si="27"/>
        <v>3507.45</v>
      </c>
      <c r="BA27" s="29">
        <v>3507.5</v>
      </c>
      <c r="BB27" s="30"/>
      <c r="BC27" s="30">
        <v>0</v>
      </c>
      <c r="BD27" s="30">
        <v>0</v>
      </c>
      <c r="BE27" s="34">
        <v>0</v>
      </c>
      <c r="BF27" s="35">
        <v>0</v>
      </c>
      <c r="BG27" s="29">
        <v>0</v>
      </c>
      <c r="BH27" s="30">
        <v>0</v>
      </c>
      <c r="BI27" s="30">
        <v>0</v>
      </c>
      <c r="BJ27" s="30">
        <v>0</v>
      </c>
      <c r="BK27" s="32"/>
      <c r="BL27" s="32"/>
      <c r="BM27" s="32"/>
      <c r="BN27" s="31">
        <f t="shared" si="6"/>
        <v>2718</v>
      </c>
      <c r="BO27" s="31">
        <f t="shared" si="28"/>
        <v>516.1482</v>
      </c>
      <c r="BP27" s="31">
        <f t="shared" si="7"/>
        <v>163.38</v>
      </c>
      <c r="BQ27" s="31">
        <f t="shared" si="29"/>
        <v>31.653699460736277</v>
      </c>
      <c r="BR27" s="32">
        <f t="shared" si="30"/>
        <v>6.011037527593819</v>
      </c>
      <c r="BS27" s="30">
        <v>1142.4</v>
      </c>
      <c r="BT27" s="30">
        <v>216.94176000000002</v>
      </c>
      <c r="BU27" s="29">
        <v>163.38</v>
      </c>
      <c r="BV27" s="30">
        <v>0</v>
      </c>
      <c r="BW27" s="30">
        <v>0</v>
      </c>
      <c r="BX27" s="29">
        <v>0</v>
      </c>
      <c r="BY27" s="30">
        <v>0</v>
      </c>
      <c r="BZ27" s="30">
        <v>0</v>
      </c>
      <c r="CA27" s="29">
        <v>0</v>
      </c>
      <c r="CB27" s="30">
        <v>1575.6</v>
      </c>
      <c r="CC27" s="30">
        <v>299.20643999999993</v>
      </c>
      <c r="CD27" s="29">
        <v>0</v>
      </c>
      <c r="CE27" s="30">
        <v>0</v>
      </c>
      <c r="CF27" s="30">
        <v>0</v>
      </c>
      <c r="CG27" s="30">
        <v>0</v>
      </c>
      <c r="CH27" s="29">
        <v>0</v>
      </c>
      <c r="CI27" s="35">
        <v>0</v>
      </c>
      <c r="CJ27" s="29">
        <v>0</v>
      </c>
      <c r="CK27" s="30">
        <v>0</v>
      </c>
      <c r="CL27" s="30">
        <v>0</v>
      </c>
      <c r="CM27" s="29">
        <v>0</v>
      </c>
      <c r="CN27" s="29">
        <v>9882.3</v>
      </c>
      <c r="CO27" s="30">
        <v>1876.6487699999998</v>
      </c>
      <c r="CP27" s="29">
        <v>1262.9</v>
      </c>
      <c r="CQ27" s="29">
        <v>2136</v>
      </c>
      <c r="CR27" s="30">
        <v>405.62639999999993</v>
      </c>
      <c r="CS27" s="29">
        <v>109.2</v>
      </c>
      <c r="CT27" s="29">
        <v>0</v>
      </c>
      <c r="CU27" s="30">
        <v>0</v>
      </c>
      <c r="CV27" s="29">
        <v>1154.368</v>
      </c>
      <c r="CW27" s="30">
        <v>0</v>
      </c>
      <c r="CX27" s="30">
        <v>0</v>
      </c>
      <c r="CY27" s="29">
        <v>0</v>
      </c>
      <c r="CZ27" s="29">
        <v>0</v>
      </c>
      <c r="DA27" s="29">
        <v>0</v>
      </c>
      <c r="DB27" s="29">
        <v>0</v>
      </c>
      <c r="DC27" s="29">
        <v>0</v>
      </c>
      <c r="DD27" s="30">
        <v>0</v>
      </c>
      <c r="DE27" s="29">
        <v>0</v>
      </c>
      <c r="DF27" s="29">
        <v>0</v>
      </c>
      <c r="DG27" s="31">
        <f t="shared" si="8"/>
        <v>78416.5</v>
      </c>
      <c r="DH27" s="31">
        <f t="shared" si="9"/>
        <v>18038.976264999998</v>
      </c>
      <c r="DI27" s="31">
        <f t="shared" si="10"/>
        <v>15077.001999999999</v>
      </c>
      <c r="DJ27" s="30">
        <v>0</v>
      </c>
      <c r="DK27" s="30">
        <v>0</v>
      </c>
      <c r="DL27" s="30">
        <v>0</v>
      </c>
      <c r="DM27" s="29">
        <v>0</v>
      </c>
      <c r="DN27" s="30"/>
      <c r="DO27" s="30">
        <v>0</v>
      </c>
      <c r="DP27" s="30">
        <v>0</v>
      </c>
      <c r="DQ27" s="30">
        <v>0</v>
      </c>
      <c r="DR27" s="30">
        <v>0</v>
      </c>
      <c r="DS27" s="30">
        <v>0</v>
      </c>
      <c r="DT27" s="30">
        <v>0</v>
      </c>
      <c r="DU27" s="30">
        <v>0</v>
      </c>
      <c r="DV27" s="30">
        <v>0</v>
      </c>
      <c r="DW27" s="30">
        <v>0</v>
      </c>
      <c r="DX27" s="30">
        <v>0</v>
      </c>
      <c r="DY27" s="29">
        <v>0</v>
      </c>
      <c r="DZ27" s="30">
        <v>0</v>
      </c>
      <c r="EA27" s="29">
        <v>0</v>
      </c>
      <c r="EB27" s="29">
        <v>0</v>
      </c>
      <c r="EC27" s="31">
        <f t="shared" si="11"/>
        <v>0</v>
      </c>
      <c r="ED27" s="31">
        <f t="shared" si="11"/>
        <v>0</v>
      </c>
      <c r="EE27" s="31">
        <f t="shared" si="12"/>
        <v>0</v>
      </c>
      <c r="EH27" s="22"/>
      <c r="EJ27" s="22"/>
      <c r="EK27" s="22"/>
      <c r="EM27" s="22"/>
    </row>
    <row r="28" spans="1:143" s="21" customFormat="1" ht="20.25" customHeight="1">
      <c r="A28" s="19">
        <v>19</v>
      </c>
      <c r="B28" s="20" t="s">
        <v>67</v>
      </c>
      <c r="C28" s="30">
        <v>1508.97</v>
      </c>
      <c r="D28" s="30">
        <v>2257.6029</v>
      </c>
      <c r="E28" s="31">
        <f t="shared" si="13"/>
        <v>84406.5</v>
      </c>
      <c r="F28" s="31">
        <f t="shared" si="14"/>
        <v>19703.5225</v>
      </c>
      <c r="G28" s="31">
        <f t="shared" si="0"/>
        <v>18228.503100000005</v>
      </c>
      <c r="H28" s="31">
        <f t="shared" si="15"/>
        <v>92.51393044061034</v>
      </c>
      <c r="I28" s="31">
        <f t="shared" si="16"/>
        <v>21.59608928222353</v>
      </c>
      <c r="J28" s="31">
        <f t="shared" si="1"/>
        <v>33300</v>
      </c>
      <c r="K28" s="31">
        <f t="shared" si="2"/>
        <v>6926.897499999999</v>
      </c>
      <c r="L28" s="31">
        <f t="shared" si="3"/>
        <v>5451.9030999999995</v>
      </c>
      <c r="M28" s="31">
        <f t="shared" si="17"/>
        <v>78.70627651123753</v>
      </c>
      <c r="N28" s="31">
        <f t="shared" si="18"/>
        <v>16.372081381381378</v>
      </c>
      <c r="O28" s="31">
        <f t="shared" si="4"/>
        <v>12800</v>
      </c>
      <c r="P28" s="31">
        <f t="shared" si="19"/>
        <v>2936.3199999999997</v>
      </c>
      <c r="Q28" s="31">
        <f t="shared" si="5"/>
        <v>2764.7971</v>
      </c>
      <c r="R28" s="31">
        <f t="shared" si="20"/>
        <v>94.1585760407585</v>
      </c>
      <c r="S28" s="32">
        <f t="shared" si="21"/>
        <v>21.59997734375</v>
      </c>
      <c r="T28" s="30">
        <v>4200</v>
      </c>
      <c r="U28" s="30">
        <v>963.48</v>
      </c>
      <c r="V28" s="29">
        <v>1861.2821</v>
      </c>
      <c r="W28" s="31">
        <f t="shared" si="31"/>
        <v>193.1832627558434</v>
      </c>
      <c r="X28" s="32">
        <f t="shared" si="32"/>
        <v>44.31624047619047</v>
      </c>
      <c r="Y28" s="30">
        <v>3650</v>
      </c>
      <c r="Z28" s="30">
        <v>404.9675</v>
      </c>
      <c r="AA28" s="29">
        <v>252.6</v>
      </c>
      <c r="AB28" s="31">
        <f t="shared" si="22"/>
        <v>62.37537580176187</v>
      </c>
      <c r="AC28" s="32">
        <f t="shared" si="23"/>
        <v>6.920547945205479</v>
      </c>
      <c r="AD28" s="29">
        <v>8600</v>
      </c>
      <c r="AE28" s="30">
        <v>1972.84</v>
      </c>
      <c r="AF28" s="29">
        <v>903.515</v>
      </c>
      <c r="AG28" s="31">
        <f t="shared" si="24"/>
        <v>45.797682528740296</v>
      </c>
      <c r="AH28" s="32">
        <f t="shared" si="25"/>
        <v>10.505988372093022</v>
      </c>
      <c r="AI28" s="29">
        <v>1550</v>
      </c>
      <c r="AJ28" s="30">
        <v>680.14</v>
      </c>
      <c r="AK28" s="29">
        <v>609.4</v>
      </c>
      <c r="AL28" s="29">
        <v>609.4</v>
      </c>
      <c r="AM28" s="32">
        <f t="shared" si="26"/>
        <v>39.31612903225806</v>
      </c>
      <c r="AN28" s="33">
        <v>0</v>
      </c>
      <c r="AO28" s="33"/>
      <c r="AP28" s="31"/>
      <c r="AQ28" s="31"/>
      <c r="AR28" s="32"/>
      <c r="AS28" s="33"/>
      <c r="AT28" s="33"/>
      <c r="AU28" s="32">
        <v>0</v>
      </c>
      <c r="AV28" s="32"/>
      <c r="AW28" s="32"/>
      <c r="AX28" s="32"/>
      <c r="AY28" s="29">
        <v>51106.5</v>
      </c>
      <c r="AZ28" s="30">
        <f t="shared" si="27"/>
        <v>12776.625</v>
      </c>
      <c r="BA28" s="29">
        <v>12776.6</v>
      </c>
      <c r="BB28" s="30"/>
      <c r="BC28" s="30">
        <v>0</v>
      </c>
      <c r="BD28" s="30">
        <v>0</v>
      </c>
      <c r="BE28" s="34">
        <v>0</v>
      </c>
      <c r="BF28" s="35">
        <v>0</v>
      </c>
      <c r="BG28" s="29">
        <v>0</v>
      </c>
      <c r="BH28" s="30">
        <v>0</v>
      </c>
      <c r="BI28" s="30">
        <v>0</v>
      </c>
      <c r="BJ28" s="30">
        <v>0</v>
      </c>
      <c r="BK28" s="32"/>
      <c r="BL28" s="32"/>
      <c r="BM28" s="32"/>
      <c r="BN28" s="31">
        <f t="shared" si="6"/>
        <v>4100</v>
      </c>
      <c r="BO28" s="31">
        <f t="shared" si="28"/>
        <v>778.59</v>
      </c>
      <c r="BP28" s="31">
        <f t="shared" si="7"/>
        <v>889.556</v>
      </c>
      <c r="BQ28" s="31">
        <f t="shared" si="29"/>
        <v>114.25217380135886</v>
      </c>
      <c r="BR28" s="32">
        <f t="shared" si="30"/>
        <v>21.69648780487805</v>
      </c>
      <c r="BS28" s="30">
        <v>4100</v>
      </c>
      <c r="BT28" s="30">
        <v>778.59</v>
      </c>
      <c r="BU28" s="29">
        <v>889.556</v>
      </c>
      <c r="BV28" s="30">
        <v>0</v>
      </c>
      <c r="BW28" s="30">
        <v>0</v>
      </c>
      <c r="BX28" s="29">
        <v>0</v>
      </c>
      <c r="BY28" s="30">
        <v>0</v>
      </c>
      <c r="BZ28" s="30">
        <v>0</v>
      </c>
      <c r="CA28" s="29">
        <v>0</v>
      </c>
      <c r="CB28" s="30">
        <v>0</v>
      </c>
      <c r="CC28" s="30">
        <v>0</v>
      </c>
      <c r="CD28" s="29">
        <v>0</v>
      </c>
      <c r="CE28" s="30">
        <v>0</v>
      </c>
      <c r="CF28" s="30">
        <v>0</v>
      </c>
      <c r="CG28" s="30">
        <v>0</v>
      </c>
      <c r="CH28" s="29">
        <v>0</v>
      </c>
      <c r="CI28" s="35">
        <v>0</v>
      </c>
      <c r="CJ28" s="29">
        <v>0</v>
      </c>
      <c r="CK28" s="30">
        <v>5200</v>
      </c>
      <c r="CL28" s="30">
        <v>987.48</v>
      </c>
      <c r="CM28" s="29">
        <v>727.15</v>
      </c>
      <c r="CN28" s="29">
        <v>6000</v>
      </c>
      <c r="CO28" s="30">
        <v>1139.4</v>
      </c>
      <c r="CP28" s="29">
        <v>208.4</v>
      </c>
      <c r="CQ28" s="29">
        <v>3000</v>
      </c>
      <c r="CR28" s="30">
        <v>569.7</v>
      </c>
      <c r="CS28" s="29">
        <v>208.4</v>
      </c>
      <c r="CT28" s="29">
        <v>0</v>
      </c>
      <c r="CU28" s="30">
        <v>0</v>
      </c>
      <c r="CV28" s="29">
        <v>0</v>
      </c>
      <c r="CW28" s="30">
        <v>0</v>
      </c>
      <c r="CX28" s="30">
        <v>0</v>
      </c>
      <c r="CY28" s="29">
        <v>0</v>
      </c>
      <c r="CZ28" s="29">
        <v>0</v>
      </c>
      <c r="DA28" s="29">
        <v>0</v>
      </c>
      <c r="DB28" s="29">
        <v>0</v>
      </c>
      <c r="DC28" s="29">
        <v>0</v>
      </c>
      <c r="DD28" s="30">
        <v>0</v>
      </c>
      <c r="DE28" s="29">
        <v>0</v>
      </c>
      <c r="DF28" s="29">
        <v>0</v>
      </c>
      <c r="DG28" s="31">
        <f t="shared" si="8"/>
        <v>84406.5</v>
      </c>
      <c r="DH28" s="31">
        <f t="shared" si="9"/>
        <v>19703.5225</v>
      </c>
      <c r="DI28" s="31">
        <f t="shared" si="10"/>
        <v>18228.503100000005</v>
      </c>
      <c r="DJ28" s="30">
        <v>0</v>
      </c>
      <c r="DK28" s="30">
        <v>0</v>
      </c>
      <c r="DL28" s="30">
        <v>0</v>
      </c>
      <c r="DM28" s="29">
        <v>0</v>
      </c>
      <c r="DN28" s="30"/>
      <c r="DO28" s="30">
        <v>0</v>
      </c>
      <c r="DP28" s="30">
        <v>0</v>
      </c>
      <c r="DQ28" s="30">
        <v>0</v>
      </c>
      <c r="DR28" s="30">
        <v>0</v>
      </c>
      <c r="DS28" s="30">
        <v>0</v>
      </c>
      <c r="DT28" s="30">
        <v>0</v>
      </c>
      <c r="DU28" s="30">
        <v>0</v>
      </c>
      <c r="DV28" s="30">
        <v>0</v>
      </c>
      <c r="DW28" s="30">
        <v>0</v>
      </c>
      <c r="DX28" s="30">
        <v>0</v>
      </c>
      <c r="DY28" s="29">
        <v>15483.4271</v>
      </c>
      <c r="DZ28" s="30">
        <v>3870.856775</v>
      </c>
      <c r="EA28" s="29">
        <v>0</v>
      </c>
      <c r="EB28" s="29">
        <v>0</v>
      </c>
      <c r="EC28" s="31">
        <f t="shared" si="11"/>
        <v>15483.4271</v>
      </c>
      <c r="ED28" s="31">
        <f t="shared" si="11"/>
        <v>3870.856775</v>
      </c>
      <c r="EE28" s="31">
        <f t="shared" si="12"/>
        <v>0</v>
      </c>
      <c r="EH28" s="22"/>
      <c r="EJ28" s="22"/>
      <c r="EK28" s="22"/>
      <c r="EM28" s="22"/>
    </row>
    <row r="29" spans="1:143" s="21" customFormat="1" ht="20.25" customHeight="1">
      <c r="A29" s="19">
        <v>20</v>
      </c>
      <c r="B29" s="20" t="s">
        <v>68</v>
      </c>
      <c r="C29" s="30">
        <v>2710.941</v>
      </c>
      <c r="D29" s="30">
        <v>6267.7515</v>
      </c>
      <c r="E29" s="31">
        <f t="shared" si="13"/>
        <v>31690.600000000002</v>
      </c>
      <c r="F29" s="31">
        <f t="shared" si="14"/>
        <v>7542.13896</v>
      </c>
      <c r="G29" s="31">
        <f t="shared" si="0"/>
        <v>7414.85</v>
      </c>
      <c r="H29" s="31">
        <f t="shared" si="15"/>
        <v>98.31229627728843</v>
      </c>
      <c r="I29" s="31">
        <f t="shared" si="16"/>
        <v>23.397632105419273</v>
      </c>
      <c r="J29" s="31">
        <f t="shared" si="1"/>
        <v>5208.4</v>
      </c>
      <c r="K29" s="31">
        <f t="shared" si="2"/>
        <v>921.58896</v>
      </c>
      <c r="L29" s="31">
        <f t="shared" si="3"/>
        <v>794.25</v>
      </c>
      <c r="M29" s="31">
        <f t="shared" si="17"/>
        <v>86.1826730216039</v>
      </c>
      <c r="N29" s="31">
        <f t="shared" si="18"/>
        <v>15.249404807618463</v>
      </c>
      <c r="O29" s="31">
        <f t="shared" si="4"/>
        <v>2078.4</v>
      </c>
      <c r="P29" s="31">
        <f t="shared" si="19"/>
        <v>476.78496</v>
      </c>
      <c r="Q29" s="31">
        <f t="shared" si="5"/>
        <v>708</v>
      </c>
      <c r="R29" s="31">
        <f t="shared" si="20"/>
        <v>148.49461694429286</v>
      </c>
      <c r="S29" s="32">
        <f t="shared" si="21"/>
        <v>34.06466512702078</v>
      </c>
      <c r="T29" s="30">
        <v>78.4</v>
      </c>
      <c r="U29" s="30">
        <v>17.98496</v>
      </c>
      <c r="V29" s="29">
        <v>0</v>
      </c>
      <c r="W29" s="31">
        <f t="shared" si="31"/>
        <v>0</v>
      </c>
      <c r="X29" s="32">
        <f t="shared" si="32"/>
        <v>0</v>
      </c>
      <c r="Y29" s="30">
        <v>1500</v>
      </c>
      <c r="Z29" s="30">
        <v>166.425</v>
      </c>
      <c r="AA29" s="29">
        <v>44.25</v>
      </c>
      <c r="AB29" s="31">
        <f t="shared" si="22"/>
        <v>26.58855340243353</v>
      </c>
      <c r="AC29" s="32">
        <f t="shared" si="23"/>
        <v>2.9499999999999997</v>
      </c>
      <c r="AD29" s="29">
        <v>2000</v>
      </c>
      <c r="AE29" s="30">
        <v>458.8</v>
      </c>
      <c r="AF29" s="29">
        <v>708</v>
      </c>
      <c r="AG29" s="31">
        <f t="shared" si="24"/>
        <v>154.31560592850914</v>
      </c>
      <c r="AH29" s="32">
        <f t="shared" si="25"/>
        <v>35.4</v>
      </c>
      <c r="AI29" s="29">
        <v>180</v>
      </c>
      <c r="AJ29" s="30">
        <v>78.98400000000001</v>
      </c>
      <c r="AK29" s="29">
        <v>30</v>
      </c>
      <c r="AL29" s="29">
        <v>30</v>
      </c>
      <c r="AM29" s="32">
        <f t="shared" si="26"/>
        <v>16.666666666666664</v>
      </c>
      <c r="AN29" s="33">
        <v>0</v>
      </c>
      <c r="AO29" s="33"/>
      <c r="AP29" s="31"/>
      <c r="AQ29" s="31"/>
      <c r="AR29" s="32"/>
      <c r="AS29" s="33"/>
      <c r="AT29" s="33"/>
      <c r="AU29" s="32">
        <v>0</v>
      </c>
      <c r="AV29" s="32"/>
      <c r="AW29" s="32"/>
      <c r="AX29" s="32"/>
      <c r="AY29" s="29">
        <v>26482.2</v>
      </c>
      <c r="AZ29" s="30">
        <f t="shared" si="27"/>
        <v>6620.549999999999</v>
      </c>
      <c r="BA29" s="29">
        <v>6620.6</v>
      </c>
      <c r="BB29" s="30"/>
      <c r="BC29" s="30">
        <v>0</v>
      </c>
      <c r="BD29" s="30">
        <v>0</v>
      </c>
      <c r="BE29" s="34">
        <v>0</v>
      </c>
      <c r="BF29" s="35">
        <v>0</v>
      </c>
      <c r="BG29" s="29">
        <v>0</v>
      </c>
      <c r="BH29" s="30">
        <v>0</v>
      </c>
      <c r="BI29" s="30">
        <v>0</v>
      </c>
      <c r="BJ29" s="30">
        <v>0</v>
      </c>
      <c r="BK29" s="32"/>
      <c r="BL29" s="32"/>
      <c r="BM29" s="32"/>
      <c r="BN29" s="31">
        <f t="shared" si="6"/>
        <v>350</v>
      </c>
      <c r="BO29" s="31">
        <f t="shared" si="28"/>
        <v>66.465</v>
      </c>
      <c r="BP29" s="31">
        <f t="shared" si="7"/>
        <v>0</v>
      </c>
      <c r="BQ29" s="31">
        <f t="shared" si="29"/>
        <v>0</v>
      </c>
      <c r="BR29" s="32">
        <f t="shared" si="30"/>
        <v>0</v>
      </c>
      <c r="BS29" s="30">
        <v>350</v>
      </c>
      <c r="BT29" s="30">
        <v>66.465</v>
      </c>
      <c r="BU29" s="29">
        <v>0</v>
      </c>
      <c r="BV29" s="30">
        <v>0</v>
      </c>
      <c r="BW29" s="30">
        <v>0</v>
      </c>
      <c r="BX29" s="29">
        <v>0</v>
      </c>
      <c r="BY29" s="30">
        <v>0</v>
      </c>
      <c r="BZ29" s="30">
        <v>0</v>
      </c>
      <c r="CA29" s="29">
        <v>0</v>
      </c>
      <c r="CB29" s="30">
        <v>0</v>
      </c>
      <c r="CC29" s="30">
        <v>0</v>
      </c>
      <c r="CD29" s="29">
        <v>0</v>
      </c>
      <c r="CE29" s="30">
        <v>0</v>
      </c>
      <c r="CF29" s="30">
        <v>0</v>
      </c>
      <c r="CG29" s="30">
        <v>0</v>
      </c>
      <c r="CH29" s="29">
        <v>0</v>
      </c>
      <c r="CI29" s="35">
        <v>0</v>
      </c>
      <c r="CJ29" s="29">
        <v>0</v>
      </c>
      <c r="CK29" s="30">
        <v>0</v>
      </c>
      <c r="CL29" s="30">
        <v>0</v>
      </c>
      <c r="CM29" s="29">
        <v>0</v>
      </c>
      <c r="CN29" s="29">
        <v>1100</v>
      </c>
      <c r="CO29" s="30">
        <v>132.93</v>
      </c>
      <c r="CP29" s="29">
        <v>12</v>
      </c>
      <c r="CQ29" s="29">
        <v>1100</v>
      </c>
      <c r="CR29" s="30">
        <v>132.93</v>
      </c>
      <c r="CS29" s="29">
        <v>12</v>
      </c>
      <c r="CT29" s="29">
        <v>0</v>
      </c>
      <c r="CU29" s="30">
        <v>0</v>
      </c>
      <c r="CV29" s="29">
        <v>0</v>
      </c>
      <c r="CW29" s="30">
        <v>0</v>
      </c>
      <c r="CX29" s="30">
        <v>0</v>
      </c>
      <c r="CY29" s="29">
        <v>0</v>
      </c>
      <c r="CZ29" s="29">
        <v>0</v>
      </c>
      <c r="DA29" s="29">
        <v>0</v>
      </c>
      <c r="DB29" s="29">
        <v>0</v>
      </c>
      <c r="DC29" s="29">
        <v>0</v>
      </c>
      <c r="DD29" s="30">
        <v>0</v>
      </c>
      <c r="DE29" s="29">
        <v>0</v>
      </c>
      <c r="DF29" s="29">
        <v>0</v>
      </c>
      <c r="DG29" s="31">
        <f t="shared" si="8"/>
        <v>31690.600000000002</v>
      </c>
      <c r="DH29" s="31">
        <f t="shared" si="9"/>
        <v>7542.13896</v>
      </c>
      <c r="DI29" s="31">
        <f t="shared" si="10"/>
        <v>7414.85</v>
      </c>
      <c r="DJ29" s="30">
        <v>0</v>
      </c>
      <c r="DK29" s="30">
        <v>0</v>
      </c>
      <c r="DL29" s="30">
        <v>0</v>
      </c>
      <c r="DM29" s="29">
        <v>0</v>
      </c>
      <c r="DN29" s="30"/>
      <c r="DO29" s="30">
        <v>0</v>
      </c>
      <c r="DP29" s="30">
        <v>0</v>
      </c>
      <c r="DQ29" s="30">
        <v>0</v>
      </c>
      <c r="DR29" s="30">
        <v>0</v>
      </c>
      <c r="DS29" s="30">
        <v>0</v>
      </c>
      <c r="DT29" s="30">
        <v>0</v>
      </c>
      <c r="DU29" s="30">
        <v>0</v>
      </c>
      <c r="DV29" s="30">
        <v>0</v>
      </c>
      <c r="DW29" s="30">
        <v>0</v>
      </c>
      <c r="DX29" s="30">
        <v>0</v>
      </c>
      <c r="DY29" s="29">
        <v>0</v>
      </c>
      <c r="DZ29" s="30">
        <v>0</v>
      </c>
      <c r="EA29" s="29">
        <v>0</v>
      </c>
      <c r="EB29" s="29">
        <v>0</v>
      </c>
      <c r="EC29" s="31">
        <f t="shared" si="11"/>
        <v>0</v>
      </c>
      <c r="ED29" s="31">
        <f t="shared" si="11"/>
        <v>0</v>
      </c>
      <c r="EE29" s="31">
        <f t="shared" si="12"/>
        <v>0</v>
      </c>
      <c r="EH29" s="22"/>
      <c r="EJ29" s="22"/>
      <c r="EK29" s="22"/>
      <c r="EM29" s="22"/>
    </row>
    <row r="30" spans="1:143" s="21" customFormat="1" ht="20.25" customHeight="1">
      <c r="A30" s="19">
        <v>21</v>
      </c>
      <c r="B30" s="20" t="s">
        <v>69</v>
      </c>
      <c r="C30" s="30">
        <v>2122.364</v>
      </c>
      <c r="D30" s="30">
        <v>2259.2114</v>
      </c>
      <c r="E30" s="31">
        <f t="shared" si="13"/>
        <v>69581.89</v>
      </c>
      <c r="F30" s="31">
        <f t="shared" si="14"/>
        <v>15151.013970999998</v>
      </c>
      <c r="G30" s="31">
        <f t="shared" si="0"/>
        <v>14220.424</v>
      </c>
      <c r="H30" s="31">
        <f t="shared" si="15"/>
        <v>93.85790302364445</v>
      </c>
      <c r="I30" s="31">
        <f t="shared" si="16"/>
        <v>20.436961399007703</v>
      </c>
      <c r="J30" s="31">
        <f t="shared" si="1"/>
        <v>28184.89</v>
      </c>
      <c r="K30" s="31">
        <f t="shared" si="2"/>
        <v>5111.663971000001</v>
      </c>
      <c r="L30" s="31">
        <f t="shared" si="3"/>
        <v>4079.924</v>
      </c>
      <c r="M30" s="31">
        <f t="shared" si="17"/>
        <v>79.81596644745487</v>
      </c>
      <c r="N30" s="31">
        <f t="shared" si="18"/>
        <v>14.475571840088787</v>
      </c>
      <c r="O30" s="31">
        <f t="shared" si="4"/>
        <v>8855.43</v>
      </c>
      <c r="P30" s="31">
        <f t="shared" si="19"/>
        <v>2031.4356420000001</v>
      </c>
      <c r="Q30" s="31">
        <f t="shared" si="5"/>
        <v>2153.3650000000002</v>
      </c>
      <c r="R30" s="31">
        <f t="shared" si="20"/>
        <v>106.0021275338045</v>
      </c>
      <c r="S30" s="32">
        <f t="shared" si="21"/>
        <v>24.31688805625475</v>
      </c>
      <c r="T30" s="30">
        <v>355.43</v>
      </c>
      <c r="U30" s="30">
        <v>81.53564200000001</v>
      </c>
      <c r="V30" s="29">
        <v>142.443</v>
      </c>
      <c r="W30" s="31">
        <f t="shared" si="31"/>
        <v>174.7002862870694</v>
      </c>
      <c r="X30" s="32">
        <f t="shared" si="32"/>
        <v>40.07624567425373</v>
      </c>
      <c r="Y30" s="30">
        <v>7500</v>
      </c>
      <c r="Z30" s="30">
        <v>832.125</v>
      </c>
      <c r="AA30" s="29">
        <v>157.909</v>
      </c>
      <c r="AB30" s="31">
        <f t="shared" si="22"/>
        <v>18.976596064293226</v>
      </c>
      <c r="AC30" s="32">
        <f t="shared" si="23"/>
        <v>2.105453333333333</v>
      </c>
      <c r="AD30" s="29">
        <v>8500</v>
      </c>
      <c r="AE30" s="30">
        <v>1949.9</v>
      </c>
      <c r="AF30" s="29">
        <v>2010.922</v>
      </c>
      <c r="AG30" s="31">
        <f t="shared" si="24"/>
        <v>103.12949382019589</v>
      </c>
      <c r="AH30" s="32">
        <f t="shared" si="25"/>
        <v>23.657905882352942</v>
      </c>
      <c r="AI30" s="29">
        <v>266</v>
      </c>
      <c r="AJ30" s="30">
        <v>116.72080000000001</v>
      </c>
      <c r="AK30" s="29">
        <v>66.8</v>
      </c>
      <c r="AL30" s="29">
        <v>66.8</v>
      </c>
      <c r="AM30" s="32">
        <f t="shared" si="26"/>
        <v>25.112781954887215</v>
      </c>
      <c r="AN30" s="33">
        <v>0</v>
      </c>
      <c r="AO30" s="33"/>
      <c r="AP30" s="31"/>
      <c r="AQ30" s="31"/>
      <c r="AR30" s="32"/>
      <c r="AS30" s="33"/>
      <c r="AT30" s="33"/>
      <c r="AU30" s="32">
        <v>0</v>
      </c>
      <c r="AV30" s="32"/>
      <c r="AW30" s="32"/>
      <c r="AX30" s="32"/>
      <c r="AY30" s="29">
        <v>37663</v>
      </c>
      <c r="AZ30" s="30">
        <f t="shared" si="27"/>
        <v>9415.75</v>
      </c>
      <c r="BA30" s="29">
        <v>9394.1</v>
      </c>
      <c r="BB30" s="30"/>
      <c r="BC30" s="30">
        <v>0</v>
      </c>
      <c r="BD30" s="30">
        <v>0</v>
      </c>
      <c r="BE30" s="34">
        <v>3734</v>
      </c>
      <c r="BF30" s="35">
        <v>623.6</v>
      </c>
      <c r="BG30" s="29">
        <v>746.4</v>
      </c>
      <c r="BH30" s="30">
        <v>0</v>
      </c>
      <c r="BI30" s="30">
        <v>0</v>
      </c>
      <c r="BJ30" s="30">
        <v>0</v>
      </c>
      <c r="BK30" s="32"/>
      <c r="BL30" s="32"/>
      <c r="BM30" s="32"/>
      <c r="BN30" s="31">
        <f t="shared" si="6"/>
        <v>1153.71</v>
      </c>
      <c r="BO30" s="31">
        <f t="shared" si="28"/>
        <v>219.089529</v>
      </c>
      <c r="BP30" s="31">
        <f t="shared" si="7"/>
        <v>225</v>
      </c>
      <c r="BQ30" s="31">
        <f t="shared" si="29"/>
        <v>102.69774234623507</v>
      </c>
      <c r="BR30" s="32">
        <f t="shared" si="30"/>
        <v>19.502301271550042</v>
      </c>
      <c r="BS30" s="30">
        <v>1143.71</v>
      </c>
      <c r="BT30" s="30">
        <v>217.190529</v>
      </c>
      <c r="BU30" s="29">
        <v>225</v>
      </c>
      <c r="BV30" s="30">
        <v>0</v>
      </c>
      <c r="BW30" s="30">
        <v>0</v>
      </c>
      <c r="BX30" s="29">
        <v>0</v>
      </c>
      <c r="BY30" s="30">
        <v>0</v>
      </c>
      <c r="BZ30" s="30">
        <v>0</v>
      </c>
      <c r="CA30" s="29">
        <v>0</v>
      </c>
      <c r="CB30" s="30">
        <v>10</v>
      </c>
      <c r="CC30" s="30">
        <v>1.899</v>
      </c>
      <c r="CD30" s="29">
        <v>0</v>
      </c>
      <c r="CE30" s="30">
        <v>0</v>
      </c>
      <c r="CF30" s="30">
        <v>0</v>
      </c>
      <c r="CG30" s="30">
        <v>0</v>
      </c>
      <c r="CH30" s="29">
        <v>0</v>
      </c>
      <c r="CI30" s="35">
        <v>0</v>
      </c>
      <c r="CJ30" s="29">
        <v>0</v>
      </c>
      <c r="CK30" s="30">
        <v>8520</v>
      </c>
      <c r="CL30" s="30">
        <v>1617.9479999999999</v>
      </c>
      <c r="CM30" s="29">
        <v>1072</v>
      </c>
      <c r="CN30" s="29">
        <v>1570</v>
      </c>
      <c r="CO30" s="30">
        <v>294.345</v>
      </c>
      <c r="CP30" s="29">
        <v>85.1</v>
      </c>
      <c r="CQ30" s="29">
        <v>1550</v>
      </c>
      <c r="CR30" s="30">
        <v>294.345</v>
      </c>
      <c r="CS30" s="29">
        <v>65.1</v>
      </c>
      <c r="CT30" s="29">
        <v>319.75</v>
      </c>
      <c r="CU30" s="30">
        <v>0</v>
      </c>
      <c r="CV30" s="29">
        <v>319.75</v>
      </c>
      <c r="CW30" s="30">
        <v>0</v>
      </c>
      <c r="CX30" s="30">
        <v>0</v>
      </c>
      <c r="CY30" s="29">
        <v>0</v>
      </c>
      <c r="CZ30" s="29">
        <v>0</v>
      </c>
      <c r="DA30" s="29">
        <v>0</v>
      </c>
      <c r="DB30" s="29">
        <v>0</v>
      </c>
      <c r="DC30" s="29">
        <v>0</v>
      </c>
      <c r="DD30" s="30">
        <v>0</v>
      </c>
      <c r="DE30" s="29">
        <v>0</v>
      </c>
      <c r="DF30" s="29">
        <v>0</v>
      </c>
      <c r="DG30" s="31">
        <f t="shared" si="8"/>
        <v>69581.89</v>
      </c>
      <c r="DH30" s="31">
        <f t="shared" si="9"/>
        <v>15151.013970999998</v>
      </c>
      <c r="DI30" s="31">
        <f t="shared" si="10"/>
        <v>14220.424</v>
      </c>
      <c r="DJ30" s="30">
        <v>0</v>
      </c>
      <c r="DK30" s="30">
        <v>0</v>
      </c>
      <c r="DL30" s="30">
        <v>0</v>
      </c>
      <c r="DM30" s="29">
        <v>0</v>
      </c>
      <c r="DN30" s="30"/>
      <c r="DO30" s="30">
        <v>0</v>
      </c>
      <c r="DP30" s="30">
        <v>0</v>
      </c>
      <c r="DQ30" s="30">
        <v>0</v>
      </c>
      <c r="DR30" s="30">
        <v>0</v>
      </c>
      <c r="DS30" s="30">
        <v>0</v>
      </c>
      <c r="DT30" s="30">
        <v>0</v>
      </c>
      <c r="DU30" s="30">
        <v>0</v>
      </c>
      <c r="DV30" s="30">
        <v>0</v>
      </c>
      <c r="DW30" s="30">
        <v>0</v>
      </c>
      <c r="DX30" s="30">
        <v>0</v>
      </c>
      <c r="DY30" s="29">
        <v>0</v>
      </c>
      <c r="DZ30" s="30">
        <v>0</v>
      </c>
      <c r="EA30" s="29">
        <v>0</v>
      </c>
      <c r="EB30" s="29">
        <v>0</v>
      </c>
      <c r="EC30" s="31">
        <f t="shared" si="11"/>
        <v>0</v>
      </c>
      <c r="ED30" s="31">
        <f t="shared" si="11"/>
        <v>0</v>
      </c>
      <c r="EE30" s="31">
        <f t="shared" si="12"/>
        <v>0</v>
      </c>
      <c r="EH30" s="22"/>
      <c r="EJ30" s="22"/>
      <c r="EK30" s="22"/>
      <c r="EM30" s="22"/>
    </row>
    <row r="31" spans="1:143" s="21" customFormat="1" ht="20.25" customHeight="1">
      <c r="A31" s="19">
        <v>22</v>
      </c>
      <c r="B31" s="20" t="s">
        <v>70</v>
      </c>
      <c r="C31" s="30">
        <v>2650.6509</v>
      </c>
      <c r="D31" s="30">
        <v>3485.5713</v>
      </c>
      <c r="E31" s="31">
        <f t="shared" si="13"/>
        <v>47410.2</v>
      </c>
      <c r="F31" s="31">
        <f t="shared" si="14"/>
        <v>10764.714479999999</v>
      </c>
      <c r="G31" s="31">
        <f t="shared" si="0"/>
        <v>11439.991100000001</v>
      </c>
      <c r="H31" s="31">
        <f t="shared" si="15"/>
        <v>106.27305648704954</v>
      </c>
      <c r="I31" s="31">
        <f t="shared" si="16"/>
        <v>24.129809829952208</v>
      </c>
      <c r="J31" s="31">
        <f t="shared" si="1"/>
        <v>14688.2</v>
      </c>
      <c r="K31" s="31">
        <f t="shared" si="2"/>
        <v>2584.2144799999996</v>
      </c>
      <c r="L31" s="31">
        <f t="shared" si="3"/>
        <v>3260.9911</v>
      </c>
      <c r="M31" s="31">
        <f t="shared" si="17"/>
        <v>126.18887190818621</v>
      </c>
      <c r="N31" s="31">
        <f t="shared" si="18"/>
        <v>22.201434484824553</v>
      </c>
      <c r="O31" s="31">
        <f t="shared" si="4"/>
        <v>5270.2</v>
      </c>
      <c r="P31" s="31">
        <f t="shared" si="19"/>
        <v>1208.98388</v>
      </c>
      <c r="Q31" s="31">
        <f t="shared" si="5"/>
        <v>2138.7505</v>
      </c>
      <c r="R31" s="31">
        <f t="shared" si="20"/>
        <v>176.90479876373539</v>
      </c>
      <c r="S31" s="32">
        <f t="shared" si="21"/>
        <v>40.581960836400896</v>
      </c>
      <c r="T31" s="30">
        <v>270.2</v>
      </c>
      <c r="U31" s="30">
        <v>61.98388</v>
      </c>
      <c r="V31" s="29">
        <v>10.1545</v>
      </c>
      <c r="W31" s="31">
        <f t="shared" si="31"/>
        <v>16.382485252617293</v>
      </c>
      <c r="X31" s="32">
        <f t="shared" si="32"/>
        <v>3.7581421169504075</v>
      </c>
      <c r="Y31" s="30">
        <v>5600</v>
      </c>
      <c r="Z31" s="30">
        <v>621.32</v>
      </c>
      <c r="AA31" s="29">
        <v>801.4346</v>
      </c>
      <c r="AB31" s="31">
        <f t="shared" si="22"/>
        <v>128.9890233696002</v>
      </c>
      <c r="AC31" s="32">
        <f t="shared" si="23"/>
        <v>14.311332142857145</v>
      </c>
      <c r="AD31" s="29">
        <v>5000</v>
      </c>
      <c r="AE31" s="30">
        <v>1147</v>
      </c>
      <c r="AF31" s="29">
        <v>2128.596</v>
      </c>
      <c r="AG31" s="31">
        <f t="shared" si="24"/>
        <v>185.57942458587618</v>
      </c>
      <c r="AH31" s="32">
        <f t="shared" si="25"/>
        <v>42.57192</v>
      </c>
      <c r="AI31" s="29">
        <v>116</v>
      </c>
      <c r="AJ31" s="30">
        <v>50.9008</v>
      </c>
      <c r="AK31" s="29">
        <v>85.5</v>
      </c>
      <c r="AL31" s="29">
        <v>85.5</v>
      </c>
      <c r="AM31" s="32">
        <f t="shared" si="26"/>
        <v>73.70689655172413</v>
      </c>
      <c r="AN31" s="33">
        <v>0</v>
      </c>
      <c r="AO31" s="33"/>
      <c r="AP31" s="31"/>
      <c r="AQ31" s="31"/>
      <c r="AR31" s="32"/>
      <c r="AS31" s="33"/>
      <c r="AT31" s="33"/>
      <c r="AU31" s="32">
        <v>0</v>
      </c>
      <c r="AV31" s="32"/>
      <c r="AW31" s="32"/>
      <c r="AX31" s="32"/>
      <c r="AY31" s="29">
        <v>32722</v>
      </c>
      <c r="AZ31" s="30">
        <f t="shared" si="27"/>
        <v>8180.5</v>
      </c>
      <c r="BA31" s="29">
        <v>8179</v>
      </c>
      <c r="BB31" s="30"/>
      <c r="BC31" s="30">
        <v>0</v>
      </c>
      <c r="BD31" s="30">
        <v>0</v>
      </c>
      <c r="BE31" s="34">
        <v>0</v>
      </c>
      <c r="BF31" s="35">
        <v>0</v>
      </c>
      <c r="BG31" s="29">
        <v>0</v>
      </c>
      <c r="BH31" s="30">
        <v>0</v>
      </c>
      <c r="BI31" s="30">
        <v>0</v>
      </c>
      <c r="BJ31" s="30">
        <v>0</v>
      </c>
      <c r="BK31" s="32"/>
      <c r="BL31" s="32"/>
      <c r="BM31" s="32"/>
      <c r="BN31" s="31">
        <f t="shared" si="6"/>
        <v>650</v>
      </c>
      <c r="BO31" s="31">
        <f t="shared" si="28"/>
        <v>123.435</v>
      </c>
      <c r="BP31" s="31">
        <f t="shared" si="7"/>
        <v>122.456</v>
      </c>
      <c r="BQ31" s="31">
        <f t="shared" si="29"/>
        <v>99.20687001255722</v>
      </c>
      <c r="BR31" s="32">
        <f t="shared" si="30"/>
        <v>18.839384615384617</v>
      </c>
      <c r="BS31" s="30">
        <v>650</v>
      </c>
      <c r="BT31" s="30">
        <v>123.435</v>
      </c>
      <c r="BU31" s="29">
        <v>122.181</v>
      </c>
      <c r="BV31" s="30">
        <v>0</v>
      </c>
      <c r="BW31" s="30">
        <v>0</v>
      </c>
      <c r="BX31" s="29">
        <v>0</v>
      </c>
      <c r="BY31" s="30">
        <v>0</v>
      </c>
      <c r="BZ31" s="30">
        <v>0</v>
      </c>
      <c r="CA31" s="29">
        <v>0</v>
      </c>
      <c r="CB31" s="30">
        <v>0</v>
      </c>
      <c r="CC31" s="30">
        <v>0</v>
      </c>
      <c r="CD31" s="29">
        <v>0.275</v>
      </c>
      <c r="CE31" s="30">
        <v>0</v>
      </c>
      <c r="CF31" s="30">
        <v>0</v>
      </c>
      <c r="CG31" s="30">
        <v>0</v>
      </c>
      <c r="CH31" s="29">
        <v>0</v>
      </c>
      <c r="CI31" s="35">
        <v>0</v>
      </c>
      <c r="CJ31" s="29">
        <v>0</v>
      </c>
      <c r="CK31" s="30">
        <v>1630</v>
      </c>
      <c r="CL31" s="30">
        <v>309.537</v>
      </c>
      <c r="CM31" s="29">
        <v>19.6</v>
      </c>
      <c r="CN31" s="29">
        <v>1422</v>
      </c>
      <c r="CO31" s="30">
        <v>270.0378</v>
      </c>
      <c r="CP31" s="29">
        <v>93.25</v>
      </c>
      <c r="CQ31" s="29">
        <v>1332</v>
      </c>
      <c r="CR31" s="30">
        <v>252.9468</v>
      </c>
      <c r="CS31" s="29">
        <v>93.25</v>
      </c>
      <c r="CT31" s="29">
        <v>0</v>
      </c>
      <c r="CU31" s="30">
        <v>0</v>
      </c>
      <c r="CV31" s="29">
        <v>0</v>
      </c>
      <c r="CW31" s="30">
        <v>0</v>
      </c>
      <c r="CX31" s="30">
        <v>0</v>
      </c>
      <c r="CY31" s="29">
        <v>0</v>
      </c>
      <c r="CZ31" s="29">
        <v>0</v>
      </c>
      <c r="DA31" s="29">
        <v>0</v>
      </c>
      <c r="DB31" s="29">
        <v>0</v>
      </c>
      <c r="DC31" s="29">
        <v>0</v>
      </c>
      <c r="DD31" s="30">
        <v>0</v>
      </c>
      <c r="DE31" s="29">
        <v>0</v>
      </c>
      <c r="DF31" s="29">
        <v>0</v>
      </c>
      <c r="DG31" s="31">
        <f t="shared" si="8"/>
        <v>47410.2</v>
      </c>
      <c r="DH31" s="31">
        <f t="shared" si="9"/>
        <v>10764.714479999999</v>
      </c>
      <c r="DI31" s="31">
        <f t="shared" si="10"/>
        <v>11439.991100000001</v>
      </c>
      <c r="DJ31" s="30">
        <v>0</v>
      </c>
      <c r="DK31" s="30">
        <v>0</v>
      </c>
      <c r="DL31" s="30">
        <v>0</v>
      </c>
      <c r="DM31" s="29">
        <v>0</v>
      </c>
      <c r="DN31" s="30"/>
      <c r="DO31" s="30">
        <v>0</v>
      </c>
      <c r="DP31" s="30">
        <v>0</v>
      </c>
      <c r="DQ31" s="30">
        <v>0</v>
      </c>
      <c r="DR31" s="30">
        <v>0</v>
      </c>
      <c r="DS31" s="30">
        <v>0</v>
      </c>
      <c r="DT31" s="30">
        <v>0</v>
      </c>
      <c r="DU31" s="30">
        <v>0</v>
      </c>
      <c r="DV31" s="30">
        <v>0</v>
      </c>
      <c r="DW31" s="30">
        <v>0</v>
      </c>
      <c r="DX31" s="30">
        <v>0</v>
      </c>
      <c r="DY31" s="29">
        <v>0</v>
      </c>
      <c r="DZ31" s="30">
        <v>0</v>
      </c>
      <c r="EA31" s="29">
        <v>0</v>
      </c>
      <c r="EB31" s="29">
        <v>0</v>
      </c>
      <c r="EC31" s="31">
        <f t="shared" si="11"/>
        <v>0</v>
      </c>
      <c r="ED31" s="31">
        <f t="shared" si="11"/>
        <v>0</v>
      </c>
      <c r="EE31" s="31">
        <f t="shared" si="12"/>
        <v>0</v>
      </c>
      <c r="EH31" s="22"/>
      <c r="EJ31" s="22"/>
      <c r="EK31" s="22"/>
      <c r="EM31" s="22"/>
    </row>
    <row r="32" spans="1:143" s="21" customFormat="1" ht="20.25" customHeight="1">
      <c r="A32" s="19">
        <v>23</v>
      </c>
      <c r="B32" s="20" t="s">
        <v>71</v>
      </c>
      <c r="C32" s="30">
        <v>1828.3847</v>
      </c>
      <c r="D32" s="30">
        <v>1201.0647</v>
      </c>
      <c r="E32" s="31">
        <f t="shared" si="13"/>
        <v>45199.8</v>
      </c>
      <c r="F32" s="31">
        <f t="shared" si="14"/>
        <v>10836.889390000002</v>
      </c>
      <c r="G32" s="31">
        <f t="shared" si="0"/>
        <v>10810.7549</v>
      </c>
      <c r="H32" s="31">
        <f t="shared" si="15"/>
        <v>99.75883771569988</v>
      </c>
      <c r="I32" s="31">
        <f t="shared" si="16"/>
        <v>23.91770516683702</v>
      </c>
      <c r="J32" s="31">
        <f t="shared" si="1"/>
        <v>10113</v>
      </c>
      <c r="K32" s="31">
        <f t="shared" si="2"/>
        <v>2065.1893899999995</v>
      </c>
      <c r="L32" s="31">
        <f t="shared" si="3"/>
        <v>2039.0548999999999</v>
      </c>
      <c r="M32" s="31">
        <f t="shared" si="17"/>
        <v>98.73452332621176</v>
      </c>
      <c r="N32" s="31">
        <f t="shared" si="18"/>
        <v>20.1627103727875</v>
      </c>
      <c r="O32" s="31">
        <f t="shared" si="4"/>
        <v>5143</v>
      </c>
      <c r="P32" s="31">
        <f t="shared" si="19"/>
        <v>1179.8042</v>
      </c>
      <c r="Q32" s="31">
        <f t="shared" si="5"/>
        <v>1559.9649</v>
      </c>
      <c r="R32" s="31">
        <f t="shared" si="20"/>
        <v>132.22235520097317</v>
      </c>
      <c r="S32" s="32">
        <f t="shared" si="21"/>
        <v>30.331808283103246</v>
      </c>
      <c r="T32" s="30">
        <v>45</v>
      </c>
      <c r="U32" s="30">
        <v>10.323</v>
      </c>
      <c r="V32" s="29">
        <v>0.1149</v>
      </c>
      <c r="W32" s="31">
        <f t="shared" si="31"/>
        <v>1.113048532403371</v>
      </c>
      <c r="X32" s="32">
        <f t="shared" si="32"/>
        <v>0.2553333333333333</v>
      </c>
      <c r="Y32" s="30">
        <v>1286.6</v>
      </c>
      <c r="Z32" s="30">
        <v>142.74827</v>
      </c>
      <c r="AA32" s="29">
        <v>155.84</v>
      </c>
      <c r="AB32" s="31">
        <f t="shared" si="22"/>
        <v>109.17120046358531</v>
      </c>
      <c r="AC32" s="32">
        <f t="shared" si="23"/>
        <v>12.11254469143479</v>
      </c>
      <c r="AD32" s="29">
        <v>5098</v>
      </c>
      <c r="AE32" s="30">
        <v>1169.4812</v>
      </c>
      <c r="AF32" s="29">
        <v>1559.85</v>
      </c>
      <c r="AG32" s="31">
        <f t="shared" si="24"/>
        <v>133.3796558679182</v>
      </c>
      <c r="AH32" s="32">
        <f t="shared" si="25"/>
        <v>30.597293056100426</v>
      </c>
      <c r="AI32" s="29">
        <v>173.4</v>
      </c>
      <c r="AJ32" s="30">
        <v>76.08792</v>
      </c>
      <c r="AK32" s="29">
        <v>79.2</v>
      </c>
      <c r="AL32" s="29">
        <v>79.2</v>
      </c>
      <c r="AM32" s="32">
        <f t="shared" si="26"/>
        <v>45.674740484429066</v>
      </c>
      <c r="AN32" s="33">
        <v>0</v>
      </c>
      <c r="AO32" s="33"/>
      <c r="AP32" s="31"/>
      <c r="AQ32" s="31"/>
      <c r="AR32" s="32"/>
      <c r="AS32" s="33"/>
      <c r="AT32" s="33"/>
      <c r="AU32" s="32">
        <v>0</v>
      </c>
      <c r="AV32" s="32"/>
      <c r="AW32" s="32"/>
      <c r="AX32" s="32"/>
      <c r="AY32" s="29">
        <v>35086.8</v>
      </c>
      <c r="AZ32" s="30">
        <f t="shared" si="27"/>
        <v>8771.7</v>
      </c>
      <c r="BA32" s="29">
        <v>8771.7</v>
      </c>
      <c r="BB32" s="30"/>
      <c r="BC32" s="30">
        <v>0</v>
      </c>
      <c r="BD32" s="30">
        <v>0</v>
      </c>
      <c r="BE32" s="34">
        <v>0</v>
      </c>
      <c r="BF32" s="35">
        <v>0</v>
      </c>
      <c r="BG32" s="29">
        <v>0</v>
      </c>
      <c r="BH32" s="30">
        <v>0</v>
      </c>
      <c r="BI32" s="30">
        <v>0</v>
      </c>
      <c r="BJ32" s="30">
        <v>0</v>
      </c>
      <c r="BK32" s="32"/>
      <c r="BL32" s="32"/>
      <c r="BM32" s="32"/>
      <c r="BN32" s="31">
        <f t="shared" si="6"/>
        <v>210</v>
      </c>
      <c r="BO32" s="31">
        <f t="shared" si="28"/>
        <v>39.879</v>
      </c>
      <c r="BP32" s="31">
        <f t="shared" si="7"/>
        <v>0</v>
      </c>
      <c r="BQ32" s="31">
        <f t="shared" si="29"/>
        <v>0</v>
      </c>
      <c r="BR32" s="32">
        <f t="shared" si="30"/>
        <v>0</v>
      </c>
      <c r="BS32" s="30">
        <v>210</v>
      </c>
      <c r="BT32" s="30">
        <v>39.879</v>
      </c>
      <c r="BU32" s="29">
        <v>0</v>
      </c>
      <c r="BV32" s="30">
        <v>0</v>
      </c>
      <c r="BW32" s="30">
        <v>0</v>
      </c>
      <c r="BX32" s="29">
        <v>0</v>
      </c>
      <c r="BY32" s="30">
        <v>0</v>
      </c>
      <c r="BZ32" s="30">
        <v>0</v>
      </c>
      <c r="CA32" s="29">
        <v>0</v>
      </c>
      <c r="CB32" s="30">
        <v>0</v>
      </c>
      <c r="CC32" s="30">
        <v>0</v>
      </c>
      <c r="CD32" s="29">
        <v>0</v>
      </c>
      <c r="CE32" s="30">
        <v>0</v>
      </c>
      <c r="CF32" s="30">
        <v>0</v>
      </c>
      <c r="CG32" s="30">
        <v>0</v>
      </c>
      <c r="CH32" s="29">
        <v>0</v>
      </c>
      <c r="CI32" s="35">
        <v>0</v>
      </c>
      <c r="CJ32" s="29">
        <v>0</v>
      </c>
      <c r="CK32" s="30">
        <v>1750</v>
      </c>
      <c r="CL32" s="30">
        <v>332.325</v>
      </c>
      <c r="CM32" s="29">
        <v>0</v>
      </c>
      <c r="CN32" s="29">
        <v>1550</v>
      </c>
      <c r="CO32" s="30">
        <v>294.345</v>
      </c>
      <c r="CP32" s="29">
        <v>244.05</v>
      </c>
      <c r="CQ32" s="29">
        <v>1550</v>
      </c>
      <c r="CR32" s="30">
        <v>294.345</v>
      </c>
      <c r="CS32" s="29">
        <v>241.05</v>
      </c>
      <c r="CT32" s="29">
        <v>0</v>
      </c>
      <c r="CU32" s="30">
        <v>0</v>
      </c>
      <c r="CV32" s="29">
        <v>0</v>
      </c>
      <c r="CW32" s="30">
        <v>0</v>
      </c>
      <c r="CX32" s="30">
        <v>0</v>
      </c>
      <c r="CY32" s="29">
        <v>0</v>
      </c>
      <c r="CZ32" s="29">
        <v>0</v>
      </c>
      <c r="DA32" s="29">
        <v>0</v>
      </c>
      <c r="DB32" s="29">
        <v>0</v>
      </c>
      <c r="DC32" s="29">
        <v>0</v>
      </c>
      <c r="DD32" s="30">
        <v>0</v>
      </c>
      <c r="DE32" s="29">
        <v>0</v>
      </c>
      <c r="DF32" s="29">
        <v>0</v>
      </c>
      <c r="DG32" s="31">
        <f t="shared" si="8"/>
        <v>45199.8</v>
      </c>
      <c r="DH32" s="31">
        <f t="shared" si="9"/>
        <v>10836.889390000002</v>
      </c>
      <c r="DI32" s="31">
        <f t="shared" si="10"/>
        <v>10810.7549</v>
      </c>
      <c r="DJ32" s="30">
        <v>0</v>
      </c>
      <c r="DK32" s="30">
        <v>0</v>
      </c>
      <c r="DL32" s="30">
        <v>0</v>
      </c>
      <c r="DM32" s="29">
        <v>0</v>
      </c>
      <c r="DN32" s="30"/>
      <c r="DO32" s="30">
        <v>0</v>
      </c>
      <c r="DP32" s="30">
        <v>0</v>
      </c>
      <c r="DQ32" s="30">
        <v>0</v>
      </c>
      <c r="DR32" s="30">
        <v>0</v>
      </c>
      <c r="DS32" s="30">
        <v>0</v>
      </c>
      <c r="DT32" s="30">
        <v>0</v>
      </c>
      <c r="DU32" s="30">
        <v>0</v>
      </c>
      <c r="DV32" s="30">
        <v>0</v>
      </c>
      <c r="DW32" s="30">
        <v>0</v>
      </c>
      <c r="DX32" s="30">
        <v>0</v>
      </c>
      <c r="DY32" s="29">
        <v>0</v>
      </c>
      <c r="DZ32" s="30">
        <v>0</v>
      </c>
      <c r="EA32" s="29">
        <v>0</v>
      </c>
      <c r="EB32" s="29">
        <v>0</v>
      </c>
      <c r="EC32" s="31">
        <f t="shared" si="11"/>
        <v>0</v>
      </c>
      <c r="ED32" s="31">
        <f t="shared" si="11"/>
        <v>0</v>
      </c>
      <c r="EE32" s="31">
        <f t="shared" si="12"/>
        <v>0</v>
      </c>
      <c r="EH32" s="22"/>
      <c r="EJ32" s="22"/>
      <c r="EK32" s="22"/>
      <c r="EM32" s="22"/>
    </row>
    <row r="33" spans="1:143" s="21" customFormat="1" ht="20.25" customHeight="1">
      <c r="A33" s="19">
        <v>24</v>
      </c>
      <c r="B33" s="20" t="s">
        <v>72</v>
      </c>
      <c r="C33" s="30">
        <v>536.648</v>
      </c>
      <c r="D33" s="30">
        <v>2143.4734</v>
      </c>
      <c r="E33" s="31">
        <f t="shared" si="13"/>
        <v>23327.1</v>
      </c>
      <c r="F33" s="31">
        <f t="shared" si="14"/>
        <v>5292.78972</v>
      </c>
      <c r="G33" s="31">
        <f t="shared" si="0"/>
        <v>5025.288</v>
      </c>
      <c r="H33" s="31">
        <f t="shared" si="15"/>
        <v>94.94592201558312</v>
      </c>
      <c r="I33" s="31">
        <f t="shared" si="16"/>
        <v>21.542703550805715</v>
      </c>
      <c r="J33" s="31">
        <f t="shared" si="1"/>
        <v>7394.8</v>
      </c>
      <c r="K33" s="31">
        <f t="shared" si="2"/>
        <v>1309.71472</v>
      </c>
      <c r="L33" s="31">
        <f t="shared" si="3"/>
        <v>1042.1879999999999</v>
      </c>
      <c r="M33" s="31">
        <f t="shared" si="17"/>
        <v>79.57366471379355</v>
      </c>
      <c r="N33" s="31">
        <f t="shared" si="18"/>
        <v>14.093525179856112</v>
      </c>
      <c r="O33" s="31">
        <f t="shared" si="4"/>
        <v>3100</v>
      </c>
      <c r="P33" s="31">
        <f t="shared" si="19"/>
        <v>711.1400000000001</v>
      </c>
      <c r="Q33" s="31">
        <f t="shared" si="5"/>
        <v>773.915</v>
      </c>
      <c r="R33" s="31">
        <f t="shared" si="20"/>
        <v>108.82737576285962</v>
      </c>
      <c r="S33" s="32">
        <f t="shared" si="21"/>
        <v>24.965</v>
      </c>
      <c r="T33" s="30">
        <v>100</v>
      </c>
      <c r="U33" s="30">
        <v>22.94</v>
      </c>
      <c r="V33" s="29">
        <v>53.185</v>
      </c>
      <c r="W33" s="31">
        <f t="shared" si="31"/>
        <v>231.84394071490843</v>
      </c>
      <c r="X33" s="32">
        <f t="shared" si="32"/>
        <v>53.185</v>
      </c>
      <c r="Y33" s="30">
        <v>2900</v>
      </c>
      <c r="Z33" s="30">
        <v>321.755</v>
      </c>
      <c r="AA33" s="29">
        <v>163.873</v>
      </c>
      <c r="AB33" s="31">
        <f t="shared" si="22"/>
        <v>50.930987863436464</v>
      </c>
      <c r="AC33" s="32">
        <f t="shared" si="23"/>
        <v>5.650793103448275</v>
      </c>
      <c r="AD33" s="29">
        <v>3000</v>
      </c>
      <c r="AE33" s="30">
        <v>688.2</v>
      </c>
      <c r="AF33" s="29">
        <v>720.73</v>
      </c>
      <c r="AG33" s="31">
        <f t="shared" si="24"/>
        <v>104.72682359779132</v>
      </c>
      <c r="AH33" s="32">
        <f t="shared" si="25"/>
        <v>24.024333333333335</v>
      </c>
      <c r="AI33" s="29">
        <v>48</v>
      </c>
      <c r="AJ33" s="30">
        <v>21.0624</v>
      </c>
      <c r="AK33" s="29">
        <v>11.8</v>
      </c>
      <c r="AL33" s="29">
        <v>11.8</v>
      </c>
      <c r="AM33" s="32">
        <f t="shared" si="26"/>
        <v>24.583333333333336</v>
      </c>
      <c r="AN33" s="33">
        <v>0</v>
      </c>
      <c r="AO33" s="33"/>
      <c r="AP33" s="31"/>
      <c r="AQ33" s="31"/>
      <c r="AR33" s="32"/>
      <c r="AS33" s="33"/>
      <c r="AT33" s="33"/>
      <c r="AU33" s="32">
        <v>0</v>
      </c>
      <c r="AV33" s="32"/>
      <c r="AW33" s="32"/>
      <c r="AX33" s="32"/>
      <c r="AY33" s="29">
        <v>15932.3</v>
      </c>
      <c r="AZ33" s="30">
        <f t="shared" si="27"/>
        <v>3983.075</v>
      </c>
      <c r="BA33" s="29">
        <v>3983.1</v>
      </c>
      <c r="BB33" s="30"/>
      <c r="BC33" s="30">
        <v>0</v>
      </c>
      <c r="BD33" s="30">
        <v>0</v>
      </c>
      <c r="BE33" s="34">
        <v>0</v>
      </c>
      <c r="BF33" s="35">
        <v>0</v>
      </c>
      <c r="BG33" s="29">
        <v>0</v>
      </c>
      <c r="BH33" s="30">
        <v>0</v>
      </c>
      <c r="BI33" s="30">
        <v>0</v>
      </c>
      <c r="BJ33" s="30">
        <v>0</v>
      </c>
      <c r="BK33" s="32"/>
      <c r="BL33" s="32"/>
      <c r="BM33" s="32"/>
      <c r="BN33" s="31">
        <f t="shared" si="6"/>
        <v>754</v>
      </c>
      <c r="BO33" s="31">
        <f t="shared" si="28"/>
        <v>143.1846</v>
      </c>
      <c r="BP33" s="31">
        <f t="shared" si="7"/>
        <v>72.9</v>
      </c>
      <c r="BQ33" s="31">
        <f t="shared" si="29"/>
        <v>50.913296541667194</v>
      </c>
      <c r="BR33" s="32">
        <f t="shared" si="30"/>
        <v>9.668435013262599</v>
      </c>
      <c r="BS33" s="30">
        <v>754</v>
      </c>
      <c r="BT33" s="30">
        <v>143.1846</v>
      </c>
      <c r="BU33" s="29">
        <v>72.9</v>
      </c>
      <c r="BV33" s="30">
        <v>0</v>
      </c>
      <c r="BW33" s="30">
        <v>0</v>
      </c>
      <c r="BX33" s="29">
        <v>0</v>
      </c>
      <c r="BY33" s="30">
        <v>0</v>
      </c>
      <c r="BZ33" s="30">
        <v>0</v>
      </c>
      <c r="CA33" s="29">
        <v>0</v>
      </c>
      <c r="CB33" s="30">
        <v>0</v>
      </c>
      <c r="CC33" s="30">
        <v>0</v>
      </c>
      <c r="CD33" s="29">
        <v>0</v>
      </c>
      <c r="CE33" s="30">
        <v>0</v>
      </c>
      <c r="CF33" s="30">
        <v>0</v>
      </c>
      <c r="CG33" s="30">
        <v>0</v>
      </c>
      <c r="CH33" s="29">
        <v>0</v>
      </c>
      <c r="CI33" s="35">
        <v>0</v>
      </c>
      <c r="CJ33" s="29">
        <v>0</v>
      </c>
      <c r="CK33" s="30">
        <v>0</v>
      </c>
      <c r="CL33" s="30">
        <v>0</v>
      </c>
      <c r="CM33" s="29">
        <v>0</v>
      </c>
      <c r="CN33" s="29">
        <v>592.8</v>
      </c>
      <c r="CO33" s="30">
        <v>112.57271999999999</v>
      </c>
      <c r="CP33" s="29">
        <v>19.7</v>
      </c>
      <c r="CQ33" s="29">
        <v>592.8</v>
      </c>
      <c r="CR33" s="30">
        <v>112.57271999999999</v>
      </c>
      <c r="CS33" s="29">
        <v>19.7</v>
      </c>
      <c r="CT33" s="29">
        <v>0</v>
      </c>
      <c r="CU33" s="30">
        <v>0</v>
      </c>
      <c r="CV33" s="29">
        <v>0</v>
      </c>
      <c r="CW33" s="30">
        <v>0</v>
      </c>
      <c r="CX33" s="30">
        <v>0</v>
      </c>
      <c r="CY33" s="29">
        <v>0</v>
      </c>
      <c r="CZ33" s="29">
        <v>0</v>
      </c>
      <c r="DA33" s="29">
        <v>0</v>
      </c>
      <c r="DB33" s="29">
        <v>0</v>
      </c>
      <c r="DC33" s="29">
        <v>0</v>
      </c>
      <c r="DD33" s="30">
        <v>0</v>
      </c>
      <c r="DE33" s="29">
        <v>0</v>
      </c>
      <c r="DF33" s="29">
        <v>0</v>
      </c>
      <c r="DG33" s="31">
        <f t="shared" si="8"/>
        <v>23327.1</v>
      </c>
      <c r="DH33" s="31">
        <f t="shared" si="9"/>
        <v>5292.78972</v>
      </c>
      <c r="DI33" s="31">
        <f t="shared" si="10"/>
        <v>5025.288</v>
      </c>
      <c r="DJ33" s="30">
        <v>0</v>
      </c>
      <c r="DK33" s="30">
        <v>0</v>
      </c>
      <c r="DL33" s="30">
        <v>0</v>
      </c>
      <c r="DM33" s="29">
        <v>0</v>
      </c>
      <c r="DN33" s="30"/>
      <c r="DO33" s="30">
        <v>0</v>
      </c>
      <c r="DP33" s="30">
        <v>0</v>
      </c>
      <c r="DQ33" s="30">
        <v>0</v>
      </c>
      <c r="DR33" s="30">
        <v>0</v>
      </c>
      <c r="DS33" s="30">
        <v>0</v>
      </c>
      <c r="DT33" s="30">
        <v>0</v>
      </c>
      <c r="DU33" s="30">
        <v>0</v>
      </c>
      <c r="DV33" s="30">
        <v>0</v>
      </c>
      <c r="DW33" s="30">
        <v>0</v>
      </c>
      <c r="DX33" s="30">
        <v>0</v>
      </c>
      <c r="DY33" s="29">
        <v>0</v>
      </c>
      <c r="DZ33" s="30">
        <v>0</v>
      </c>
      <c r="EA33" s="29">
        <v>0</v>
      </c>
      <c r="EB33" s="29">
        <v>0</v>
      </c>
      <c r="EC33" s="31">
        <f t="shared" si="11"/>
        <v>0</v>
      </c>
      <c r="ED33" s="31">
        <f t="shared" si="11"/>
        <v>0</v>
      </c>
      <c r="EE33" s="31">
        <f t="shared" si="12"/>
        <v>0</v>
      </c>
      <c r="EH33" s="22"/>
      <c r="EJ33" s="22"/>
      <c r="EK33" s="22"/>
      <c r="EM33" s="22"/>
    </row>
    <row r="34" spans="1:143" s="21" customFormat="1" ht="20.25" customHeight="1">
      <c r="A34" s="19">
        <v>25</v>
      </c>
      <c r="B34" s="20" t="s">
        <v>73</v>
      </c>
      <c r="C34" s="30">
        <v>8757.4295</v>
      </c>
      <c r="D34" s="30">
        <v>7419.0614</v>
      </c>
      <c r="E34" s="31">
        <f t="shared" si="13"/>
        <v>48703.55</v>
      </c>
      <c r="F34" s="31">
        <f t="shared" si="14"/>
        <v>11539.0787</v>
      </c>
      <c r="G34" s="31">
        <f t="shared" si="0"/>
        <v>13420.143900000001</v>
      </c>
      <c r="H34" s="31">
        <f t="shared" si="15"/>
        <v>116.3016931325722</v>
      </c>
      <c r="I34" s="31">
        <f t="shared" si="16"/>
        <v>27.55475504352352</v>
      </c>
      <c r="J34" s="31">
        <f t="shared" si="1"/>
        <v>11865.25</v>
      </c>
      <c r="K34" s="31">
        <f t="shared" si="2"/>
        <v>2329.5037</v>
      </c>
      <c r="L34" s="31">
        <f t="shared" si="3"/>
        <v>4210.5439</v>
      </c>
      <c r="M34" s="31">
        <f t="shared" si="17"/>
        <v>180.74853884112738</v>
      </c>
      <c r="N34" s="31">
        <f t="shared" si="18"/>
        <v>35.48634794884221</v>
      </c>
      <c r="O34" s="31">
        <f t="shared" si="4"/>
        <v>5000</v>
      </c>
      <c r="P34" s="31">
        <f t="shared" si="19"/>
        <v>1147</v>
      </c>
      <c r="Q34" s="31">
        <f t="shared" si="5"/>
        <v>3573.5477</v>
      </c>
      <c r="R34" s="31">
        <f t="shared" si="20"/>
        <v>311.5560331299041</v>
      </c>
      <c r="S34" s="32">
        <f t="shared" si="21"/>
        <v>71.47095399999999</v>
      </c>
      <c r="T34" s="30">
        <v>500</v>
      </c>
      <c r="U34" s="30">
        <v>114.7</v>
      </c>
      <c r="V34" s="29">
        <v>6.9377</v>
      </c>
      <c r="W34" s="31">
        <f t="shared" si="31"/>
        <v>6.048561464690497</v>
      </c>
      <c r="X34" s="32">
        <f t="shared" si="32"/>
        <v>1.3875400000000002</v>
      </c>
      <c r="Y34" s="30">
        <v>4200</v>
      </c>
      <c r="Z34" s="30">
        <v>465.99</v>
      </c>
      <c r="AA34" s="29">
        <v>169.656</v>
      </c>
      <c r="AB34" s="31">
        <f t="shared" si="22"/>
        <v>36.4076482327947</v>
      </c>
      <c r="AC34" s="32">
        <f t="shared" si="23"/>
        <v>4.039428571428571</v>
      </c>
      <c r="AD34" s="29">
        <v>4500</v>
      </c>
      <c r="AE34" s="30">
        <v>1032.3</v>
      </c>
      <c r="AF34" s="29">
        <v>3566.61</v>
      </c>
      <c r="AG34" s="31">
        <f t="shared" si="24"/>
        <v>345.5013077593723</v>
      </c>
      <c r="AH34" s="32">
        <f t="shared" si="25"/>
        <v>79.25800000000001</v>
      </c>
      <c r="AI34" s="29">
        <v>845.25</v>
      </c>
      <c r="AJ34" s="30">
        <v>370.89570000000003</v>
      </c>
      <c r="AK34" s="29">
        <v>434.1</v>
      </c>
      <c r="AL34" s="29">
        <v>434.1</v>
      </c>
      <c r="AM34" s="32">
        <f t="shared" si="26"/>
        <v>51.357586512866014</v>
      </c>
      <c r="AN34" s="33">
        <v>0</v>
      </c>
      <c r="AO34" s="33"/>
      <c r="AP34" s="31"/>
      <c r="AQ34" s="31"/>
      <c r="AR34" s="32"/>
      <c r="AS34" s="33"/>
      <c r="AT34" s="33"/>
      <c r="AU34" s="32">
        <v>0</v>
      </c>
      <c r="AV34" s="32"/>
      <c r="AW34" s="32"/>
      <c r="AX34" s="32"/>
      <c r="AY34" s="29">
        <v>36838.3</v>
      </c>
      <c r="AZ34" s="30">
        <f t="shared" si="27"/>
        <v>9209.575</v>
      </c>
      <c r="BA34" s="29">
        <v>9209.6</v>
      </c>
      <c r="BB34" s="30"/>
      <c r="BC34" s="30">
        <v>0</v>
      </c>
      <c r="BD34" s="30">
        <v>0</v>
      </c>
      <c r="BE34" s="34">
        <v>0</v>
      </c>
      <c r="BF34" s="35">
        <v>0</v>
      </c>
      <c r="BG34" s="29">
        <v>0</v>
      </c>
      <c r="BH34" s="30">
        <v>0</v>
      </c>
      <c r="BI34" s="30">
        <v>0</v>
      </c>
      <c r="BJ34" s="30">
        <v>0</v>
      </c>
      <c r="BK34" s="32"/>
      <c r="BL34" s="32"/>
      <c r="BM34" s="32"/>
      <c r="BN34" s="31">
        <f t="shared" si="6"/>
        <v>620</v>
      </c>
      <c r="BO34" s="31">
        <f t="shared" si="28"/>
        <v>117.738</v>
      </c>
      <c r="BP34" s="31">
        <f t="shared" si="7"/>
        <v>20.240199999999998</v>
      </c>
      <c r="BQ34" s="31">
        <f t="shared" si="29"/>
        <v>17.190881448640198</v>
      </c>
      <c r="BR34" s="32">
        <f t="shared" si="30"/>
        <v>3.2645483870967738</v>
      </c>
      <c r="BS34" s="30">
        <v>620</v>
      </c>
      <c r="BT34" s="30">
        <v>117.738</v>
      </c>
      <c r="BU34" s="29">
        <v>19.9</v>
      </c>
      <c r="BV34" s="30">
        <v>0</v>
      </c>
      <c r="BW34" s="30">
        <v>0</v>
      </c>
      <c r="BX34" s="29">
        <v>0</v>
      </c>
      <c r="BY34" s="30">
        <v>0</v>
      </c>
      <c r="BZ34" s="30">
        <v>0</v>
      </c>
      <c r="CA34" s="29">
        <v>0</v>
      </c>
      <c r="CB34" s="30">
        <v>0</v>
      </c>
      <c r="CC34" s="30">
        <v>0</v>
      </c>
      <c r="CD34" s="29">
        <v>0.3402</v>
      </c>
      <c r="CE34" s="30">
        <v>0</v>
      </c>
      <c r="CF34" s="30">
        <v>0</v>
      </c>
      <c r="CG34" s="30">
        <v>0</v>
      </c>
      <c r="CH34" s="29">
        <v>0</v>
      </c>
      <c r="CI34" s="35">
        <v>0</v>
      </c>
      <c r="CJ34" s="29">
        <v>0</v>
      </c>
      <c r="CK34" s="30">
        <v>0</v>
      </c>
      <c r="CL34" s="30">
        <v>0</v>
      </c>
      <c r="CM34" s="29">
        <v>0</v>
      </c>
      <c r="CN34" s="29">
        <v>1200</v>
      </c>
      <c r="CO34" s="30">
        <v>227.88</v>
      </c>
      <c r="CP34" s="29">
        <v>13</v>
      </c>
      <c r="CQ34" s="29">
        <v>1200</v>
      </c>
      <c r="CR34" s="30">
        <v>227.88</v>
      </c>
      <c r="CS34" s="29">
        <v>13</v>
      </c>
      <c r="CT34" s="29">
        <v>0</v>
      </c>
      <c r="CU34" s="30">
        <v>0</v>
      </c>
      <c r="CV34" s="29">
        <v>0</v>
      </c>
      <c r="CW34" s="30">
        <v>0</v>
      </c>
      <c r="CX34" s="30">
        <v>0</v>
      </c>
      <c r="CY34" s="29">
        <v>0</v>
      </c>
      <c r="CZ34" s="29">
        <v>0</v>
      </c>
      <c r="DA34" s="29">
        <v>0</v>
      </c>
      <c r="DB34" s="29">
        <v>0</v>
      </c>
      <c r="DC34" s="29">
        <v>0</v>
      </c>
      <c r="DD34" s="30">
        <v>0</v>
      </c>
      <c r="DE34" s="29">
        <v>0</v>
      </c>
      <c r="DF34" s="29">
        <v>0</v>
      </c>
      <c r="DG34" s="31">
        <f t="shared" si="8"/>
        <v>48703.55</v>
      </c>
      <c r="DH34" s="31">
        <f t="shared" si="9"/>
        <v>11539.0787</v>
      </c>
      <c r="DI34" s="31">
        <f t="shared" si="10"/>
        <v>13420.143900000001</v>
      </c>
      <c r="DJ34" s="30">
        <v>0</v>
      </c>
      <c r="DK34" s="30">
        <v>0</v>
      </c>
      <c r="DL34" s="30">
        <v>0</v>
      </c>
      <c r="DM34" s="29">
        <v>0</v>
      </c>
      <c r="DN34" s="30"/>
      <c r="DO34" s="30">
        <v>0</v>
      </c>
      <c r="DP34" s="30">
        <v>0</v>
      </c>
      <c r="DQ34" s="30">
        <v>0</v>
      </c>
      <c r="DR34" s="30">
        <v>0</v>
      </c>
      <c r="DS34" s="30">
        <v>0</v>
      </c>
      <c r="DT34" s="30">
        <v>0</v>
      </c>
      <c r="DU34" s="30">
        <v>0</v>
      </c>
      <c r="DV34" s="30">
        <v>0</v>
      </c>
      <c r="DW34" s="30">
        <v>0</v>
      </c>
      <c r="DX34" s="30">
        <v>0</v>
      </c>
      <c r="DY34" s="29">
        <v>0</v>
      </c>
      <c r="DZ34" s="30">
        <v>0</v>
      </c>
      <c r="EA34" s="29">
        <v>0</v>
      </c>
      <c r="EB34" s="29">
        <v>0</v>
      </c>
      <c r="EC34" s="31">
        <f t="shared" si="11"/>
        <v>0</v>
      </c>
      <c r="ED34" s="31">
        <f t="shared" si="11"/>
        <v>0</v>
      </c>
      <c r="EE34" s="31">
        <f t="shared" si="12"/>
        <v>0</v>
      </c>
      <c r="EH34" s="22"/>
      <c r="EJ34" s="22"/>
      <c r="EK34" s="22"/>
      <c r="EM34" s="22"/>
    </row>
    <row r="35" spans="1:143" s="21" customFormat="1" ht="20.25" customHeight="1">
      <c r="A35" s="19">
        <v>26</v>
      </c>
      <c r="B35" s="20" t="s">
        <v>74</v>
      </c>
      <c r="C35" s="30">
        <v>648.75</v>
      </c>
      <c r="D35" s="30">
        <v>592.7371</v>
      </c>
      <c r="E35" s="31">
        <f t="shared" si="13"/>
        <v>35741.40000000001</v>
      </c>
      <c r="F35" s="31">
        <f t="shared" si="14"/>
        <v>7949.93685</v>
      </c>
      <c r="G35" s="31">
        <f t="shared" si="0"/>
        <v>7116.130799999999</v>
      </c>
      <c r="H35" s="31">
        <f t="shared" si="15"/>
        <v>89.51179027290009</v>
      </c>
      <c r="I35" s="31">
        <f t="shared" si="16"/>
        <v>19.91005052963789</v>
      </c>
      <c r="J35" s="31">
        <f t="shared" si="1"/>
        <v>12866.5</v>
      </c>
      <c r="K35" s="31">
        <f t="shared" si="2"/>
        <v>2231.2118499999997</v>
      </c>
      <c r="L35" s="31">
        <f t="shared" si="3"/>
        <v>1397.4308</v>
      </c>
      <c r="M35" s="31">
        <f t="shared" si="17"/>
        <v>62.631022688410354</v>
      </c>
      <c r="N35" s="31">
        <f t="shared" si="18"/>
        <v>10.861001826448529</v>
      </c>
      <c r="O35" s="31">
        <f t="shared" si="4"/>
        <v>4632.7</v>
      </c>
      <c r="P35" s="31">
        <f t="shared" si="19"/>
        <v>1062.74138</v>
      </c>
      <c r="Q35" s="31">
        <f t="shared" si="5"/>
        <v>1304.5838</v>
      </c>
      <c r="R35" s="31">
        <f t="shared" si="20"/>
        <v>122.75646968785578</v>
      </c>
      <c r="S35" s="32">
        <f t="shared" si="21"/>
        <v>28.160334146394117</v>
      </c>
      <c r="T35" s="30">
        <v>82.7</v>
      </c>
      <c r="U35" s="30">
        <v>18.971380000000003</v>
      </c>
      <c r="V35" s="29">
        <v>1.5838</v>
      </c>
      <c r="W35" s="31">
        <f t="shared" si="31"/>
        <v>8.348364747319383</v>
      </c>
      <c r="X35" s="32">
        <f t="shared" si="32"/>
        <v>1.9151148730350664</v>
      </c>
      <c r="Y35" s="30">
        <v>5257</v>
      </c>
      <c r="Z35" s="30">
        <v>583.2641500000001</v>
      </c>
      <c r="AA35" s="29">
        <v>56.947</v>
      </c>
      <c r="AB35" s="31">
        <f t="shared" si="22"/>
        <v>9.763500808338724</v>
      </c>
      <c r="AC35" s="32">
        <f t="shared" si="23"/>
        <v>1.0832604146851816</v>
      </c>
      <c r="AD35" s="29">
        <v>4550</v>
      </c>
      <c r="AE35" s="30">
        <v>1043.77</v>
      </c>
      <c r="AF35" s="29">
        <v>1303</v>
      </c>
      <c r="AG35" s="31">
        <f t="shared" si="24"/>
        <v>124.8359312875442</v>
      </c>
      <c r="AH35" s="32">
        <f t="shared" si="25"/>
        <v>28.63736263736264</v>
      </c>
      <c r="AI35" s="29">
        <v>80</v>
      </c>
      <c r="AJ35" s="30">
        <v>35.104000000000006</v>
      </c>
      <c r="AK35" s="29">
        <v>20</v>
      </c>
      <c r="AL35" s="29">
        <v>20</v>
      </c>
      <c r="AM35" s="32">
        <f t="shared" si="26"/>
        <v>25</v>
      </c>
      <c r="AN35" s="33">
        <v>0</v>
      </c>
      <c r="AO35" s="33"/>
      <c r="AP35" s="31"/>
      <c r="AQ35" s="31"/>
      <c r="AR35" s="32"/>
      <c r="AS35" s="33"/>
      <c r="AT35" s="33"/>
      <c r="AU35" s="32">
        <v>0</v>
      </c>
      <c r="AV35" s="32"/>
      <c r="AW35" s="32"/>
      <c r="AX35" s="32"/>
      <c r="AY35" s="29">
        <v>22874.9</v>
      </c>
      <c r="AZ35" s="30">
        <f t="shared" si="27"/>
        <v>5718.725</v>
      </c>
      <c r="BA35" s="29">
        <v>5718.7</v>
      </c>
      <c r="BB35" s="30"/>
      <c r="BC35" s="30">
        <v>0</v>
      </c>
      <c r="BD35" s="30">
        <v>0</v>
      </c>
      <c r="BE35" s="34">
        <v>0</v>
      </c>
      <c r="BF35" s="35">
        <v>0</v>
      </c>
      <c r="BG35" s="29">
        <v>0</v>
      </c>
      <c r="BH35" s="30">
        <v>0</v>
      </c>
      <c r="BI35" s="30">
        <v>0</v>
      </c>
      <c r="BJ35" s="30">
        <v>0</v>
      </c>
      <c r="BK35" s="32"/>
      <c r="BL35" s="32"/>
      <c r="BM35" s="32"/>
      <c r="BN35" s="31">
        <f t="shared" si="6"/>
        <v>30</v>
      </c>
      <c r="BO35" s="31">
        <f t="shared" si="28"/>
        <v>5.696999999999999</v>
      </c>
      <c r="BP35" s="31">
        <f t="shared" si="7"/>
        <v>0</v>
      </c>
      <c r="BQ35" s="31">
        <f t="shared" si="29"/>
        <v>0</v>
      </c>
      <c r="BR35" s="32">
        <f t="shared" si="30"/>
        <v>0</v>
      </c>
      <c r="BS35" s="30">
        <v>30</v>
      </c>
      <c r="BT35" s="30">
        <v>5.696999999999999</v>
      </c>
      <c r="BU35" s="29">
        <v>0</v>
      </c>
      <c r="BV35" s="30">
        <v>0</v>
      </c>
      <c r="BW35" s="30">
        <v>0</v>
      </c>
      <c r="BX35" s="29">
        <v>0</v>
      </c>
      <c r="BY35" s="30">
        <v>0</v>
      </c>
      <c r="BZ35" s="30">
        <v>0</v>
      </c>
      <c r="CA35" s="29">
        <v>0</v>
      </c>
      <c r="CB35" s="30">
        <v>0</v>
      </c>
      <c r="CC35" s="30">
        <v>0</v>
      </c>
      <c r="CD35" s="29">
        <v>0</v>
      </c>
      <c r="CE35" s="30">
        <v>0</v>
      </c>
      <c r="CF35" s="30">
        <v>0</v>
      </c>
      <c r="CG35" s="30">
        <v>0</v>
      </c>
      <c r="CH35" s="29">
        <v>0</v>
      </c>
      <c r="CI35" s="35">
        <v>0</v>
      </c>
      <c r="CJ35" s="29">
        <v>0</v>
      </c>
      <c r="CK35" s="30">
        <v>0</v>
      </c>
      <c r="CL35" s="30">
        <v>0</v>
      </c>
      <c r="CM35" s="29">
        <v>0</v>
      </c>
      <c r="CN35" s="29">
        <v>2866.8</v>
      </c>
      <c r="CO35" s="30">
        <v>544.40532</v>
      </c>
      <c r="CP35" s="29">
        <v>15.9</v>
      </c>
      <c r="CQ35" s="29">
        <v>990</v>
      </c>
      <c r="CR35" s="30">
        <v>188.001</v>
      </c>
      <c r="CS35" s="29">
        <v>7.9</v>
      </c>
      <c r="CT35" s="29">
        <v>0</v>
      </c>
      <c r="CU35" s="30">
        <v>0</v>
      </c>
      <c r="CV35" s="29">
        <v>0</v>
      </c>
      <c r="CW35" s="30">
        <v>0</v>
      </c>
      <c r="CX35" s="30">
        <v>0</v>
      </c>
      <c r="CY35" s="29">
        <v>0</v>
      </c>
      <c r="CZ35" s="29">
        <v>0</v>
      </c>
      <c r="DA35" s="29">
        <v>0</v>
      </c>
      <c r="DB35" s="29">
        <v>0</v>
      </c>
      <c r="DC35" s="29">
        <v>0</v>
      </c>
      <c r="DD35" s="30">
        <v>0</v>
      </c>
      <c r="DE35" s="29">
        <v>0</v>
      </c>
      <c r="DF35" s="29">
        <v>0</v>
      </c>
      <c r="DG35" s="31">
        <f t="shared" si="8"/>
        <v>35741.40000000001</v>
      </c>
      <c r="DH35" s="31">
        <f t="shared" si="9"/>
        <v>7949.93685</v>
      </c>
      <c r="DI35" s="31">
        <f t="shared" si="10"/>
        <v>7116.130799999999</v>
      </c>
      <c r="DJ35" s="30">
        <v>0</v>
      </c>
      <c r="DK35" s="30">
        <v>0</v>
      </c>
      <c r="DL35" s="30">
        <v>0</v>
      </c>
      <c r="DM35" s="29">
        <v>0</v>
      </c>
      <c r="DN35" s="30"/>
      <c r="DO35" s="30">
        <v>0</v>
      </c>
      <c r="DP35" s="30">
        <v>0</v>
      </c>
      <c r="DQ35" s="30">
        <v>0</v>
      </c>
      <c r="DR35" s="30">
        <v>0</v>
      </c>
      <c r="DS35" s="30">
        <v>0</v>
      </c>
      <c r="DT35" s="30">
        <v>0</v>
      </c>
      <c r="DU35" s="30">
        <v>0</v>
      </c>
      <c r="DV35" s="30">
        <v>0</v>
      </c>
      <c r="DW35" s="30">
        <v>0</v>
      </c>
      <c r="DX35" s="30">
        <v>0</v>
      </c>
      <c r="DY35" s="29">
        <v>0</v>
      </c>
      <c r="DZ35" s="30">
        <v>0</v>
      </c>
      <c r="EA35" s="29">
        <v>0</v>
      </c>
      <c r="EB35" s="29">
        <v>0</v>
      </c>
      <c r="EC35" s="31">
        <f t="shared" si="11"/>
        <v>0</v>
      </c>
      <c r="ED35" s="31">
        <f t="shared" si="11"/>
        <v>0</v>
      </c>
      <c r="EE35" s="31">
        <f t="shared" si="12"/>
        <v>0</v>
      </c>
      <c r="EH35" s="22"/>
      <c r="EJ35" s="22"/>
      <c r="EK35" s="22"/>
      <c r="EM35" s="22"/>
    </row>
    <row r="36" spans="1:143" s="21" customFormat="1" ht="20.25" customHeight="1">
      <c r="A36" s="19">
        <v>27</v>
      </c>
      <c r="B36" s="20" t="s">
        <v>75</v>
      </c>
      <c r="C36" s="30">
        <v>11340.8166</v>
      </c>
      <c r="D36" s="30">
        <v>15104.3665</v>
      </c>
      <c r="E36" s="31">
        <f t="shared" si="13"/>
        <v>55891</v>
      </c>
      <c r="F36" s="31">
        <f t="shared" si="14"/>
        <v>13125.631379999999</v>
      </c>
      <c r="G36" s="31">
        <f t="shared" si="0"/>
        <v>12508.695999999998</v>
      </c>
      <c r="H36" s="31">
        <f t="shared" si="15"/>
        <v>95.29976606732956</v>
      </c>
      <c r="I36" s="31">
        <f t="shared" si="16"/>
        <v>22.380519224919933</v>
      </c>
      <c r="J36" s="31">
        <f t="shared" si="1"/>
        <v>15774</v>
      </c>
      <c r="K36" s="31">
        <f t="shared" si="2"/>
        <v>3096.38138</v>
      </c>
      <c r="L36" s="31">
        <f t="shared" si="3"/>
        <v>2479.396</v>
      </c>
      <c r="M36" s="31">
        <f t="shared" si="17"/>
        <v>80.07398623486104</v>
      </c>
      <c r="N36" s="31">
        <f t="shared" si="18"/>
        <v>15.718245213642703</v>
      </c>
      <c r="O36" s="31">
        <f t="shared" si="4"/>
        <v>7762.8</v>
      </c>
      <c r="P36" s="31">
        <f t="shared" si="19"/>
        <v>1780.78632</v>
      </c>
      <c r="Q36" s="31">
        <f t="shared" si="5"/>
        <v>1537.8670000000002</v>
      </c>
      <c r="R36" s="31">
        <f t="shared" si="20"/>
        <v>86.35887319709421</v>
      </c>
      <c r="S36" s="32">
        <f t="shared" si="21"/>
        <v>19.81072551141341</v>
      </c>
      <c r="T36" s="30">
        <v>262.8</v>
      </c>
      <c r="U36" s="30">
        <v>60.28632</v>
      </c>
      <c r="V36" s="29">
        <v>59.977</v>
      </c>
      <c r="W36" s="31">
        <f t="shared" si="31"/>
        <v>99.48691510777236</v>
      </c>
      <c r="X36" s="32">
        <f t="shared" si="32"/>
        <v>22.822298325722983</v>
      </c>
      <c r="Y36" s="30">
        <v>3650</v>
      </c>
      <c r="Z36" s="30">
        <v>404.9675</v>
      </c>
      <c r="AA36" s="29">
        <v>664.129</v>
      </c>
      <c r="AB36" s="31">
        <f t="shared" si="22"/>
        <v>163.99562927889278</v>
      </c>
      <c r="AC36" s="32">
        <f t="shared" si="23"/>
        <v>18.19531506849315</v>
      </c>
      <c r="AD36" s="29">
        <v>7500</v>
      </c>
      <c r="AE36" s="30">
        <v>1720.5</v>
      </c>
      <c r="AF36" s="29">
        <v>1477.89</v>
      </c>
      <c r="AG36" s="31">
        <f t="shared" si="24"/>
        <v>85.89886660854404</v>
      </c>
      <c r="AH36" s="32">
        <f t="shared" si="25"/>
        <v>19.7052</v>
      </c>
      <c r="AI36" s="29">
        <v>331.2</v>
      </c>
      <c r="AJ36" s="30">
        <v>145.33056</v>
      </c>
      <c r="AK36" s="29">
        <v>79.62</v>
      </c>
      <c r="AL36" s="29">
        <v>79.62</v>
      </c>
      <c r="AM36" s="32">
        <f t="shared" si="26"/>
        <v>24.03985507246377</v>
      </c>
      <c r="AN36" s="33">
        <v>0</v>
      </c>
      <c r="AO36" s="33"/>
      <c r="AP36" s="31"/>
      <c r="AQ36" s="31"/>
      <c r="AR36" s="32"/>
      <c r="AS36" s="33"/>
      <c r="AT36" s="33"/>
      <c r="AU36" s="32">
        <v>0</v>
      </c>
      <c r="AV36" s="32"/>
      <c r="AW36" s="32"/>
      <c r="AX36" s="32"/>
      <c r="AY36" s="29">
        <v>40117</v>
      </c>
      <c r="AZ36" s="30">
        <f t="shared" si="27"/>
        <v>10029.25</v>
      </c>
      <c r="BA36" s="29">
        <v>10029.3</v>
      </c>
      <c r="BB36" s="30"/>
      <c r="BC36" s="30">
        <v>0</v>
      </c>
      <c r="BD36" s="30">
        <v>0</v>
      </c>
      <c r="BE36" s="34">
        <v>0</v>
      </c>
      <c r="BF36" s="35">
        <v>0</v>
      </c>
      <c r="BG36" s="29">
        <v>0</v>
      </c>
      <c r="BH36" s="30">
        <v>0</v>
      </c>
      <c r="BI36" s="30">
        <v>0</v>
      </c>
      <c r="BJ36" s="30">
        <v>0</v>
      </c>
      <c r="BK36" s="32"/>
      <c r="BL36" s="32"/>
      <c r="BM36" s="32"/>
      <c r="BN36" s="31">
        <f t="shared" si="6"/>
        <v>2030</v>
      </c>
      <c r="BO36" s="31">
        <f t="shared" si="28"/>
        <v>385.49699999999996</v>
      </c>
      <c r="BP36" s="31">
        <f t="shared" si="7"/>
        <v>103.96000000000001</v>
      </c>
      <c r="BQ36" s="31">
        <f t="shared" si="29"/>
        <v>26.967784444496328</v>
      </c>
      <c r="BR36" s="32">
        <f t="shared" si="30"/>
        <v>5.1211822660098525</v>
      </c>
      <c r="BS36" s="30">
        <v>1700</v>
      </c>
      <c r="BT36" s="30">
        <v>322.83</v>
      </c>
      <c r="BU36" s="29">
        <v>21.4</v>
      </c>
      <c r="BV36" s="30">
        <v>0</v>
      </c>
      <c r="BW36" s="30">
        <v>0</v>
      </c>
      <c r="BX36" s="29">
        <v>0</v>
      </c>
      <c r="BY36" s="30">
        <v>0</v>
      </c>
      <c r="BZ36" s="30">
        <v>0</v>
      </c>
      <c r="CA36" s="29">
        <v>0</v>
      </c>
      <c r="CB36" s="30">
        <v>330</v>
      </c>
      <c r="CC36" s="30">
        <v>62.666999999999994</v>
      </c>
      <c r="CD36" s="29">
        <v>82.56</v>
      </c>
      <c r="CE36" s="30">
        <v>0</v>
      </c>
      <c r="CF36" s="30">
        <v>0</v>
      </c>
      <c r="CG36" s="30">
        <v>0</v>
      </c>
      <c r="CH36" s="29">
        <v>0</v>
      </c>
      <c r="CI36" s="35">
        <v>0</v>
      </c>
      <c r="CJ36" s="29">
        <v>0</v>
      </c>
      <c r="CK36" s="30">
        <v>0</v>
      </c>
      <c r="CL36" s="30">
        <v>0</v>
      </c>
      <c r="CM36" s="29">
        <v>0</v>
      </c>
      <c r="CN36" s="29">
        <v>2000</v>
      </c>
      <c r="CO36" s="30">
        <v>379.8</v>
      </c>
      <c r="CP36" s="29">
        <v>93.82</v>
      </c>
      <c r="CQ36" s="29">
        <v>2000</v>
      </c>
      <c r="CR36" s="30">
        <v>379.8</v>
      </c>
      <c r="CS36" s="29">
        <v>83.82</v>
      </c>
      <c r="CT36" s="29">
        <v>0</v>
      </c>
      <c r="CU36" s="30">
        <v>0</v>
      </c>
      <c r="CV36" s="29">
        <v>0</v>
      </c>
      <c r="CW36" s="30">
        <v>0</v>
      </c>
      <c r="CX36" s="30">
        <v>0</v>
      </c>
      <c r="CY36" s="29">
        <v>0</v>
      </c>
      <c r="CZ36" s="29">
        <v>0</v>
      </c>
      <c r="DA36" s="29">
        <v>0</v>
      </c>
      <c r="DB36" s="29">
        <v>0</v>
      </c>
      <c r="DC36" s="29">
        <v>0</v>
      </c>
      <c r="DD36" s="30">
        <v>0</v>
      </c>
      <c r="DE36" s="29">
        <v>0</v>
      </c>
      <c r="DF36" s="29">
        <v>0</v>
      </c>
      <c r="DG36" s="31">
        <f t="shared" si="8"/>
        <v>55891</v>
      </c>
      <c r="DH36" s="31">
        <f t="shared" si="9"/>
        <v>13125.631379999999</v>
      </c>
      <c r="DI36" s="31">
        <f t="shared" si="10"/>
        <v>12508.695999999998</v>
      </c>
      <c r="DJ36" s="30">
        <v>0</v>
      </c>
      <c r="DK36" s="30">
        <v>0</v>
      </c>
      <c r="DL36" s="30">
        <v>0</v>
      </c>
      <c r="DM36" s="29">
        <v>0</v>
      </c>
      <c r="DN36" s="30"/>
      <c r="DO36" s="30">
        <v>0</v>
      </c>
      <c r="DP36" s="30">
        <v>0</v>
      </c>
      <c r="DQ36" s="30">
        <v>0</v>
      </c>
      <c r="DR36" s="30">
        <v>0</v>
      </c>
      <c r="DS36" s="30">
        <v>0</v>
      </c>
      <c r="DT36" s="30">
        <v>0</v>
      </c>
      <c r="DU36" s="30">
        <v>0</v>
      </c>
      <c r="DV36" s="30">
        <v>0</v>
      </c>
      <c r="DW36" s="30">
        <v>0</v>
      </c>
      <c r="DX36" s="30">
        <v>0</v>
      </c>
      <c r="DY36" s="29">
        <v>0</v>
      </c>
      <c r="DZ36" s="30">
        <v>0</v>
      </c>
      <c r="EA36" s="29">
        <v>0</v>
      </c>
      <c r="EB36" s="29">
        <v>0</v>
      </c>
      <c r="EC36" s="31">
        <f t="shared" si="11"/>
        <v>0</v>
      </c>
      <c r="ED36" s="31">
        <f t="shared" si="11"/>
        <v>0</v>
      </c>
      <c r="EE36" s="31">
        <f t="shared" si="12"/>
        <v>0</v>
      </c>
      <c r="EH36" s="22"/>
      <c r="EJ36" s="22"/>
      <c r="EK36" s="22"/>
      <c r="EM36" s="22"/>
    </row>
    <row r="37" spans="1:143" s="21" customFormat="1" ht="20.25" customHeight="1">
      <c r="A37" s="19">
        <v>28</v>
      </c>
      <c r="B37" s="20" t="s">
        <v>76</v>
      </c>
      <c r="C37" s="30">
        <v>13291.8478</v>
      </c>
      <c r="D37" s="30">
        <v>21712.8557</v>
      </c>
      <c r="E37" s="31">
        <f t="shared" si="13"/>
        <v>79389</v>
      </c>
      <c r="F37" s="31">
        <f t="shared" si="14"/>
        <v>18679.43885</v>
      </c>
      <c r="G37" s="31">
        <f t="shared" si="0"/>
        <v>18860.807099999998</v>
      </c>
      <c r="H37" s="31">
        <f t="shared" si="15"/>
        <v>100.9709512767296</v>
      </c>
      <c r="I37" s="31">
        <f t="shared" si="16"/>
        <v>23.75745644862638</v>
      </c>
      <c r="J37" s="31">
        <f t="shared" si="1"/>
        <v>34987.5</v>
      </c>
      <c r="K37" s="31">
        <f t="shared" si="2"/>
        <v>7579.0638500000005</v>
      </c>
      <c r="L37" s="31">
        <f t="shared" si="3"/>
        <v>7760.4071</v>
      </c>
      <c r="M37" s="31">
        <f t="shared" si="17"/>
        <v>102.39268666406605</v>
      </c>
      <c r="N37" s="31">
        <f t="shared" si="18"/>
        <v>22.180513326187924</v>
      </c>
      <c r="O37" s="31">
        <f t="shared" si="4"/>
        <v>19000</v>
      </c>
      <c r="P37" s="31">
        <f t="shared" si="19"/>
        <v>4358.6</v>
      </c>
      <c r="Q37" s="31">
        <f t="shared" si="5"/>
        <v>5392.7161</v>
      </c>
      <c r="R37" s="31">
        <f t="shared" si="20"/>
        <v>123.72587757536822</v>
      </c>
      <c r="S37" s="32">
        <f t="shared" si="21"/>
        <v>28.38271631578947</v>
      </c>
      <c r="T37" s="30">
        <v>3200</v>
      </c>
      <c r="U37" s="30">
        <v>734.08</v>
      </c>
      <c r="V37" s="29">
        <v>288.7791</v>
      </c>
      <c r="W37" s="31">
        <f t="shared" si="31"/>
        <v>39.33891401482128</v>
      </c>
      <c r="X37" s="32">
        <f t="shared" si="32"/>
        <v>9.024346875</v>
      </c>
      <c r="Y37" s="30">
        <v>2500</v>
      </c>
      <c r="Z37" s="30">
        <v>277.375</v>
      </c>
      <c r="AA37" s="29">
        <v>569.141</v>
      </c>
      <c r="AB37" s="31">
        <f t="shared" si="22"/>
        <v>205.188283010365</v>
      </c>
      <c r="AC37" s="32">
        <f t="shared" si="23"/>
        <v>22.765639999999998</v>
      </c>
      <c r="AD37" s="29">
        <v>15800</v>
      </c>
      <c r="AE37" s="30">
        <v>3624.52</v>
      </c>
      <c r="AF37" s="29">
        <v>5103.937</v>
      </c>
      <c r="AG37" s="31">
        <f t="shared" si="24"/>
        <v>140.8169081699094</v>
      </c>
      <c r="AH37" s="32">
        <f t="shared" si="25"/>
        <v>32.303398734177215</v>
      </c>
      <c r="AI37" s="29">
        <v>1534</v>
      </c>
      <c r="AJ37" s="30">
        <v>673.1192</v>
      </c>
      <c r="AK37" s="29">
        <v>243.55</v>
      </c>
      <c r="AL37" s="29">
        <v>243.55</v>
      </c>
      <c r="AM37" s="32">
        <f t="shared" si="26"/>
        <v>15.876792698826597</v>
      </c>
      <c r="AN37" s="33">
        <v>0</v>
      </c>
      <c r="AO37" s="33"/>
      <c r="AP37" s="31"/>
      <c r="AQ37" s="31"/>
      <c r="AR37" s="32"/>
      <c r="AS37" s="33"/>
      <c r="AT37" s="33"/>
      <c r="AU37" s="32">
        <v>0</v>
      </c>
      <c r="AV37" s="32"/>
      <c r="AW37" s="32"/>
      <c r="AX37" s="32"/>
      <c r="AY37" s="29">
        <v>44401.5</v>
      </c>
      <c r="AZ37" s="30">
        <f t="shared" si="27"/>
        <v>11100.375</v>
      </c>
      <c r="BA37" s="29">
        <v>11100.4</v>
      </c>
      <c r="BB37" s="30"/>
      <c r="BC37" s="30">
        <v>0</v>
      </c>
      <c r="BD37" s="30">
        <v>0</v>
      </c>
      <c r="BE37" s="34">
        <v>0</v>
      </c>
      <c r="BF37" s="35">
        <v>0</v>
      </c>
      <c r="BG37" s="29">
        <v>0</v>
      </c>
      <c r="BH37" s="30">
        <v>0</v>
      </c>
      <c r="BI37" s="30">
        <v>0</v>
      </c>
      <c r="BJ37" s="30">
        <v>0</v>
      </c>
      <c r="BK37" s="32"/>
      <c r="BL37" s="32"/>
      <c r="BM37" s="32"/>
      <c r="BN37" s="31">
        <f t="shared" si="6"/>
        <v>167</v>
      </c>
      <c r="BO37" s="31">
        <f t="shared" si="28"/>
        <v>31.713299999999997</v>
      </c>
      <c r="BP37" s="31">
        <f t="shared" si="7"/>
        <v>14</v>
      </c>
      <c r="BQ37" s="31">
        <f t="shared" si="29"/>
        <v>44.1455162345136</v>
      </c>
      <c r="BR37" s="32">
        <f t="shared" si="30"/>
        <v>8.383233532934131</v>
      </c>
      <c r="BS37" s="30">
        <v>167</v>
      </c>
      <c r="BT37" s="30">
        <v>31.713299999999997</v>
      </c>
      <c r="BU37" s="29">
        <v>14</v>
      </c>
      <c r="BV37" s="30">
        <v>0</v>
      </c>
      <c r="BW37" s="30">
        <v>0</v>
      </c>
      <c r="BX37" s="29">
        <v>0</v>
      </c>
      <c r="BY37" s="30">
        <v>0</v>
      </c>
      <c r="BZ37" s="30">
        <v>0</v>
      </c>
      <c r="CA37" s="29">
        <v>0</v>
      </c>
      <c r="CB37" s="30">
        <v>0</v>
      </c>
      <c r="CC37" s="30">
        <v>0</v>
      </c>
      <c r="CD37" s="29">
        <v>0</v>
      </c>
      <c r="CE37" s="30">
        <v>0</v>
      </c>
      <c r="CF37" s="30">
        <v>0</v>
      </c>
      <c r="CG37" s="30">
        <v>0</v>
      </c>
      <c r="CH37" s="29">
        <v>0</v>
      </c>
      <c r="CI37" s="35">
        <v>0</v>
      </c>
      <c r="CJ37" s="29">
        <v>0</v>
      </c>
      <c r="CK37" s="30">
        <v>0</v>
      </c>
      <c r="CL37" s="30">
        <v>0</v>
      </c>
      <c r="CM37" s="29">
        <v>0</v>
      </c>
      <c r="CN37" s="29">
        <v>11786.5</v>
      </c>
      <c r="CO37" s="30">
        <v>2238.2563499999997</v>
      </c>
      <c r="CP37" s="29">
        <v>1541</v>
      </c>
      <c r="CQ37" s="29">
        <v>2786.5</v>
      </c>
      <c r="CR37" s="30">
        <v>529.15635</v>
      </c>
      <c r="CS37" s="29">
        <v>147.2</v>
      </c>
      <c r="CT37" s="29">
        <v>0</v>
      </c>
      <c r="CU37" s="30">
        <v>0</v>
      </c>
      <c r="CV37" s="29">
        <v>0</v>
      </c>
      <c r="CW37" s="30">
        <v>0</v>
      </c>
      <c r="CX37" s="30">
        <v>0</v>
      </c>
      <c r="CY37" s="29">
        <v>0</v>
      </c>
      <c r="CZ37" s="29">
        <v>0</v>
      </c>
      <c r="DA37" s="29">
        <v>0</v>
      </c>
      <c r="DB37" s="29">
        <v>0</v>
      </c>
      <c r="DC37" s="29">
        <v>0</v>
      </c>
      <c r="DD37" s="30">
        <v>0</v>
      </c>
      <c r="DE37" s="29">
        <v>0</v>
      </c>
      <c r="DF37" s="29">
        <v>0</v>
      </c>
      <c r="DG37" s="31">
        <f t="shared" si="8"/>
        <v>79389</v>
      </c>
      <c r="DH37" s="31">
        <f t="shared" si="9"/>
        <v>18679.43885</v>
      </c>
      <c r="DI37" s="31">
        <f t="shared" si="10"/>
        <v>18860.807099999998</v>
      </c>
      <c r="DJ37" s="30">
        <v>0</v>
      </c>
      <c r="DK37" s="30">
        <v>0</v>
      </c>
      <c r="DL37" s="30">
        <v>0</v>
      </c>
      <c r="DM37" s="29">
        <v>0</v>
      </c>
      <c r="DN37" s="30"/>
      <c r="DO37" s="30">
        <v>0</v>
      </c>
      <c r="DP37" s="30">
        <v>0</v>
      </c>
      <c r="DQ37" s="30">
        <v>0</v>
      </c>
      <c r="DR37" s="30">
        <v>0</v>
      </c>
      <c r="DS37" s="30">
        <v>0</v>
      </c>
      <c r="DT37" s="30">
        <v>0</v>
      </c>
      <c r="DU37" s="30">
        <v>0</v>
      </c>
      <c r="DV37" s="30">
        <v>0</v>
      </c>
      <c r="DW37" s="30">
        <v>0</v>
      </c>
      <c r="DX37" s="30">
        <v>0</v>
      </c>
      <c r="DY37" s="29">
        <v>0</v>
      </c>
      <c r="DZ37" s="30">
        <v>0</v>
      </c>
      <c r="EA37" s="29">
        <v>0</v>
      </c>
      <c r="EB37" s="29">
        <v>0</v>
      </c>
      <c r="EC37" s="31">
        <f t="shared" si="11"/>
        <v>0</v>
      </c>
      <c r="ED37" s="31">
        <f t="shared" si="11"/>
        <v>0</v>
      </c>
      <c r="EE37" s="31">
        <f t="shared" si="12"/>
        <v>0</v>
      </c>
      <c r="EH37" s="22"/>
      <c r="EJ37" s="22"/>
      <c r="EK37" s="22"/>
      <c r="EM37" s="22"/>
    </row>
    <row r="38" spans="1:143" s="21" customFormat="1" ht="20.25" customHeight="1">
      <c r="A38" s="19">
        <v>29</v>
      </c>
      <c r="B38" s="20" t="s">
        <v>77</v>
      </c>
      <c r="C38" s="30">
        <v>1255.1208</v>
      </c>
      <c r="D38" s="30">
        <v>5783.1411</v>
      </c>
      <c r="E38" s="31">
        <f t="shared" si="13"/>
        <v>54168.700000000004</v>
      </c>
      <c r="F38" s="31">
        <f t="shared" si="14"/>
        <v>12751.664760000001</v>
      </c>
      <c r="G38" s="31">
        <f t="shared" si="0"/>
        <v>11799.6192</v>
      </c>
      <c r="H38" s="31">
        <f t="shared" si="15"/>
        <v>92.53395083764731</v>
      </c>
      <c r="I38" s="31">
        <f t="shared" si="16"/>
        <v>21.783094665369482</v>
      </c>
      <c r="J38" s="31">
        <f t="shared" si="1"/>
        <v>13934.9</v>
      </c>
      <c r="K38" s="31">
        <f t="shared" si="2"/>
        <v>2693.21476</v>
      </c>
      <c r="L38" s="31">
        <f t="shared" si="3"/>
        <v>1741.1192</v>
      </c>
      <c r="M38" s="31">
        <f t="shared" si="17"/>
        <v>64.64836097957522</v>
      </c>
      <c r="N38" s="31">
        <f t="shared" si="18"/>
        <v>12.4946659107708</v>
      </c>
      <c r="O38" s="31">
        <f t="shared" si="4"/>
        <v>6188.9</v>
      </c>
      <c r="P38" s="31">
        <f t="shared" si="19"/>
        <v>1419.73366</v>
      </c>
      <c r="Q38" s="31">
        <f t="shared" si="5"/>
        <v>1621.0622</v>
      </c>
      <c r="R38" s="31">
        <f t="shared" si="20"/>
        <v>114.18072598208315</v>
      </c>
      <c r="S38" s="32">
        <f t="shared" si="21"/>
        <v>26.193058540289876</v>
      </c>
      <c r="T38" s="30">
        <v>188.9</v>
      </c>
      <c r="U38" s="30">
        <v>43.33366</v>
      </c>
      <c r="V38" s="29">
        <v>97.6992</v>
      </c>
      <c r="W38" s="31">
        <f t="shared" si="31"/>
        <v>225.45799270128578</v>
      </c>
      <c r="X38" s="32">
        <f t="shared" si="32"/>
        <v>51.720063525674966</v>
      </c>
      <c r="Y38" s="30">
        <v>2700</v>
      </c>
      <c r="Z38" s="30">
        <v>299.565</v>
      </c>
      <c r="AA38" s="29">
        <v>56.257</v>
      </c>
      <c r="AB38" s="31">
        <f t="shared" si="22"/>
        <v>18.77956370069935</v>
      </c>
      <c r="AC38" s="32">
        <f t="shared" si="23"/>
        <v>2.083592592592592</v>
      </c>
      <c r="AD38" s="29">
        <v>6000</v>
      </c>
      <c r="AE38" s="30">
        <v>1376.4</v>
      </c>
      <c r="AF38" s="29">
        <v>1523.363</v>
      </c>
      <c r="AG38" s="31">
        <f t="shared" si="24"/>
        <v>110.67734670154023</v>
      </c>
      <c r="AH38" s="32">
        <f t="shared" si="25"/>
        <v>25.38938333333333</v>
      </c>
      <c r="AI38" s="29">
        <v>63</v>
      </c>
      <c r="AJ38" s="30">
        <v>27.6444</v>
      </c>
      <c r="AK38" s="29">
        <v>12</v>
      </c>
      <c r="AL38" s="29">
        <v>12</v>
      </c>
      <c r="AM38" s="32">
        <f t="shared" si="26"/>
        <v>19.047619047619047</v>
      </c>
      <c r="AN38" s="33">
        <v>0</v>
      </c>
      <c r="AO38" s="33"/>
      <c r="AP38" s="31"/>
      <c r="AQ38" s="31"/>
      <c r="AR38" s="32"/>
      <c r="AS38" s="33"/>
      <c r="AT38" s="33"/>
      <c r="AU38" s="32">
        <v>0</v>
      </c>
      <c r="AV38" s="32"/>
      <c r="AW38" s="32"/>
      <c r="AX38" s="32"/>
      <c r="AY38" s="29">
        <v>40233.8</v>
      </c>
      <c r="AZ38" s="30">
        <f t="shared" si="27"/>
        <v>10058.45</v>
      </c>
      <c r="BA38" s="29">
        <v>10058.5</v>
      </c>
      <c r="BB38" s="30"/>
      <c r="BC38" s="30">
        <v>0</v>
      </c>
      <c r="BD38" s="30">
        <v>0</v>
      </c>
      <c r="BE38" s="34">
        <v>0</v>
      </c>
      <c r="BF38" s="35">
        <v>0</v>
      </c>
      <c r="BG38" s="29">
        <v>0</v>
      </c>
      <c r="BH38" s="30">
        <v>0</v>
      </c>
      <c r="BI38" s="30">
        <v>0</v>
      </c>
      <c r="BJ38" s="30">
        <v>0</v>
      </c>
      <c r="BK38" s="32"/>
      <c r="BL38" s="32"/>
      <c r="BM38" s="32"/>
      <c r="BN38" s="31">
        <f t="shared" si="6"/>
        <v>733</v>
      </c>
      <c r="BO38" s="31">
        <f t="shared" si="28"/>
        <v>139.19670000000002</v>
      </c>
      <c r="BP38" s="31">
        <f t="shared" si="7"/>
        <v>9</v>
      </c>
      <c r="BQ38" s="31">
        <f t="shared" si="29"/>
        <v>6.4656705223615205</v>
      </c>
      <c r="BR38" s="32">
        <f t="shared" si="30"/>
        <v>1.227830832196453</v>
      </c>
      <c r="BS38" s="30">
        <v>700</v>
      </c>
      <c r="BT38" s="30">
        <v>132.93</v>
      </c>
      <c r="BU38" s="29">
        <v>9</v>
      </c>
      <c r="BV38" s="30">
        <v>0</v>
      </c>
      <c r="BW38" s="30">
        <v>0</v>
      </c>
      <c r="BX38" s="29">
        <v>0</v>
      </c>
      <c r="BY38" s="30">
        <v>0</v>
      </c>
      <c r="BZ38" s="30">
        <v>0</v>
      </c>
      <c r="CA38" s="29">
        <v>0</v>
      </c>
      <c r="CB38" s="30">
        <v>33</v>
      </c>
      <c r="CC38" s="30">
        <v>6.2667</v>
      </c>
      <c r="CD38" s="29">
        <v>0</v>
      </c>
      <c r="CE38" s="30">
        <v>0</v>
      </c>
      <c r="CF38" s="30">
        <v>0</v>
      </c>
      <c r="CG38" s="30">
        <v>0</v>
      </c>
      <c r="CH38" s="29">
        <v>0</v>
      </c>
      <c r="CI38" s="35">
        <v>0</v>
      </c>
      <c r="CJ38" s="29">
        <v>0</v>
      </c>
      <c r="CK38" s="30">
        <v>0</v>
      </c>
      <c r="CL38" s="30">
        <v>0</v>
      </c>
      <c r="CM38" s="29">
        <v>0</v>
      </c>
      <c r="CN38" s="29">
        <v>4250</v>
      </c>
      <c r="CO38" s="30">
        <v>807.075</v>
      </c>
      <c r="CP38" s="29">
        <v>42.8</v>
      </c>
      <c r="CQ38" s="29">
        <v>2250</v>
      </c>
      <c r="CR38" s="30">
        <v>427.275</v>
      </c>
      <c r="CS38" s="29">
        <v>42.8</v>
      </c>
      <c r="CT38" s="29">
        <v>0</v>
      </c>
      <c r="CU38" s="30">
        <v>0</v>
      </c>
      <c r="CV38" s="29">
        <v>0</v>
      </c>
      <c r="CW38" s="30">
        <v>0</v>
      </c>
      <c r="CX38" s="30">
        <v>0</v>
      </c>
      <c r="CY38" s="29">
        <v>0</v>
      </c>
      <c r="CZ38" s="29">
        <v>0</v>
      </c>
      <c r="DA38" s="29">
        <v>0</v>
      </c>
      <c r="DB38" s="29">
        <v>0</v>
      </c>
      <c r="DC38" s="29">
        <v>0</v>
      </c>
      <c r="DD38" s="30">
        <v>0</v>
      </c>
      <c r="DE38" s="29">
        <v>0</v>
      </c>
      <c r="DF38" s="29">
        <v>0</v>
      </c>
      <c r="DG38" s="31">
        <f t="shared" si="8"/>
        <v>54168.700000000004</v>
      </c>
      <c r="DH38" s="31">
        <f t="shared" si="9"/>
        <v>12751.664760000001</v>
      </c>
      <c r="DI38" s="31">
        <f t="shared" si="10"/>
        <v>11799.6192</v>
      </c>
      <c r="DJ38" s="30">
        <v>0</v>
      </c>
      <c r="DK38" s="30">
        <v>0</v>
      </c>
      <c r="DL38" s="30">
        <v>0</v>
      </c>
      <c r="DM38" s="29">
        <v>0</v>
      </c>
      <c r="DN38" s="30"/>
      <c r="DO38" s="30">
        <v>0</v>
      </c>
      <c r="DP38" s="30">
        <v>0</v>
      </c>
      <c r="DQ38" s="30">
        <v>0</v>
      </c>
      <c r="DR38" s="30">
        <v>0</v>
      </c>
      <c r="DS38" s="30">
        <v>0</v>
      </c>
      <c r="DT38" s="30">
        <v>0</v>
      </c>
      <c r="DU38" s="30">
        <v>0</v>
      </c>
      <c r="DV38" s="30">
        <v>0</v>
      </c>
      <c r="DW38" s="30">
        <v>0</v>
      </c>
      <c r="DX38" s="30">
        <v>0</v>
      </c>
      <c r="DY38" s="29">
        <v>0</v>
      </c>
      <c r="DZ38" s="30">
        <v>0</v>
      </c>
      <c r="EA38" s="29">
        <v>0</v>
      </c>
      <c r="EB38" s="29">
        <v>0</v>
      </c>
      <c r="EC38" s="31">
        <f t="shared" si="11"/>
        <v>0</v>
      </c>
      <c r="ED38" s="31">
        <f t="shared" si="11"/>
        <v>0</v>
      </c>
      <c r="EE38" s="31">
        <f t="shared" si="12"/>
        <v>0</v>
      </c>
      <c r="EH38" s="22"/>
      <c r="EJ38" s="22"/>
      <c r="EK38" s="22"/>
      <c r="EM38" s="22"/>
    </row>
    <row r="39" spans="1:143" s="21" customFormat="1" ht="20.25" customHeight="1">
      <c r="A39" s="19">
        <v>30</v>
      </c>
      <c r="B39" s="20" t="s">
        <v>78</v>
      </c>
      <c r="C39" s="30">
        <v>4729.852</v>
      </c>
      <c r="D39" s="30">
        <v>16869.2561</v>
      </c>
      <c r="E39" s="31">
        <f t="shared" si="13"/>
        <v>38463.4</v>
      </c>
      <c r="F39" s="31">
        <f t="shared" si="14"/>
        <v>9288.108760000001</v>
      </c>
      <c r="G39" s="31">
        <f t="shared" si="0"/>
        <v>9408.933500000001</v>
      </c>
      <c r="H39" s="31">
        <f t="shared" si="15"/>
        <v>101.3008540610586</v>
      </c>
      <c r="I39" s="31">
        <f t="shared" si="16"/>
        <v>24.462043137112165</v>
      </c>
      <c r="J39" s="31">
        <f t="shared" si="1"/>
        <v>9622.4</v>
      </c>
      <c r="K39" s="31">
        <f t="shared" si="2"/>
        <v>2077.8587599999996</v>
      </c>
      <c r="L39" s="31">
        <f t="shared" si="3"/>
        <v>2198.7335</v>
      </c>
      <c r="M39" s="31">
        <f t="shared" si="17"/>
        <v>105.81727412502282</v>
      </c>
      <c r="N39" s="31">
        <f t="shared" si="18"/>
        <v>22.850156925507147</v>
      </c>
      <c r="O39" s="31">
        <f t="shared" si="4"/>
        <v>5100</v>
      </c>
      <c r="P39" s="31">
        <f t="shared" si="19"/>
        <v>1169.94</v>
      </c>
      <c r="Q39" s="31">
        <f t="shared" si="5"/>
        <v>1368.8705</v>
      </c>
      <c r="R39" s="31">
        <f t="shared" si="20"/>
        <v>117.00347881087919</v>
      </c>
      <c r="S39" s="32">
        <f t="shared" si="21"/>
        <v>26.840598039215685</v>
      </c>
      <c r="T39" s="30">
        <v>800</v>
      </c>
      <c r="U39" s="30">
        <v>183.52</v>
      </c>
      <c r="V39" s="29">
        <v>212.1105</v>
      </c>
      <c r="W39" s="31">
        <f t="shared" si="31"/>
        <v>115.57895597210113</v>
      </c>
      <c r="X39" s="32">
        <f t="shared" si="32"/>
        <v>26.5138125</v>
      </c>
      <c r="Y39" s="30">
        <v>1900</v>
      </c>
      <c r="Z39" s="30">
        <v>210.805</v>
      </c>
      <c r="AA39" s="29">
        <v>235.018</v>
      </c>
      <c r="AB39" s="31">
        <f t="shared" si="22"/>
        <v>111.48597044662128</v>
      </c>
      <c r="AC39" s="32">
        <f t="shared" si="23"/>
        <v>12.369368421052632</v>
      </c>
      <c r="AD39" s="29">
        <v>4300</v>
      </c>
      <c r="AE39" s="30">
        <v>986.42</v>
      </c>
      <c r="AF39" s="29">
        <v>1156.76</v>
      </c>
      <c r="AG39" s="31">
        <f t="shared" si="24"/>
        <v>117.26850631576812</v>
      </c>
      <c r="AH39" s="32">
        <f t="shared" si="25"/>
        <v>26.90139534883721</v>
      </c>
      <c r="AI39" s="29">
        <v>800</v>
      </c>
      <c r="AJ39" s="30">
        <v>351.04</v>
      </c>
      <c r="AK39" s="29">
        <v>383.5</v>
      </c>
      <c r="AL39" s="29">
        <v>383.5</v>
      </c>
      <c r="AM39" s="32">
        <f t="shared" si="26"/>
        <v>47.9375</v>
      </c>
      <c r="AN39" s="33">
        <v>0</v>
      </c>
      <c r="AO39" s="33"/>
      <c r="AP39" s="31"/>
      <c r="AQ39" s="31"/>
      <c r="AR39" s="32"/>
      <c r="AS39" s="33"/>
      <c r="AT39" s="33"/>
      <c r="AU39" s="32">
        <v>0</v>
      </c>
      <c r="AV39" s="32"/>
      <c r="AW39" s="32"/>
      <c r="AX39" s="32"/>
      <c r="AY39" s="29">
        <v>28841</v>
      </c>
      <c r="AZ39" s="30">
        <f t="shared" si="27"/>
        <v>7210.25</v>
      </c>
      <c r="BA39" s="29">
        <v>7210.2</v>
      </c>
      <c r="BB39" s="30"/>
      <c r="BC39" s="30">
        <v>0</v>
      </c>
      <c r="BD39" s="30">
        <v>0</v>
      </c>
      <c r="BE39" s="34">
        <v>0</v>
      </c>
      <c r="BF39" s="35">
        <v>0</v>
      </c>
      <c r="BG39" s="29">
        <v>0</v>
      </c>
      <c r="BH39" s="30">
        <v>0</v>
      </c>
      <c r="BI39" s="30">
        <v>0</v>
      </c>
      <c r="BJ39" s="30">
        <v>0</v>
      </c>
      <c r="BK39" s="32"/>
      <c r="BL39" s="32"/>
      <c r="BM39" s="32"/>
      <c r="BN39" s="31">
        <f t="shared" si="6"/>
        <v>166.4</v>
      </c>
      <c r="BO39" s="31">
        <f t="shared" si="28"/>
        <v>31.59936</v>
      </c>
      <c r="BP39" s="31">
        <f t="shared" si="7"/>
        <v>0</v>
      </c>
      <c r="BQ39" s="31">
        <f t="shared" si="29"/>
        <v>0</v>
      </c>
      <c r="BR39" s="32">
        <f t="shared" si="30"/>
        <v>0</v>
      </c>
      <c r="BS39" s="30">
        <v>166.4</v>
      </c>
      <c r="BT39" s="30">
        <v>31.59936</v>
      </c>
      <c r="BU39" s="29">
        <v>0</v>
      </c>
      <c r="BV39" s="30">
        <v>0</v>
      </c>
      <c r="BW39" s="30">
        <v>0</v>
      </c>
      <c r="BX39" s="29">
        <v>0</v>
      </c>
      <c r="BY39" s="30">
        <v>0</v>
      </c>
      <c r="BZ39" s="30">
        <v>0</v>
      </c>
      <c r="CA39" s="29">
        <v>0</v>
      </c>
      <c r="CB39" s="30">
        <v>0</v>
      </c>
      <c r="CC39" s="30">
        <v>0</v>
      </c>
      <c r="CD39" s="29">
        <v>0</v>
      </c>
      <c r="CE39" s="30">
        <v>0</v>
      </c>
      <c r="CF39" s="30">
        <v>0</v>
      </c>
      <c r="CG39" s="30">
        <v>0</v>
      </c>
      <c r="CH39" s="29">
        <v>0</v>
      </c>
      <c r="CI39" s="35">
        <v>0</v>
      </c>
      <c r="CJ39" s="29">
        <v>0</v>
      </c>
      <c r="CK39" s="30">
        <v>0</v>
      </c>
      <c r="CL39" s="30">
        <v>0</v>
      </c>
      <c r="CM39" s="29">
        <v>0</v>
      </c>
      <c r="CN39" s="29">
        <v>1560</v>
      </c>
      <c r="CO39" s="30">
        <v>296.24399999999997</v>
      </c>
      <c r="CP39" s="29">
        <v>180.745</v>
      </c>
      <c r="CQ39" s="29">
        <v>1560</v>
      </c>
      <c r="CR39" s="30">
        <v>296.24399999999997</v>
      </c>
      <c r="CS39" s="29">
        <v>171.745</v>
      </c>
      <c r="CT39" s="29">
        <v>0</v>
      </c>
      <c r="CU39" s="30">
        <v>0</v>
      </c>
      <c r="CV39" s="29">
        <v>0</v>
      </c>
      <c r="CW39" s="30">
        <v>0</v>
      </c>
      <c r="CX39" s="30">
        <v>0</v>
      </c>
      <c r="CY39" s="29">
        <v>0</v>
      </c>
      <c r="CZ39" s="29">
        <v>0</v>
      </c>
      <c r="DA39" s="29">
        <v>0</v>
      </c>
      <c r="DB39" s="29">
        <v>0</v>
      </c>
      <c r="DC39" s="29">
        <v>96</v>
      </c>
      <c r="DD39" s="30">
        <v>18.2304</v>
      </c>
      <c r="DE39" s="29">
        <v>30.6</v>
      </c>
      <c r="DF39" s="29">
        <v>0</v>
      </c>
      <c r="DG39" s="31">
        <f t="shared" si="8"/>
        <v>38463.4</v>
      </c>
      <c r="DH39" s="31">
        <f t="shared" si="9"/>
        <v>9288.108760000001</v>
      </c>
      <c r="DI39" s="31">
        <f t="shared" si="10"/>
        <v>9408.933500000001</v>
      </c>
      <c r="DJ39" s="30">
        <v>0</v>
      </c>
      <c r="DK39" s="30">
        <v>0</v>
      </c>
      <c r="DL39" s="30">
        <v>0</v>
      </c>
      <c r="DM39" s="29">
        <v>0</v>
      </c>
      <c r="DN39" s="30"/>
      <c r="DO39" s="30">
        <v>0</v>
      </c>
      <c r="DP39" s="30">
        <v>0</v>
      </c>
      <c r="DQ39" s="30">
        <v>0</v>
      </c>
      <c r="DR39" s="30">
        <v>0</v>
      </c>
      <c r="DS39" s="30">
        <v>0</v>
      </c>
      <c r="DT39" s="30">
        <v>0</v>
      </c>
      <c r="DU39" s="30">
        <v>0</v>
      </c>
      <c r="DV39" s="30">
        <v>0</v>
      </c>
      <c r="DW39" s="30">
        <v>0</v>
      </c>
      <c r="DX39" s="30">
        <v>0</v>
      </c>
      <c r="DY39" s="29">
        <v>0</v>
      </c>
      <c r="DZ39" s="30">
        <v>0</v>
      </c>
      <c r="EA39" s="29">
        <v>0</v>
      </c>
      <c r="EB39" s="29">
        <v>0</v>
      </c>
      <c r="EC39" s="31">
        <f t="shared" si="11"/>
        <v>0</v>
      </c>
      <c r="ED39" s="31">
        <f t="shared" si="11"/>
        <v>0</v>
      </c>
      <c r="EE39" s="31">
        <f t="shared" si="12"/>
        <v>0</v>
      </c>
      <c r="EH39" s="22"/>
      <c r="EJ39" s="22"/>
      <c r="EK39" s="22"/>
      <c r="EM39" s="22"/>
    </row>
    <row r="40" spans="1:143" s="21" customFormat="1" ht="20.25" customHeight="1">
      <c r="A40" s="19">
        <v>31</v>
      </c>
      <c r="B40" s="20" t="s">
        <v>79</v>
      </c>
      <c r="C40" s="30">
        <v>615.5722</v>
      </c>
      <c r="D40" s="30">
        <v>1895.8988</v>
      </c>
      <c r="E40" s="31">
        <f t="shared" si="13"/>
        <v>83107.4</v>
      </c>
      <c r="F40" s="31">
        <f t="shared" si="14"/>
        <v>18171.73708</v>
      </c>
      <c r="G40" s="31">
        <f t="shared" si="0"/>
        <v>16002.578100000002</v>
      </c>
      <c r="H40" s="31">
        <f t="shared" si="15"/>
        <v>88.06300701770886</v>
      </c>
      <c r="I40" s="31">
        <f t="shared" si="16"/>
        <v>19.255298685796937</v>
      </c>
      <c r="J40" s="31">
        <f t="shared" si="1"/>
        <v>30314.2</v>
      </c>
      <c r="K40" s="31">
        <f t="shared" si="2"/>
        <v>5616.78708</v>
      </c>
      <c r="L40" s="31">
        <f t="shared" si="3"/>
        <v>3345.0791</v>
      </c>
      <c r="M40" s="31">
        <f t="shared" si="17"/>
        <v>59.55502767607135</v>
      </c>
      <c r="N40" s="31">
        <f t="shared" si="18"/>
        <v>11.034693641923585</v>
      </c>
      <c r="O40" s="31">
        <f t="shared" si="4"/>
        <v>8030.2</v>
      </c>
      <c r="P40" s="31">
        <f t="shared" si="19"/>
        <v>1842.12788</v>
      </c>
      <c r="Q40" s="31">
        <f t="shared" si="5"/>
        <v>1799.0491</v>
      </c>
      <c r="R40" s="31">
        <f t="shared" si="20"/>
        <v>97.66146636899063</v>
      </c>
      <c r="S40" s="32">
        <f t="shared" si="21"/>
        <v>22.40354038504645</v>
      </c>
      <c r="T40" s="30">
        <v>30.2</v>
      </c>
      <c r="U40" s="30">
        <v>6.92788</v>
      </c>
      <c r="V40" s="29">
        <v>0.174</v>
      </c>
      <c r="W40" s="31">
        <f t="shared" si="31"/>
        <v>2.5115908474165254</v>
      </c>
      <c r="X40" s="32">
        <f t="shared" si="32"/>
        <v>0.5761589403973509</v>
      </c>
      <c r="Y40" s="30">
        <v>7000</v>
      </c>
      <c r="Z40" s="30">
        <v>776.65</v>
      </c>
      <c r="AA40" s="29">
        <v>634.53</v>
      </c>
      <c r="AB40" s="31">
        <f t="shared" si="22"/>
        <v>81.7008948689886</v>
      </c>
      <c r="AC40" s="32">
        <f t="shared" si="23"/>
        <v>9.064714285714286</v>
      </c>
      <c r="AD40" s="29">
        <v>8000</v>
      </c>
      <c r="AE40" s="30">
        <v>1835.2</v>
      </c>
      <c r="AF40" s="29">
        <v>1798.8751</v>
      </c>
      <c r="AG40" s="31">
        <f t="shared" si="24"/>
        <v>98.02065714908457</v>
      </c>
      <c r="AH40" s="32">
        <f t="shared" si="25"/>
        <v>22.485938750000003</v>
      </c>
      <c r="AI40" s="29">
        <v>384</v>
      </c>
      <c r="AJ40" s="30">
        <v>168.4992</v>
      </c>
      <c r="AK40" s="29">
        <v>402.8</v>
      </c>
      <c r="AL40" s="29">
        <v>402.8</v>
      </c>
      <c r="AM40" s="32">
        <f t="shared" si="26"/>
        <v>104.89583333333334</v>
      </c>
      <c r="AN40" s="33">
        <v>0</v>
      </c>
      <c r="AO40" s="33"/>
      <c r="AP40" s="31"/>
      <c r="AQ40" s="31"/>
      <c r="AR40" s="32"/>
      <c r="AS40" s="33"/>
      <c r="AT40" s="33"/>
      <c r="AU40" s="32">
        <v>0</v>
      </c>
      <c r="AV40" s="32"/>
      <c r="AW40" s="32"/>
      <c r="AX40" s="32"/>
      <c r="AY40" s="29">
        <v>50219.8</v>
      </c>
      <c r="AZ40" s="30">
        <f t="shared" si="27"/>
        <v>12554.95</v>
      </c>
      <c r="BA40" s="29">
        <v>12555</v>
      </c>
      <c r="BB40" s="30"/>
      <c r="BC40" s="30">
        <v>0</v>
      </c>
      <c r="BD40" s="30">
        <v>0</v>
      </c>
      <c r="BE40" s="34">
        <v>0</v>
      </c>
      <c r="BF40" s="35">
        <v>0</v>
      </c>
      <c r="BG40" s="29">
        <v>102.499</v>
      </c>
      <c r="BH40" s="30">
        <v>0</v>
      </c>
      <c r="BI40" s="30">
        <v>0</v>
      </c>
      <c r="BJ40" s="30">
        <v>0</v>
      </c>
      <c r="BK40" s="32"/>
      <c r="BL40" s="32"/>
      <c r="BM40" s="32"/>
      <c r="BN40" s="31">
        <f t="shared" si="6"/>
        <v>4500</v>
      </c>
      <c r="BO40" s="31">
        <f t="shared" si="28"/>
        <v>854.55</v>
      </c>
      <c r="BP40" s="31">
        <f t="shared" si="7"/>
        <v>326</v>
      </c>
      <c r="BQ40" s="31">
        <f t="shared" si="29"/>
        <v>38.148733251418875</v>
      </c>
      <c r="BR40" s="32">
        <f t="shared" si="30"/>
        <v>7.244444444444445</v>
      </c>
      <c r="BS40" s="30">
        <v>4500</v>
      </c>
      <c r="BT40" s="30">
        <v>854.55</v>
      </c>
      <c r="BU40" s="29">
        <v>326</v>
      </c>
      <c r="BV40" s="30">
        <v>0</v>
      </c>
      <c r="BW40" s="30">
        <v>0</v>
      </c>
      <c r="BX40" s="29">
        <v>0</v>
      </c>
      <c r="BY40" s="30">
        <v>0</v>
      </c>
      <c r="BZ40" s="30">
        <v>0</v>
      </c>
      <c r="CA40" s="29">
        <v>0</v>
      </c>
      <c r="CB40" s="30">
        <v>0</v>
      </c>
      <c r="CC40" s="30">
        <v>0</v>
      </c>
      <c r="CD40" s="29">
        <v>0</v>
      </c>
      <c r="CE40" s="30">
        <v>0</v>
      </c>
      <c r="CF40" s="30">
        <v>0</v>
      </c>
      <c r="CG40" s="30">
        <v>0</v>
      </c>
      <c r="CH40" s="29">
        <v>0</v>
      </c>
      <c r="CI40" s="35">
        <v>0</v>
      </c>
      <c r="CJ40" s="29">
        <v>0</v>
      </c>
      <c r="CK40" s="30">
        <v>0</v>
      </c>
      <c r="CL40" s="30">
        <v>0</v>
      </c>
      <c r="CM40" s="29">
        <v>0</v>
      </c>
      <c r="CN40" s="29">
        <v>5900</v>
      </c>
      <c r="CO40" s="30">
        <v>1120.41</v>
      </c>
      <c r="CP40" s="29">
        <v>0</v>
      </c>
      <c r="CQ40" s="29">
        <v>2300</v>
      </c>
      <c r="CR40" s="30">
        <v>436.77</v>
      </c>
      <c r="CS40" s="29">
        <v>0</v>
      </c>
      <c r="CT40" s="29">
        <v>0</v>
      </c>
      <c r="CU40" s="30">
        <v>0</v>
      </c>
      <c r="CV40" s="29">
        <v>0</v>
      </c>
      <c r="CW40" s="30">
        <v>0</v>
      </c>
      <c r="CX40" s="30">
        <v>0</v>
      </c>
      <c r="CY40" s="29">
        <v>0</v>
      </c>
      <c r="CZ40" s="29">
        <v>0</v>
      </c>
      <c r="DA40" s="29">
        <v>0</v>
      </c>
      <c r="DB40" s="29">
        <v>0</v>
      </c>
      <c r="DC40" s="29">
        <v>4500</v>
      </c>
      <c r="DD40" s="30">
        <v>854.55</v>
      </c>
      <c r="DE40" s="29">
        <v>182.7</v>
      </c>
      <c r="DF40" s="29">
        <v>0</v>
      </c>
      <c r="DG40" s="31">
        <f t="shared" si="8"/>
        <v>80534</v>
      </c>
      <c r="DH40" s="31">
        <f t="shared" si="9"/>
        <v>18171.73708</v>
      </c>
      <c r="DI40" s="31">
        <f t="shared" si="10"/>
        <v>16002.5781</v>
      </c>
      <c r="DJ40" s="30">
        <v>0</v>
      </c>
      <c r="DK40" s="30">
        <v>0</v>
      </c>
      <c r="DL40" s="30">
        <v>0</v>
      </c>
      <c r="DM40" s="29">
        <v>2573.4</v>
      </c>
      <c r="DN40" s="30"/>
      <c r="DO40" s="30">
        <v>0</v>
      </c>
      <c r="DP40" s="30">
        <v>0</v>
      </c>
      <c r="DQ40" s="30">
        <v>0</v>
      </c>
      <c r="DR40" s="30">
        <v>0</v>
      </c>
      <c r="DS40" s="30">
        <v>0</v>
      </c>
      <c r="DT40" s="30">
        <v>0</v>
      </c>
      <c r="DU40" s="30">
        <v>0</v>
      </c>
      <c r="DV40" s="30">
        <v>0</v>
      </c>
      <c r="DW40" s="30">
        <v>0</v>
      </c>
      <c r="DX40" s="30">
        <v>0</v>
      </c>
      <c r="DY40" s="29">
        <v>8534</v>
      </c>
      <c r="DZ40" s="30">
        <v>2133.5</v>
      </c>
      <c r="EA40" s="29">
        <v>2031.0278</v>
      </c>
      <c r="EB40" s="29">
        <v>0</v>
      </c>
      <c r="EC40" s="31">
        <f t="shared" si="11"/>
        <v>11107.4</v>
      </c>
      <c r="ED40" s="31">
        <f t="shared" si="11"/>
        <v>2133.5</v>
      </c>
      <c r="EE40" s="31">
        <f t="shared" si="12"/>
        <v>2031.0278</v>
      </c>
      <c r="EH40" s="22"/>
      <c r="EJ40" s="22"/>
      <c r="EK40" s="22"/>
      <c r="EM40" s="22"/>
    </row>
    <row r="41" spans="1:143" s="21" customFormat="1" ht="20.25" customHeight="1">
      <c r="A41" s="19">
        <v>32</v>
      </c>
      <c r="B41" s="20" t="s">
        <v>80</v>
      </c>
      <c r="C41" s="30">
        <v>16545.3803</v>
      </c>
      <c r="D41" s="30">
        <v>7535.7341</v>
      </c>
      <c r="E41" s="31">
        <f t="shared" si="13"/>
        <v>68485</v>
      </c>
      <c r="F41" s="31">
        <f t="shared" si="14"/>
        <v>15933.426747999998</v>
      </c>
      <c r="G41" s="31">
        <f t="shared" si="0"/>
        <v>14969.4384</v>
      </c>
      <c r="H41" s="31">
        <f t="shared" si="15"/>
        <v>93.94989939548941</v>
      </c>
      <c r="I41" s="31">
        <f t="shared" si="16"/>
        <v>21.857981163758485</v>
      </c>
      <c r="J41" s="31">
        <f t="shared" si="1"/>
        <v>23075.8</v>
      </c>
      <c r="K41" s="31">
        <f t="shared" si="2"/>
        <v>4581.126748</v>
      </c>
      <c r="L41" s="31">
        <f t="shared" si="3"/>
        <v>4050.3383999999996</v>
      </c>
      <c r="M41" s="31">
        <f t="shared" si="17"/>
        <v>88.41358518989398</v>
      </c>
      <c r="N41" s="31">
        <f t="shared" si="18"/>
        <v>17.552320612936494</v>
      </c>
      <c r="O41" s="31">
        <f t="shared" si="4"/>
        <v>12770</v>
      </c>
      <c r="P41" s="31">
        <f t="shared" si="19"/>
        <v>2929.438</v>
      </c>
      <c r="Q41" s="31">
        <f t="shared" si="5"/>
        <v>2723.7711000000004</v>
      </c>
      <c r="R41" s="31">
        <f t="shared" si="20"/>
        <v>92.97930524557954</v>
      </c>
      <c r="S41" s="32">
        <f t="shared" si="21"/>
        <v>21.329452623335946</v>
      </c>
      <c r="T41" s="30">
        <v>470</v>
      </c>
      <c r="U41" s="30">
        <v>107.81800000000001</v>
      </c>
      <c r="V41" s="29">
        <v>90.3461</v>
      </c>
      <c r="W41" s="31">
        <f t="shared" si="31"/>
        <v>83.79500639967353</v>
      </c>
      <c r="X41" s="32">
        <f t="shared" si="32"/>
        <v>19.222574468085107</v>
      </c>
      <c r="Y41" s="30">
        <v>5260</v>
      </c>
      <c r="Z41" s="30">
        <v>583.5970000000001</v>
      </c>
      <c r="AA41" s="29">
        <v>569.8485</v>
      </c>
      <c r="AB41" s="31">
        <f t="shared" si="22"/>
        <v>97.64417911675349</v>
      </c>
      <c r="AC41" s="32">
        <f t="shared" si="23"/>
        <v>10.833621673003801</v>
      </c>
      <c r="AD41" s="29">
        <v>12300</v>
      </c>
      <c r="AE41" s="30">
        <v>2821.62</v>
      </c>
      <c r="AF41" s="29">
        <v>2633.425</v>
      </c>
      <c r="AG41" s="31">
        <f t="shared" si="24"/>
        <v>93.33024999822797</v>
      </c>
      <c r="AH41" s="32">
        <f t="shared" si="25"/>
        <v>21.409959349593496</v>
      </c>
      <c r="AI41" s="29">
        <v>441.52</v>
      </c>
      <c r="AJ41" s="30">
        <v>193.73897599999998</v>
      </c>
      <c r="AK41" s="29">
        <v>289.78</v>
      </c>
      <c r="AL41" s="29">
        <v>289.78</v>
      </c>
      <c r="AM41" s="32">
        <f t="shared" si="26"/>
        <v>65.63236093495199</v>
      </c>
      <c r="AN41" s="33">
        <v>0</v>
      </c>
      <c r="AO41" s="33"/>
      <c r="AP41" s="31"/>
      <c r="AQ41" s="31"/>
      <c r="AR41" s="32"/>
      <c r="AS41" s="33"/>
      <c r="AT41" s="33"/>
      <c r="AU41" s="32">
        <v>0</v>
      </c>
      <c r="AV41" s="32"/>
      <c r="AW41" s="32"/>
      <c r="AX41" s="32"/>
      <c r="AY41" s="29">
        <v>45409.2</v>
      </c>
      <c r="AZ41" s="30">
        <f t="shared" si="27"/>
        <v>11352.3</v>
      </c>
      <c r="BA41" s="29">
        <v>10919.1</v>
      </c>
      <c r="BB41" s="30"/>
      <c r="BC41" s="30">
        <v>0</v>
      </c>
      <c r="BD41" s="30">
        <v>0</v>
      </c>
      <c r="BE41" s="34">
        <v>0</v>
      </c>
      <c r="BF41" s="35">
        <v>0</v>
      </c>
      <c r="BG41" s="29">
        <v>0</v>
      </c>
      <c r="BH41" s="30">
        <v>0</v>
      </c>
      <c r="BI41" s="30">
        <v>0</v>
      </c>
      <c r="BJ41" s="30">
        <v>0</v>
      </c>
      <c r="BK41" s="32"/>
      <c r="BL41" s="32"/>
      <c r="BM41" s="32"/>
      <c r="BN41" s="31">
        <f t="shared" si="6"/>
        <v>1444.28</v>
      </c>
      <c r="BO41" s="31">
        <f t="shared" si="28"/>
        <v>274.26877199999996</v>
      </c>
      <c r="BP41" s="31">
        <f t="shared" si="7"/>
        <v>242.53879999999998</v>
      </c>
      <c r="BQ41" s="31">
        <f t="shared" si="29"/>
        <v>88.43106644310204</v>
      </c>
      <c r="BR41" s="32">
        <f t="shared" si="30"/>
        <v>16.79305951754507</v>
      </c>
      <c r="BS41" s="30">
        <v>907.5</v>
      </c>
      <c r="BT41" s="30">
        <v>172.33424999999997</v>
      </c>
      <c r="BU41" s="29">
        <v>203.3388</v>
      </c>
      <c r="BV41" s="30">
        <v>0</v>
      </c>
      <c r="BW41" s="30">
        <v>0</v>
      </c>
      <c r="BX41" s="29">
        <v>0</v>
      </c>
      <c r="BY41" s="30">
        <v>0</v>
      </c>
      <c r="BZ41" s="30">
        <v>0</v>
      </c>
      <c r="CA41" s="29">
        <v>0</v>
      </c>
      <c r="CB41" s="30">
        <v>536.78</v>
      </c>
      <c r="CC41" s="30">
        <v>101.93452199999999</v>
      </c>
      <c r="CD41" s="29">
        <v>39.2</v>
      </c>
      <c r="CE41" s="30">
        <v>0</v>
      </c>
      <c r="CF41" s="30">
        <v>0</v>
      </c>
      <c r="CG41" s="30">
        <v>0</v>
      </c>
      <c r="CH41" s="29">
        <v>0</v>
      </c>
      <c r="CI41" s="35">
        <v>0</v>
      </c>
      <c r="CJ41" s="29">
        <v>0</v>
      </c>
      <c r="CK41" s="30">
        <v>1000</v>
      </c>
      <c r="CL41" s="30">
        <v>189.9</v>
      </c>
      <c r="CM41" s="29">
        <v>0</v>
      </c>
      <c r="CN41" s="29">
        <v>2160</v>
      </c>
      <c r="CO41" s="30">
        <v>410.18399999999997</v>
      </c>
      <c r="CP41" s="29">
        <v>224.4</v>
      </c>
      <c r="CQ41" s="29">
        <v>2160</v>
      </c>
      <c r="CR41" s="30">
        <v>410.18399999999997</v>
      </c>
      <c r="CS41" s="29">
        <v>224.4</v>
      </c>
      <c r="CT41" s="29">
        <v>0</v>
      </c>
      <c r="CU41" s="30">
        <v>0</v>
      </c>
      <c r="CV41" s="29">
        <v>0</v>
      </c>
      <c r="CW41" s="30">
        <v>0</v>
      </c>
      <c r="CX41" s="30">
        <v>0</v>
      </c>
      <c r="CY41" s="29">
        <v>0</v>
      </c>
      <c r="CZ41" s="29">
        <v>0</v>
      </c>
      <c r="DA41" s="29">
        <v>0</v>
      </c>
      <c r="DB41" s="29">
        <v>0</v>
      </c>
      <c r="DC41" s="29">
        <v>0</v>
      </c>
      <c r="DD41" s="30">
        <v>0</v>
      </c>
      <c r="DE41" s="29">
        <v>0</v>
      </c>
      <c r="DF41" s="29">
        <v>0</v>
      </c>
      <c r="DG41" s="31">
        <f t="shared" si="8"/>
        <v>68485</v>
      </c>
      <c r="DH41" s="31">
        <f t="shared" si="9"/>
        <v>15933.426747999998</v>
      </c>
      <c r="DI41" s="31">
        <f t="shared" si="10"/>
        <v>14969.4384</v>
      </c>
      <c r="DJ41" s="30">
        <v>0</v>
      </c>
      <c r="DK41" s="30">
        <v>0</v>
      </c>
      <c r="DL41" s="30">
        <v>0</v>
      </c>
      <c r="DM41" s="29">
        <v>0</v>
      </c>
      <c r="DN41" s="30"/>
      <c r="DO41" s="30">
        <v>0</v>
      </c>
      <c r="DP41" s="30">
        <v>0</v>
      </c>
      <c r="DQ41" s="30">
        <v>0</v>
      </c>
      <c r="DR41" s="30">
        <v>0</v>
      </c>
      <c r="DS41" s="30">
        <v>0</v>
      </c>
      <c r="DT41" s="30">
        <v>0</v>
      </c>
      <c r="DU41" s="30">
        <v>0</v>
      </c>
      <c r="DV41" s="30">
        <v>0</v>
      </c>
      <c r="DW41" s="30">
        <v>0</v>
      </c>
      <c r="DX41" s="30">
        <v>0</v>
      </c>
      <c r="DY41" s="29">
        <v>0</v>
      </c>
      <c r="DZ41" s="30">
        <v>0</v>
      </c>
      <c r="EA41" s="29">
        <v>0</v>
      </c>
      <c r="EB41" s="29">
        <v>0</v>
      </c>
      <c r="EC41" s="31">
        <f t="shared" si="11"/>
        <v>0</v>
      </c>
      <c r="ED41" s="31">
        <f t="shared" si="11"/>
        <v>0</v>
      </c>
      <c r="EE41" s="31">
        <f t="shared" si="12"/>
        <v>0</v>
      </c>
      <c r="EH41" s="22"/>
      <c r="EJ41" s="22"/>
      <c r="EK41" s="22"/>
      <c r="EM41" s="22"/>
    </row>
    <row r="42" spans="1:143" s="21" customFormat="1" ht="20.25" customHeight="1">
      <c r="A42" s="19">
        <v>33</v>
      </c>
      <c r="B42" s="20" t="s">
        <v>81</v>
      </c>
      <c r="C42" s="30">
        <v>25689.0988</v>
      </c>
      <c r="D42" s="30">
        <v>10746.429</v>
      </c>
      <c r="E42" s="31">
        <f t="shared" si="13"/>
        <v>55433.86</v>
      </c>
      <c r="F42" s="31">
        <f t="shared" si="14"/>
        <v>13264.655413999999</v>
      </c>
      <c r="G42" s="31">
        <f aca="true" t="shared" si="33" ref="G42:G73">DI42+EE42-EA42</f>
        <v>13604.5778</v>
      </c>
      <c r="H42" s="31">
        <f t="shared" si="15"/>
        <v>102.56261753804199</v>
      </c>
      <c r="I42" s="31">
        <f t="shared" si="16"/>
        <v>24.541999781361064</v>
      </c>
      <c r="J42" s="31">
        <f aca="true" t="shared" si="34" ref="J42:J73">T42+Y42+AD42+AI42+AN42+AS42+BK42+BS42+BV42+BY42+CB42+CE42+CK42+CN42+CT42+CW42+DC42</f>
        <v>10335.56</v>
      </c>
      <c r="K42" s="31">
        <f aca="true" t="shared" si="35" ref="K42:K73">U42+Z42+AE42+AJ42+AO42+AT42+BL42+BT42+BW42+BZ42+CC42+CF42+CL42+CO42+CU42+CX42+DD42</f>
        <v>1990.080414</v>
      </c>
      <c r="L42" s="31">
        <f aca="true" t="shared" si="36" ref="L42:L73">V42+AA42+AF42+AK42+AP42+AU42+BM42+BU42+BX42+CA42+CD42+CG42+CM42+CP42+CV42+CY42+DE42+DF42</f>
        <v>2483.6778</v>
      </c>
      <c r="M42" s="31">
        <f t="shared" si="17"/>
        <v>124.80288648275697</v>
      </c>
      <c r="N42" s="31">
        <f t="shared" si="18"/>
        <v>24.030413446392842</v>
      </c>
      <c r="O42" s="31">
        <f t="shared" si="4"/>
        <v>4500</v>
      </c>
      <c r="P42" s="31">
        <f t="shared" si="19"/>
        <v>1032.3</v>
      </c>
      <c r="Q42" s="31">
        <f aca="true" t="shared" si="37" ref="Q42:Q73">V42+AF42</f>
        <v>1200.3288</v>
      </c>
      <c r="R42" s="31">
        <f t="shared" si="20"/>
        <v>116.27712874164489</v>
      </c>
      <c r="S42" s="32">
        <f t="shared" si="21"/>
        <v>26.673973333333333</v>
      </c>
      <c r="T42" s="30">
        <v>300</v>
      </c>
      <c r="U42" s="30">
        <v>68.82</v>
      </c>
      <c r="V42" s="29">
        <v>13.0468</v>
      </c>
      <c r="W42" s="31">
        <f t="shared" si="31"/>
        <v>18.957861086893345</v>
      </c>
      <c r="X42" s="32">
        <f t="shared" si="32"/>
        <v>4.348933333333333</v>
      </c>
      <c r="Y42" s="30">
        <v>2800</v>
      </c>
      <c r="Z42" s="30">
        <v>310.66</v>
      </c>
      <c r="AA42" s="29">
        <v>225.389</v>
      </c>
      <c r="AB42" s="31">
        <f t="shared" si="22"/>
        <v>72.55166419880254</v>
      </c>
      <c r="AC42" s="32">
        <f t="shared" si="23"/>
        <v>8.049607142857143</v>
      </c>
      <c r="AD42" s="29">
        <v>4200</v>
      </c>
      <c r="AE42" s="30">
        <v>963.48</v>
      </c>
      <c r="AF42" s="29">
        <v>1187.282</v>
      </c>
      <c r="AG42" s="31">
        <f t="shared" si="24"/>
        <v>123.22850500269855</v>
      </c>
      <c r="AH42" s="32">
        <f t="shared" si="25"/>
        <v>28.268619047619048</v>
      </c>
      <c r="AI42" s="29">
        <v>508</v>
      </c>
      <c r="AJ42" s="30">
        <v>222.9104</v>
      </c>
      <c r="AK42" s="29">
        <v>345</v>
      </c>
      <c r="AL42" s="29">
        <v>345</v>
      </c>
      <c r="AM42" s="32">
        <f t="shared" si="26"/>
        <v>67.91338582677166</v>
      </c>
      <c r="AN42" s="33">
        <v>0</v>
      </c>
      <c r="AO42" s="33"/>
      <c r="AP42" s="31"/>
      <c r="AQ42" s="31"/>
      <c r="AR42" s="32"/>
      <c r="AS42" s="33"/>
      <c r="AT42" s="33"/>
      <c r="AU42" s="32">
        <v>0</v>
      </c>
      <c r="AV42" s="32"/>
      <c r="AW42" s="32"/>
      <c r="AX42" s="32"/>
      <c r="AY42" s="29">
        <v>45098.3</v>
      </c>
      <c r="AZ42" s="30">
        <f t="shared" si="27"/>
        <v>11274.575</v>
      </c>
      <c r="BA42" s="29">
        <v>11120.9</v>
      </c>
      <c r="BB42" s="30"/>
      <c r="BC42" s="30">
        <v>0</v>
      </c>
      <c r="BD42" s="30">
        <v>0</v>
      </c>
      <c r="BE42" s="34">
        <v>0</v>
      </c>
      <c r="BF42" s="35">
        <v>0</v>
      </c>
      <c r="BG42" s="29">
        <v>0</v>
      </c>
      <c r="BH42" s="30">
        <v>0</v>
      </c>
      <c r="BI42" s="30">
        <v>0</v>
      </c>
      <c r="BJ42" s="30">
        <v>0</v>
      </c>
      <c r="BK42" s="32"/>
      <c r="BL42" s="32"/>
      <c r="BM42" s="32"/>
      <c r="BN42" s="31">
        <f aca="true" t="shared" si="38" ref="BN42:BN73">BS42+BV42+BY42+CB42</f>
        <v>200</v>
      </c>
      <c r="BO42" s="31">
        <f t="shared" si="28"/>
        <v>37.97999999999999</v>
      </c>
      <c r="BP42" s="31">
        <f aca="true" t="shared" si="39" ref="BP42:BP73">BU42+BX42+CA42+CD42</f>
        <v>80</v>
      </c>
      <c r="BQ42" s="31">
        <f t="shared" si="29"/>
        <v>210.6371774618221</v>
      </c>
      <c r="BR42" s="32">
        <f t="shared" si="30"/>
        <v>40</v>
      </c>
      <c r="BS42" s="30">
        <v>60</v>
      </c>
      <c r="BT42" s="30">
        <v>11.393999999999998</v>
      </c>
      <c r="BU42" s="29">
        <v>0</v>
      </c>
      <c r="BV42" s="30">
        <v>0</v>
      </c>
      <c r="BW42" s="30">
        <v>0</v>
      </c>
      <c r="BX42" s="29">
        <v>0</v>
      </c>
      <c r="BY42" s="30">
        <v>0</v>
      </c>
      <c r="BZ42" s="30">
        <v>0</v>
      </c>
      <c r="CA42" s="29">
        <v>0</v>
      </c>
      <c r="CB42" s="30">
        <v>140</v>
      </c>
      <c r="CC42" s="30">
        <v>26.585999999999995</v>
      </c>
      <c r="CD42" s="29">
        <v>80</v>
      </c>
      <c r="CE42" s="30">
        <v>0</v>
      </c>
      <c r="CF42" s="30">
        <v>0</v>
      </c>
      <c r="CG42" s="30">
        <v>0</v>
      </c>
      <c r="CH42" s="29">
        <v>0</v>
      </c>
      <c r="CI42" s="35">
        <v>0</v>
      </c>
      <c r="CJ42" s="29">
        <v>0</v>
      </c>
      <c r="CK42" s="30">
        <v>0</v>
      </c>
      <c r="CL42" s="30">
        <v>0</v>
      </c>
      <c r="CM42" s="29">
        <v>0</v>
      </c>
      <c r="CN42" s="29">
        <v>1800</v>
      </c>
      <c r="CO42" s="30">
        <v>341.82</v>
      </c>
      <c r="CP42" s="29">
        <v>105.4</v>
      </c>
      <c r="CQ42" s="29">
        <v>1800</v>
      </c>
      <c r="CR42" s="30">
        <v>341.82</v>
      </c>
      <c r="CS42" s="29">
        <v>105.4</v>
      </c>
      <c r="CT42" s="29">
        <v>0</v>
      </c>
      <c r="CU42" s="30">
        <v>0</v>
      </c>
      <c r="CV42" s="29">
        <v>0</v>
      </c>
      <c r="CW42" s="30">
        <v>0</v>
      </c>
      <c r="CX42" s="30">
        <v>0</v>
      </c>
      <c r="CY42" s="29">
        <v>0</v>
      </c>
      <c r="CZ42" s="29">
        <v>0</v>
      </c>
      <c r="DA42" s="29">
        <v>0</v>
      </c>
      <c r="DB42" s="29">
        <v>0</v>
      </c>
      <c r="DC42" s="29">
        <v>527.56</v>
      </c>
      <c r="DD42" s="30">
        <v>44.410014</v>
      </c>
      <c r="DE42" s="29">
        <v>527.56</v>
      </c>
      <c r="DF42" s="29">
        <v>0</v>
      </c>
      <c r="DG42" s="31">
        <f aca="true" t="shared" si="40" ref="DG42:DG73">T42+Y42+AD42+AI42+AN42+AS42+AV42+AY42+BB42+BE42+BH42+BK42+BS42+BV42+BY42+CB42+CE42+CH42+CK42+CN42+CT42+CW42+CZ42+DC42</f>
        <v>55433.86</v>
      </c>
      <c r="DH42" s="31">
        <f aca="true" t="shared" si="41" ref="DH42:DH73">U42+Z42+AE42+AJ42+AO42+AT42+AW42+AZ42+BC42+BF42+BI42+BL42+BT42+BW42+BZ42+CC42+CF42+CI42+CL42+CO42+CU42+CX42+DA42+DD42</f>
        <v>13264.655413999999</v>
      </c>
      <c r="DI42" s="31">
        <f aca="true" t="shared" si="42" ref="DI42:DI73">V42+AA42+AF42+AK42+AP42+AU42+AX42+BA42+BD42+BG42+BJ42+BM42+BU42+BX42+CA42+CD42+CG42+CJ42+CM42+CP42+CV42+CY42+DB42+DE42+DF42</f>
        <v>13604.5778</v>
      </c>
      <c r="DJ42" s="30">
        <v>0</v>
      </c>
      <c r="DK42" s="30">
        <v>0</v>
      </c>
      <c r="DL42" s="30">
        <v>0</v>
      </c>
      <c r="DM42" s="29">
        <v>0</v>
      </c>
      <c r="DN42" s="30"/>
      <c r="DO42" s="30">
        <v>0</v>
      </c>
      <c r="DP42" s="30">
        <v>0</v>
      </c>
      <c r="DQ42" s="30">
        <v>0</v>
      </c>
      <c r="DR42" s="30">
        <v>0</v>
      </c>
      <c r="DS42" s="30">
        <v>0</v>
      </c>
      <c r="DT42" s="30">
        <v>0</v>
      </c>
      <c r="DU42" s="30">
        <v>0</v>
      </c>
      <c r="DV42" s="30">
        <v>0</v>
      </c>
      <c r="DW42" s="30">
        <v>0</v>
      </c>
      <c r="DX42" s="30">
        <v>0</v>
      </c>
      <c r="DY42" s="29">
        <v>0</v>
      </c>
      <c r="DZ42" s="30">
        <v>0</v>
      </c>
      <c r="EA42" s="29">
        <v>0</v>
      </c>
      <c r="EB42" s="29">
        <v>0</v>
      </c>
      <c r="EC42" s="31">
        <f aca="true" t="shared" si="43" ref="EC42:ED73">DJ42+DM42+DP42+DS42+DV42+DY42</f>
        <v>0</v>
      </c>
      <c r="ED42" s="31">
        <f t="shared" si="43"/>
        <v>0</v>
      </c>
      <c r="EE42" s="31">
        <f t="shared" si="12"/>
        <v>0</v>
      </c>
      <c r="EH42" s="22"/>
      <c r="EJ42" s="22"/>
      <c r="EK42" s="22"/>
      <c r="EM42" s="22"/>
    </row>
    <row r="43" spans="1:143" s="21" customFormat="1" ht="20.25" customHeight="1">
      <c r="A43" s="19">
        <v>34</v>
      </c>
      <c r="B43" s="20" t="s">
        <v>82</v>
      </c>
      <c r="C43" s="30">
        <v>9043.9234</v>
      </c>
      <c r="D43" s="30">
        <v>2914.1825</v>
      </c>
      <c r="E43" s="31">
        <f t="shared" si="13"/>
        <v>17691.7</v>
      </c>
      <c r="F43" s="31">
        <f t="shared" si="14"/>
        <v>4077.0738699999993</v>
      </c>
      <c r="G43" s="31">
        <f t="shared" si="33"/>
        <v>4835.3842</v>
      </c>
      <c r="H43" s="31">
        <f t="shared" si="15"/>
        <v>118.59937676331582</v>
      </c>
      <c r="I43" s="31">
        <f t="shared" si="16"/>
        <v>27.33137120796758</v>
      </c>
      <c r="J43" s="31">
        <f t="shared" si="34"/>
        <v>4934.3</v>
      </c>
      <c r="K43" s="31">
        <f t="shared" si="35"/>
        <v>887.72387</v>
      </c>
      <c r="L43" s="31">
        <f t="shared" si="36"/>
        <v>1645.9841999999999</v>
      </c>
      <c r="M43" s="31">
        <f t="shared" si="17"/>
        <v>185.41623759649494</v>
      </c>
      <c r="N43" s="31">
        <f t="shared" si="18"/>
        <v>33.358008228117455</v>
      </c>
      <c r="O43" s="31">
        <f t="shared" si="4"/>
        <v>1421.5</v>
      </c>
      <c r="P43" s="31">
        <f t="shared" si="19"/>
        <v>326.0921</v>
      </c>
      <c r="Q43" s="31">
        <f t="shared" si="37"/>
        <v>1138.4542</v>
      </c>
      <c r="R43" s="31">
        <f t="shared" si="20"/>
        <v>349.12044787346883</v>
      </c>
      <c r="S43" s="32">
        <f t="shared" si="21"/>
        <v>80.08823074217375</v>
      </c>
      <c r="T43" s="30">
        <v>31.5</v>
      </c>
      <c r="U43" s="30">
        <v>7.226100000000001</v>
      </c>
      <c r="V43" s="29">
        <v>25.253</v>
      </c>
      <c r="W43" s="31">
        <f t="shared" si="31"/>
        <v>349.4692849531559</v>
      </c>
      <c r="X43" s="32">
        <f t="shared" si="32"/>
        <v>80.16825396825396</v>
      </c>
      <c r="Y43" s="30">
        <v>1405</v>
      </c>
      <c r="Z43" s="30">
        <v>155.88475000000003</v>
      </c>
      <c r="AA43" s="29">
        <v>74.18</v>
      </c>
      <c r="AB43" s="31">
        <f t="shared" si="22"/>
        <v>47.58643805760345</v>
      </c>
      <c r="AC43" s="32">
        <f t="shared" si="23"/>
        <v>5.279715302491104</v>
      </c>
      <c r="AD43" s="29">
        <v>1390</v>
      </c>
      <c r="AE43" s="30">
        <v>318.86600000000004</v>
      </c>
      <c r="AF43" s="29">
        <v>1113.2012</v>
      </c>
      <c r="AG43" s="31">
        <f t="shared" si="24"/>
        <v>349.1125425727421</v>
      </c>
      <c r="AH43" s="32">
        <f t="shared" si="25"/>
        <v>80.08641726618706</v>
      </c>
      <c r="AI43" s="29">
        <v>22</v>
      </c>
      <c r="AJ43" s="30">
        <v>9.6536</v>
      </c>
      <c r="AK43" s="29">
        <v>15</v>
      </c>
      <c r="AL43" s="29">
        <v>15</v>
      </c>
      <c r="AM43" s="32">
        <f t="shared" si="26"/>
        <v>68.18181818181817</v>
      </c>
      <c r="AN43" s="33">
        <v>0</v>
      </c>
      <c r="AO43" s="33"/>
      <c r="AP43" s="31"/>
      <c r="AQ43" s="31"/>
      <c r="AR43" s="32"/>
      <c r="AS43" s="33"/>
      <c r="AT43" s="33"/>
      <c r="AU43" s="32">
        <v>0</v>
      </c>
      <c r="AV43" s="32"/>
      <c r="AW43" s="32"/>
      <c r="AX43" s="32"/>
      <c r="AY43" s="29">
        <v>12757.4</v>
      </c>
      <c r="AZ43" s="30">
        <f t="shared" si="27"/>
        <v>3189.3499999999995</v>
      </c>
      <c r="BA43" s="29">
        <v>3189.4</v>
      </c>
      <c r="BB43" s="30"/>
      <c r="BC43" s="30">
        <v>0</v>
      </c>
      <c r="BD43" s="30">
        <v>0</v>
      </c>
      <c r="BE43" s="34">
        <v>0</v>
      </c>
      <c r="BF43" s="35">
        <v>0</v>
      </c>
      <c r="BG43" s="29">
        <v>0</v>
      </c>
      <c r="BH43" s="30">
        <v>0</v>
      </c>
      <c r="BI43" s="30">
        <v>0</v>
      </c>
      <c r="BJ43" s="30">
        <v>0</v>
      </c>
      <c r="BK43" s="32"/>
      <c r="BL43" s="32"/>
      <c r="BM43" s="32"/>
      <c r="BN43" s="31">
        <f t="shared" si="38"/>
        <v>1785.8</v>
      </c>
      <c r="BO43" s="31">
        <f t="shared" si="28"/>
        <v>339.12342</v>
      </c>
      <c r="BP43" s="31">
        <f t="shared" si="39"/>
        <v>418.35</v>
      </c>
      <c r="BQ43" s="31">
        <f t="shared" si="29"/>
        <v>123.36216708359453</v>
      </c>
      <c r="BR43" s="32">
        <f t="shared" si="30"/>
        <v>23.4264755291746</v>
      </c>
      <c r="BS43" s="30">
        <v>1785.8</v>
      </c>
      <c r="BT43" s="30">
        <v>339.12342</v>
      </c>
      <c r="BU43" s="29">
        <v>418.35</v>
      </c>
      <c r="BV43" s="30">
        <v>0</v>
      </c>
      <c r="BW43" s="30">
        <v>0</v>
      </c>
      <c r="BX43" s="29">
        <v>0</v>
      </c>
      <c r="BY43" s="30">
        <v>0</v>
      </c>
      <c r="BZ43" s="30">
        <v>0</v>
      </c>
      <c r="CA43" s="29">
        <v>0</v>
      </c>
      <c r="CB43" s="30">
        <v>0</v>
      </c>
      <c r="CC43" s="30">
        <v>0</v>
      </c>
      <c r="CD43" s="29">
        <v>0</v>
      </c>
      <c r="CE43" s="30">
        <v>0</v>
      </c>
      <c r="CF43" s="30">
        <v>0</v>
      </c>
      <c r="CG43" s="30">
        <v>0</v>
      </c>
      <c r="CH43" s="29">
        <v>0</v>
      </c>
      <c r="CI43" s="35">
        <v>0</v>
      </c>
      <c r="CJ43" s="29">
        <v>0</v>
      </c>
      <c r="CK43" s="30">
        <v>0</v>
      </c>
      <c r="CL43" s="30">
        <v>0</v>
      </c>
      <c r="CM43" s="29">
        <v>0</v>
      </c>
      <c r="CN43" s="29">
        <v>300</v>
      </c>
      <c r="CO43" s="30">
        <v>56.97</v>
      </c>
      <c r="CP43" s="29">
        <v>0</v>
      </c>
      <c r="CQ43" s="29">
        <v>300</v>
      </c>
      <c r="CR43" s="30">
        <v>56.97</v>
      </c>
      <c r="CS43" s="29">
        <v>0</v>
      </c>
      <c r="CT43" s="29">
        <v>0</v>
      </c>
      <c r="CU43" s="30">
        <v>0</v>
      </c>
      <c r="CV43" s="29">
        <v>0</v>
      </c>
      <c r="CW43" s="30">
        <v>0</v>
      </c>
      <c r="CX43" s="30">
        <v>0</v>
      </c>
      <c r="CY43" s="29">
        <v>0</v>
      </c>
      <c r="CZ43" s="29">
        <v>0</v>
      </c>
      <c r="DA43" s="29">
        <v>0</v>
      </c>
      <c r="DB43" s="29">
        <v>0</v>
      </c>
      <c r="DC43" s="29">
        <v>0</v>
      </c>
      <c r="DD43" s="30">
        <v>0</v>
      </c>
      <c r="DE43" s="29">
        <v>0</v>
      </c>
      <c r="DF43" s="29">
        <v>0</v>
      </c>
      <c r="DG43" s="31">
        <f t="shared" si="40"/>
        <v>17691.7</v>
      </c>
      <c r="DH43" s="31">
        <f t="shared" si="41"/>
        <v>4077.0738699999993</v>
      </c>
      <c r="DI43" s="31">
        <f t="shared" si="42"/>
        <v>4835.3842</v>
      </c>
      <c r="DJ43" s="30">
        <v>0</v>
      </c>
      <c r="DK43" s="30">
        <v>0</v>
      </c>
      <c r="DL43" s="30">
        <v>0</v>
      </c>
      <c r="DM43" s="29">
        <v>0</v>
      </c>
      <c r="DN43" s="30"/>
      <c r="DO43" s="30">
        <v>0</v>
      </c>
      <c r="DP43" s="30">
        <v>0</v>
      </c>
      <c r="DQ43" s="30">
        <v>0</v>
      </c>
      <c r="DR43" s="30">
        <v>0</v>
      </c>
      <c r="DS43" s="30">
        <v>0</v>
      </c>
      <c r="DT43" s="30">
        <v>0</v>
      </c>
      <c r="DU43" s="30">
        <v>0</v>
      </c>
      <c r="DV43" s="30">
        <v>0</v>
      </c>
      <c r="DW43" s="30">
        <v>0</v>
      </c>
      <c r="DX43" s="30">
        <v>0</v>
      </c>
      <c r="DY43" s="29">
        <v>0</v>
      </c>
      <c r="DZ43" s="30">
        <v>0</v>
      </c>
      <c r="EA43" s="29">
        <v>0</v>
      </c>
      <c r="EB43" s="29">
        <v>0</v>
      </c>
      <c r="EC43" s="31">
        <f t="shared" si="43"/>
        <v>0</v>
      </c>
      <c r="ED43" s="31">
        <f t="shared" si="43"/>
        <v>0</v>
      </c>
      <c r="EE43" s="31">
        <f t="shared" si="12"/>
        <v>0</v>
      </c>
      <c r="EH43" s="22"/>
      <c r="EJ43" s="22"/>
      <c r="EK43" s="22"/>
      <c r="EM43" s="22"/>
    </row>
    <row r="44" spans="1:143" s="21" customFormat="1" ht="20.25" customHeight="1">
      <c r="A44" s="19">
        <v>35</v>
      </c>
      <c r="B44" s="20" t="s">
        <v>83</v>
      </c>
      <c r="C44" s="30">
        <v>11675.3328</v>
      </c>
      <c r="D44" s="30">
        <v>3398.0217</v>
      </c>
      <c r="E44" s="31">
        <f t="shared" si="13"/>
        <v>75171.4</v>
      </c>
      <c r="F44" s="31">
        <f t="shared" si="14"/>
        <v>17043.71084</v>
      </c>
      <c r="G44" s="31">
        <f t="shared" si="33"/>
        <v>17733.3639</v>
      </c>
      <c r="H44" s="31">
        <f t="shared" si="15"/>
        <v>104.04637855261807</v>
      </c>
      <c r="I44" s="31">
        <f t="shared" si="16"/>
        <v>23.590572877450736</v>
      </c>
      <c r="J44" s="31">
        <f t="shared" si="34"/>
        <v>27060.8</v>
      </c>
      <c r="K44" s="31">
        <f t="shared" si="35"/>
        <v>5016.06084</v>
      </c>
      <c r="L44" s="31">
        <f t="shared" si="36"/>
        <v>5975.9639</v>
      </c>
      <c r="M44" s="31">
        <f t="shared" si="17"/>
        <v>119.136591253945</v>
      </c>
      <c r="N44" s="31">
        <f t="shared" si="18"/>
        <v>22.083470924732453</v>
      </c>
      <c r="O44" s="31">
        <f t="shared" si="4"/>
        <v>13560.3</v>
      </c>
      <c r="P44" s="31">
        <f t="shared" si="19"/>
        <v>2720.75282</v>
      </c>
      <c r="Q44" s="31">
        <f t="shared" si="37"/>
        <v>3550.6929</v>
      </c>
      <c r="R44" s="31">
        <f t="shared" si="20"/>
        <v>130.50406026961318</v>
      </c>
      <c r="S44" s="32">
        <f t="shared" si="21"/>
        <v>26.184471582487113</v>
      </c>
      <c r="T44" s="30">
        <v>2560.3</v>
      </c>
      <c r="U44" s="30">
        <v>587.3328200000001</v>
      </c>
      <c r="V44" s="29">
        <v>30.6069</v>
      </c>
      <c r="W44" s="31">
        <f t="shared" si="31"/>
        <v>5.211168005220617</v>
      </c>
      <c r="X44" s="32">
        <f t="shared" si="32"/>
        <v>1.1954419403976095</v>
      </c>
      <c r="Y44" s="30">
        <v>5280</v>
      </c>
      <c r="Z44" s="30">
        <v>585.816</v>
      </c>
      <c r="AA44" s="29">
        <v>376.371</v>
      </c>
      <c r="AB44" s="31">
        <f t="shared" si="22"/>
        <v>64.2473063214388</v>
      </c>
      <c r="AC44" s="32">
        <f t="shared" si="23"/>
        <v>7.128238636363636</v>
      </c>
      <c r="AD44" s="29">
        <v>11000</v>
      </c>
      <c r="AE44" s="30">
        <v>2133.42</v>
      </c>
      <c r="AF44" s="29">
        <v>3520.086</v>
      </c>
      <c r="AG44" s="31">
        <f t="shared" si="24"/>
        <v>164.9973282335405</v>
      </c>
      <c r="AH44" s="32">
        <f t="shared" si="25"/>
        <v>32.000781818181814</v>
      </c>
      <c r="AI44" s="29">
        <v>596.3</v>
      </c>
      <c r="AJ44" s="30">
        <v>261.65644</v>
      </c>
      <c r="AK44" s="29">
        <v>365.2</v>
      </c>
      <c r="AL44" s="29">
        <v>365.2</v>
      </c>
      <c r="AM44" s="32">
        <f t="shared" si="26"/>
        <v>61.24434009726648</v>
      </c>
      <c r="AN44" s="33">
        <v>0</v>
      </c>
      <c r="AO44" s="33"/>
      <c r="AP44" s="31"/>
      <c r="AQ44" s="31"/>
      <c r="AR44" s="32"/>
      <c r="AS44" s="33"/>
      <c r="AT44" s="33"/>
      <c r="AU44" s="32">
        <v>0</v>
      </c>
      <c r="AV44" s="32"/>
      <c r="AW44" s="32"/>
      <c r="AX44" s="32"/>
      <c r="AY44" s="29">
        <v>48110.6</v>
      </c>
      <c r="AZ44" s="30">
        <f t="shared" si="27"/>
        <v>12027.65</v>
      </c>
      <c r="BA44" s="29">
        <v>11757.4</v>
      </c>
      <c r="BB44" s="30"/>
      <c r="BC44" s="30">
        <v>0</v>
      </c>
      <c r="BD44" s="30">
        <v>0</v>
      </c>
      <c r="BE44" s="34">
        <v>0</v>
      </c>
      <c r="BF44" s="35">
        <v>0</v>
      </c>
      <c r="BG44" s="29">
        <v>0</v>
      </c>
      <c r="BH44" s="30">
        <v>0</v>
      </c>
      <c r="BI44" s="30">
        <v>0</v>
      </c>
      <c r="BJ44" s="30">
        <v>0</v>
      </c>
      <c r="BK44" s="32"/>
      <c r="BL44" s="32"/>
      <c r="BM44" s="32"/>
      <c r="BN44" s="31">
        <f t="shared" si="38"/>
        <v>514.2</v>
      </c>
      <c r="BO44" s="31">
        <f t="shared" si="28"/>
        <v>97.64658</v>
      </c>
      <c r="BP44" s="31">
        <f t="shared" si="39"/>
        <v>0</v>
      </c>
      <c r="BQ44" s="31">
        <f t="shared" si="29"/>
        <v>0</v>
      </c>
      <c r="BR44" s="32">
        <f t="shared" si="30"/>
        <v>0</v>
      </c>
      <c r="BS44" s="30">
        <v>514.2</v>
      </c>
      <c r="BT44" s="30">
        <v>97.64658</v>
      </c>
      <c r="BU44" s="29">
        <v>0</v>
      </c>
      <c r="BV44" s="30">
        <v>0</v>
      </c>
      <c r="BW44" s="30">
        <v>0</v>
      </c>
      <c r="BX44" s="29">
        <v>0</v>
      </c>
      <c r="BY44" s="30">
        <v>0</v>
      </c>
      <c r="BZ44" s="30">
        <v>0</v>
      </c>
      <c r="CA44" s="29">
        <v>0</v>
      </c>
      <c r="CB44" s="30">
        <v>0</v>
      </c>
      <c r="CC44" s="30">
        <v>0</v>
      </c>
      <c r="CD44" s="29">
        <v>0</v>
      </c>
      <c r="CE44" s="30">
        <v>0</v>
      </c>
      <c r="CF44" s="30">
        <v>0</v>
      </c>
      <c r="CG44" s="30">
        <v>0</v>
      </c>
      <c r="CH44" s="29">
        <v>0</v>
      </c>
      <c r="CI44" s="35">
        <v>0</v>
      </c>
      <c r="CJ44" s="29">
        <v>0</v>
      </c>
      <c r="CK44" s="30">
        <v>0</v>
      </c>
      <c r="CL44" s="30">
        <v>0</v>
      </c>
      <c r="CM44" s="29">
        <v>0</v>
      </c>
      <c r="CN44" s="29">
        <v>6500</v>
      </c>
      <c r="CO44" s="30">
        <v>1234.35</v>
      </c>
      <c r="CP44" s="29">
        <v>1408.7</v>
      </c>
      <c r="CQ44" s="29">
        <v>3000</v>
      </c>
      <c r="CR44" s="30">
        <v>569.7</v>
      </c>
      <c r="CS44" s="29">
        <v>356.7</v>
      </c>
      <c r="CT44" s="29">
        <v>0</v>
      </c>
      <c r="CU44" s="30">
        <v>0</v>
      </c>
      <c r="CV44" s="29">
        <v>0</v>
      </c>
      <c r="CW44" s="30">
        <v>0</v>
      </c>
      <c r="CX44" s="30">
        <v>0</v>
      </c>
      <c r="CY44" s="29">
        <v>0</v>
      </c>
      <c r="CZ44" s="29">
        <v>0</v>
      </c>
      <c r="DA44" s="29">
        <v>0</v>
      </c>
      <c r="DB44" s="29">
        <v>0</v>
      </c>
      <c r="DC44" s="29">
        <v>610</v>
      </c>
      <c r="DD44" s="30">
        <v>115.83899999999998</v>
      </c>
      <c r="DE44" s="29">
        <v>275</v>
      </c>
      <c r="DF44" s="29">
        <v>0</v>
      </c>
      <c r="DG44" s="31">
        <f t="shared" si="40"/>
        <v>75171.4</v>
      </c>
      <c r="DH44" s="31">
        <f t="shared" si="41"/>
        <v>17043.71084</v>
      </c>
      <c r="DI44" s="31">
        <f t="shared" si="42"/>
        <v>17733.3639</v>
      </c>
      <c r="DJ44" s="30">
        <v>0</v>
      </c>
      <c r="DK44" s="30">
        <v>0</v>
      </c>
      <c r="DL44" s="30">
        <v>0</v>
      </c>
      <c r="DM44" s="29">
        <v>0</v>
      </c>
      <c r="DN44" s="30"/>
      <c r="DO44" s="30">
        <v>0</v>
      </c>
      <c r="DP44" s="30">
        <v>0</v>
      </c>
      <c r="DQ44" s="30">
        <v>0</v>
      </c>
      <c r="DR44" s="30">
        <v>0</v>
      </c>
      <c r="DS44" s="30">
        <v>0</v>
      </c>
      <c r="DT44" s="30">
        <v>0</v>
      </c>
      <c r="DU44" s="30">
        <v>0</v>
      </c>
      <c r="DV44" s="30">
        <v>0</v>
      </c>
      <c r="DW44" s="30">
        <v>0</v>
      </c>
      <c r="DX44" s="30">
        <v>0</v>
      </c>
      <c r="DY44" s="29">
        <v>0</v>
      </c>
      <c r="DZ44" s="30">
        <v>0</v>
      </c>
      <c r="EA44" s="29">
        <v>0</v>
      </c>
      <c r="EB44" s="29">
        <v>0</v>
      </c>
      <c r="EC44" s="31">
        <f t="shared" si="43"/>
        <v>0</v>
      </c>
      <c r="ED44" s="31">
        <f t="shared" si="43"/>
        <v>0</v>
      </c>
      <c r="EE44" s="31">
        <f t="shared" si="12"/>
        <v>0</v>
      </c>
      <c r="EH44" s="22"/>
      <c r="EJ44" s="22"/>
      <c r="EK44" s="22"/>
      <c r="EM44" s="22"/>
    </row>
    <row r="45" spans="1:143" s="21" customFormat="1" ht="20.25" customHeight="1">
      <c r="A45" s="19">
        <v>36</v>
      </c>
      <c r="B45" s="20" t="s">
        <v>84</v>
      </c>
      <c r="C45" s="30">
        <v>7005.4755</v>
      </c>
      <c r="D45" s="30">
        <v>6260.2291</v>
      </c>
      <c r="E45" s="31">
        <f t="shared" si="13"/>
        <v>36242.5</v>
      </c>
      <c r="F45" s="31">
        <f t="shared" si="14"/>
        <v>8461.31394</v>
      </c>
      <c r="G45" s="31">
        <f t="shared" si="33"/>
        <v>8567.8703</v>
      </c>
      <c r="H45" s="31">
        <f t="shared" si="15"/>
        <v>101.25933585203907</v>
      </c>
      <c r="I45" s="31">
        <f t="shared" si="16"/>
        <v>23.6403953921501</v>
      </c>
      <c r="J45" s="31">
        <f t="shared" si="34"/>
        <v>9594.6</v>
      </c>
      <c r="K45" s="31">
        <f t="shared" si="35"/>
        <v>1799.3389399999999</v>
      </c>
      <c r="L45" s="31">
        <f t="shared" si="36"/>
        <v>1905.8703000000003</v>
      </c>
      <c r="M45" s="31">
        <f t="shared" si="17"/>
        <v>105.9205832559818</v>
      </c>
      <c r="N45" s="31">
        <f t="shared" si="18"/>
        <v>19.86398911887937</v>
      </c>
      <c r="O45" s="31">
        <f t="shared" si="4"/>
        <v>2500</v>
      </c>
      <c r="P45" s="31">
        <f t="shared" si="19"/>
        <v>573.5</v>
      </c>
      <c r="Q45" s="31">
        <f t="shared" si="37"/>
        <v>1063.6943</v>
      </c>
      <c r="R45" s="31">
        <f t="shared" si="20"/>
        <v>185.47415867480385</v>
      </c>
      <c r="S45" s="32">
        <f t="shared" si="21"/>
        <v>42.54777200000001</v>
      </c>
      <c r="T45" s="30">
        <v>100</v>
      </c>
      <c r="U45" s="30">
        <v>22.94</v>
      </c>
      <c r="V45" s="29">
        <v>0.1013</v>
      </c>
      <c r="W45" s="31">
        <f t="shared" si="31"/>
        <v>0.4415867480383609</v>
      </c>
      <c r="X45" s="32">
        <f t="shared" si="32"/>
        <v>0.1013</v>
      </c>
      <c r="Y45" s="30">
        <v>2550</v>
      </c>
      <c r="Z45" s="30">
        <v>282.9225</v>
      </c>
      <c r="AA45" s="29">
        <v>111.316</v>
      </c>
      <c r="AB45" s="31">
        <f t="shared" si="22"/>
        <v>39.345050322968305</v>
      </c>
      <c r="AC45" s="32">
        <f t="shared" si="23"/>
        <v>4.365333333333334</v>
      </c>
      <c r="AD45" s="29">
        <v>2400</v>
      </c>
      <c r="AE45" s="30">
        <v>550.56</v>
      </c>
      <c r="AF45" s="29">
        <v>1063.593</v>
      </c>
      <c r="AG45" s="31">
        <f t="shared" si="24"/>
        <v>193.18384917175243</v>
      </c>
      <c r="AH45" s="32">
        <f t="shared" si="25"/>
        <v>44.316375</v>
      </c>
      <c r="AI45" s="29">
        <v>321</v>
      </c>
      <c r="AJ45" s="30">
        <v>140.8548</v>
      </c>
      <c r="AK45" s="29">
        <v>81.7</v>
      </c>
      <c r="AL45" s="29">
        <v>81.7</v>
      </c>
      <c r="AM45" s="32">
        <f t="shared" si="26"/>
        <v>25.45171339563863</v>
      </c>
      <c r="AN45" s="33">
        <v>0</v>
      </c>
      <c r="AO45" s="33"/>
      <c r="AP45" s="31"/>
      <c r="AQ45" s="31"/>
      <c r="AR45" s="32"/>
      <c r="AS45" s="33"/>
      <c r="AT45" s="33"/>
      <c r="AU45" s="32">
        <v>0</v>
      </c>
      <c r="AV45" s="32"/>
      <c r="AW45" s="32"/>
      <c r="AX45" s="32"/>
      <c r="AY45" s="29">
        <v>26647.9</v>
      </c>
      <c r="AZ45" s="30">
        <f t="shared" si="27"/>
        <v>6661.975</v>
      </c>
      <c r="BA45" s="29">
        <v>6662</v>
      </c>
      <c r="BB45" s="30"/>
      <c r="BC45" s="30">
        <v>0</v>
      </c>
      <c r="BD45" s="30">
        <v>0</v>
      </c>
      <c r="BE45" s="34">
        <v>0</v>
      </c>
      <c r="BF45" s="35">
        <v>0</v>
      </c>
      <c r="BG45" s="29">
        <v>0</v>
      </c>
      <c r="BH45" s="30">
        <v>0</v>
      </c>
      <c r="BI45" s="30">
        <v>0</v>
      </c>
      <c r="BJ45" s="30">
        <v>0</v>
      </c>
      <c r="BK45" s="32"/>
      <c r="BL45" s="32"/>
      <c r="BM45" s="32"/>
      <c r="BN45" s="31">
        <f t="shared" si="38"/>
        <v>248</v>
      </c>
      <c r="BO45" s="31">
        <f t="shared" si="28"/>
        <v>47.0952</v>
      </c>
      <c r="BP45" s="31">
        <f t="shared" si="39"/>
        <v>202.5</v>
      </c>
      <c r="BQ45" s="31">
        <f t="shared" si="29"/>
        <v>429.9801253630943</v>
      </c>
      <c r="BR45" s="32">
        <f t="shared" si="30"/>
        <v>81.65322580645162</v>
      </c>
      <c r="BS45" s="30">
        <v>248</v>
      </c>
      <c r="BT45" s="30">
        <v>47.0952</v>
      </c>
      <c r="BU45" s="29">
        <v>202.5</v>
      </c>
      <c r="BV45" s="30">
        <v>0</v>
      </c>
      <c r="BW45" s="30">
        <v>0</v>
      </c>
      <c r="BX45" s="29">
        <v>0</v>
      </c>
      <c r="BY45" s="30">
        <v>0</v>
      </c>
      <c r="BZ45" s="30">
        <v>0</v>
      </c>
      <c r="CA45" s="29">
        <v>0</v>
      </c>
      <c r="CB45" s="30">
        <v>0</v>
      </c>
      <c r="CC45" s="30">
        <v>0</v>
      </c>
      <c r="CD45" s="29">
        <v>0</v>
      </c>
      <c r="CE45" s="30">
        <v>0</v>
      </c>
      <c r="CF45" s="30">
        <v>0</v>
      </c>
      <c r="CG45" s="30">
        <v>0</v>
      </c>
      <c r="CH45" s="29">
        <v>0</v>
      </c>
      <c r="CI45" s="35">
        <v>0</v>
      </c>
      <c r="CJ45" s="29">
        <v>0</v>
      </c>
      <c r="CK45" s="30">
        <v>0</v>
      </c>
      <c r="CL45" s="30">
        <v>0</v>
      </c>
      <c r="CM45" s="29">
        <v>0</v>
      </c>
      <c r="CN45" s="29">
        <v>3975.6</v>
      </c>
      <c r="CO45" s="30">
        <v>754.9664399999999</v>
      </c>
      <c r="CP45" s="29">
        <v>446.66</v>
      </c>
      <c r="CQ45" s="29">
        <v>1707.6</v>
      </c>
      <c r="CR45" s="30">
        <v>324.27324</v>
      </c>
      <c r="CS45" s="29">
        <v>72</v>
      </c>
      <c r="CT45" s="29">
        <v>0</v>
      </c>
      <c r="CU45" s="30">
        <v>0</v>
      </c>
      <c r="CV45" s="29">
        <v>0</v>
      </c>
      <c r="CW45" s="30">
        <v>0</v>
      </c>
      <c r="CX45" s="30">
        <v>0</v>
      </c>
      <c r="CY45" s="29">
        <v>0</v>
      </c>
      <c r="CZ45" s="29">
        <v>0</v>
      </c>
      <c r="DA45" s="29">
        <v>0</v>
      </c>
      <c r="DB45" s="29">
        <v>0</v>
      </c>
      <c r="DC45" s="29">
        <v>0</v>
      </c>
      <c r="DD45" s="30">
        <v>0</v>
      </c>
      <c r="DE45" s="29">
        <v>0</v>
      </c>
      <c r="DF45" s="29">
        <v>0</v>
      </c>
      <c r="DG45" s="31">
        <f t="shared" si="40"/>
        <v>36242.5</v>
      </c>
      <c r="DH45" s="31">
        <f t="shared" si="41"/>
        <v>8461.31394</v>
      </c>
      <c r="DI45" s="31">
        <f t="shared" si="42"/>
        <v>8567.8703</v>
      </c>
      <c r="DJ45" s="30">
        <v>0</v>
      </c>
      <c r="DK45" s="30">
        <v>0</v>
      </c>
      <c r="DL45" s="30">
        <v>0</v>
      </c>
      <c r="DM45" s="29">
        <v>0</v>
      </c>
      <c r="DN45" s="30"/>
      <c r="DO45" s="30">
        <v>0</v>
      </c>
      <c r="DP45" s="30">
        <v>0</v>
      </c>
      <c r="DQ45" s="30">
        <v>0</v>
      </c>
      <c r="DR45" s="30">
        <v>0</v>
      </c>
      <c r="DS45" s="30">
        <v>0</v>
      </c>
      <c r="DT45" s="30">
        <v>0</v>
      </c>
      <c r="DU45" s="30">
        <v>0</v>
      </c>
      <c r="DV45" s="30">
        <v>0</v>
      </c>
      <c r="DW45" s="30">
        <v>0</v>
      </c>
      <c r="DX45" s="30">
        <v>0</v>
      </c>
      <c r="DY45" s="29">
        <v>0</v>
      </c>
      <c r="DZ45" s="30">
        <v>0</v>
      </c>
      <c r="EA45" s="29">
        <v>0</v>
      </c>
      <c r="EB45" s="29">
        <v>0</v>
      </c>
      <c r="EC45" s="31">
        <f t="shared" si="43"/>
        <v>0</v>
      </c>
      <c r="ED45" s="31">
        <f t="shared" si="43"/>
        <v>0</v>
      </c>
      <c r="EE45" s="31">
        <f t="shared" si="12"/>
        <v>0</v>
      </c>
      <c r="EH45" s="22"/>
      <c r="EJ45" s="22"/>
      <c r="EK45" s="22"/>
      <c r="EM45" s="22"/>
    </row>
    <row r="46" spans="1:143" s="21" customFormat="1" ht="20.25" customHeight="1">
      <c r="A46" s="19">
        <v>37</v>
      </c>
      <c r="B46" s="20" t="s">
        <v>85</v>
      </c>
      <c r="C46" s="30">
        <v>4540.0132</v>
      </c>
      <c r="D46" s="30">
        <v>4961.1146</v>
      </c>
      <c r="E46" s="31">
        <f t="shared" si="13"/>
        <v>22074.3</v>
      </c>
      <c r="F46" s="31">
        <f t="shared" si="14"/>
        <v>4925.24832</v>
      </c>
      <c r="G46" s="31">
        <f t="shared" si="33"/>
        <v>5096.8681</v>
      </c>
      <c r="H46" s="31">
        <f t="shared" si="15"/>
        <v>103.4844898947146</v>
      </c>
      <c r="I46" s="31">
        <f t="shared" si="16"/>
        <v>23.089602388297703</v>
      </c>
      <c r="J46" s="31">
        <f t="shared" si="34"/>
        <v>7294.5</v>
      </c>
      <c r="K46" s="31">
        <f t="shared" si="35"/>
        <v>1230.2983199999999</v>
      </c>
      <c r="L46" s="31">
        <f t="shared" si="36"/>
        <v>1401.8681000000001</v>
      </c>
      <c r="M46" s="31">
        <f t="shared" si="17"/>
        <v>113.94538033669754</v>
      </c>
      <c r="N46" s="31">
        <f t="shared" si="18"/>
        <v>19.218152032353146</v>
      </c>
      <c r="O46" s="31">
        <f t="shared" si="4"/>
        <v>2710</v>
      </c>
      <c r="P46" s="31">
        <f t="shared" si="19"/>
        <v>621.674</v>
      </c>
      <c r="Q46" s="31">
        <f t="shared" si="37"/>
        <v>946.2681</v>
      </c>
      <c r="R46" s="31">
        <f t="shared" si="20"/>
        <v>152.21291223374308</v>
      </c>
      <c r="S46" s="32">
        <f t="shared" si="21"/>
        <v>34.91764206642066</v>
      </c>
      <c r="T46" s="30">
        <v>129</v>
      </c>
      <c r="U46" s="30">
        <v>29.5926</v>
      </c>
      <c r="V46" s="29">
        <v>0.0681</v>
      </c>
      <c r="W46" s="31">
        <f t="shared" si="31"/>
        <v>0.2301250988422781</v>
      </c>
      <c r="X46" s="32">
        <f t="shared" si="32"/>
        <v>0.0527906976744186</v>
      </c>
      <c r="Y46" s="30">
        <v>3409</v>
      </c>
      <c r="Z46" s="30">
        <v>378.22855000000004</v>
      </c>
      <c r="AA46" s="29">
        <v>119.5</v>
      </c>
      <c r="AB46" s="31">
        <f t="shared" si="22"/>
        <v>31.594653550082345</v>
      </c>
      <c r="AC46" s="32">
        <f t="shared" si="23"/>
        <v>3.5054268113816365</v>
      </c>
      <c r="AD46" s="29">
        <v>2581</v>
      </c>
      <c r="AE46" s="30">
        <v>592.0814</v>
      </c>
      <c r="AF46" s="29">
        <v>946.2</v>
      </c>
      <c r="AG46" s="31">
        <f t="shared" si="24"/>
        <v>159.80910732882336</v>
      </c>
      <c r="AH46" s="32">
        <f t="shared" si="25"/>
        <v>36.66020922123208</v>
      </c>
      <c r="AI46" s="29">
        <v>28.8</v>
      </c>
      <c r="AJ46" s="30">
        <v>12.637440000000002</v>
      </c>
      <c r="AK46" s="29">
        <v>14.4</v>
      </c>
      <c r="AL46" s="29">
        <v>14.4</v>
      </c>
      <c r="AM46" s="32">
        <f t="shared" si="26"/>
        <v>50</v>
      </c>
      <c r="AN46" s="33">
        <v>0</v>
      </c>
      <c r="AO46" s="33"/>
      <c r="AP46" s="31"/>
      <c r="AQ46" s="31"/>
      <c r="AR46" s="32"/>
      <c r="AS46" s="33"/>
      <c r="AT46" s="33"/>
      <c r="AU46" s="32">
        <v>0</v>
      </c>
      <c r="AV46" s="32"/>
      <c r="AW46" s="32"/>
      <c r="AX46" s="32"/>
      <c r="AY46" s="29">
        <v>14779.8</v>
      </c>
      <c r="AZ46" s="30">
        <f t="shared" si="27"/>
        <v>3694.95</v>
      </c>
      <c r="BA46" s="29">
        <v>3695</v>
      </c>
      <c r="BB46" s="30"/>
      <c r="BC46" s="30">
        <v>0</v>
      </c>
      <c r="BD46" s="30">
        <v>0</v>
      </c>
      <c r="BE46" s="34">
        <v>0</v>
      </c>
      <c r="BF46" s="35">
        <v>0</v>
      </c>
      <c r="BG46" s="29">
        <v>0</v>
      </c>
      <c r="BH46" s="30">
        <v>0</v>
      </c>
      <c r="BI46" s="30">
        <v>0</v>
      </c>
      <c r="BJ46" s="30">
        <v>0</v>
      </c>
      <c r="BK46" s="32"/>
      <c r="BL46" s="32"/>
      <c r="BM46" s="32"/>
      <c r="BN46" s="31">
        <f t="shared" si="38"/>
        <v>200</v>
      </c>
      <c r="BO46" s="31">
        <f t="shared" si="28"/>
        <v>37.98</v>
      </c>
      <c r="BP46" s="31">
        <f t="shared" si="39"/>
        <v>212.9</v>
      </c>
      <c r="BQ46" s="31">
        <f t="shared" si="29"/>
        <v>560.5581885202739</v>
      </c>
      <c r="BR46" s="32">
        <f t="shared" si="30"/>
        <v>106.45</v>
      </c>
      <c r="BS46" s="30">
        <v>200</v>
      </c>
      <c r="BT46" s="30">
        <v>37.98</v>
      </c>
      <c r="BU46" s="29">
        <v>212.9</v>
      </c>
      <c r="BV46" s="30">
        <v>0</v>
      </c>
      <c r="BW46" s="30">
        <v>0</v>
      </c>
      <c r="BX46" s="29">
        <v>0</v>
      </c>
      <c r="BY46" s="30">
        <v>0</v>
      </c>
      <c r="BZ46" s="30">
        <v>0</v>
      </c>
      <c r="CA46" s="29">
        <v>0</v>
      </c>
      <c r="CB46" s="30">
        <v>0</v>
      </c>
      <c r="CC46" s="30">
        <v>0</v>
      </c>
      <c r="CD46" s="29">
        <v>0</v>
      </c>
      <c r="CE46" s="30">
        <v>0</v>
      </c>
      <c r="CF46" s="30">
        <v>0</v>
      </c>
      <c r="CG46" s="30">
        <v>0</v>
      </c>
      <c r="CH46" s="29">
        <v>0</v>
      </c>
      <c r="CI46" s="35">
        <v>0</v>
      </c>
      <c r="CJ46" s="29">
        <v>0</v>
      </c>
      <c r="CK46" s="30">
        <v>0</v>
      </c>
      <c r="CL46" s="30">
        <v>0</v>
      </c>
      <c r="CM46" s="29">
        <v>0</v>
      </c>
      <c r="CN46" s="29">
        <v>946.7</v>
      </c>
      <c r="CO46" s="30">
        <v>179.77832999999998</v>
      </c>
      <c r="CP46" s="29">
        <v>108.8</v>
      </c>
      <c r="CQ46" s="29">
        <v>946.7</v>
      </c>
      <c r="CR46" s="30">
        <v>179.77832999999998</v>
      </c>
      <c r="CS46" s="29">
        <v>90.8</v>
      </c>
      <c r="CT46" s="29">
        <v>0</v>
      </c>
      <c r="CU46" s="30">
        <v>0</v>
      </c>
      <c r="CV46" s="29">
        <v>0</v>
      </c>
      <c r="CW46" s="30">
        <v>0</v>
      </c>
      <c r="CX46" s="30">
        <v>0</v>
      </c>
      <c r="CY46" s="29">
        <v>0</v>
      </c>
      <c r="CZ46" s="29">
        <v>0</v>
      </c>
      <c r="DA46" s="29">
        <v>0</v>
      </c>
      <c r="DB46" s="29">
        <v>0</v>
      </c>
      <c r="DC46" s="29">
        <v>0</v>
      </c>
      <c r="DD46" s="30">
        <v>0</v>
      </c>
      <c r="DE46" s="29">
        <v>0</v>
      </c>
      <c r="DF46" s="29">
        <v>0</v>
      </c>
      <c r="DG46" s="31">
        <f t="shared" si="40"/>
        <v>22074.3</v>
      </c>
      <c r="DH46" s="31">
        <f t="shared" si="41"/>
        <v>4925.24832</v>
      </c>
      <c r="DI46" s="31">
        <f t="shared" si="42"/>
        <v>5096.8681</v>
      </c>
      <c r="DJ46" s="30">
        <v>0</v>
      </c>
      <c r="DK46" s="30">
        <v>0</v>
      </c>
      <c r="DL46" s="30">
        <v>0</v>
      </c>
      <c r="DM46" s="29">
        <v>0</v>
      </c>
      <c r="DN46" s="30"/>
      <c r="DO46" s="30">
        <v>0</v>
      </c>
      <c r="DP46" s="30">
        <v>0</v>
      </c>
      <c r="DQ46" s="30">
        <v>0</v>
      </c>
      <c r="DR46" s="30">
        <v>0</v>
      </c>
      <c r="DS46" s="30">
        <v>0</v>
      </c>
      <c r="DT46" s="30">
        <v>0</v>
      </c>
      <c r="DU46" s="30">
        <v>0</v>
      </c>
      <c r="DV46" s="30">
        <v>0</v>
      </c>
      <c r="DW46" s="30">
        <v>0</v>
      </c>
      <c r="DX46" s="30">
        <v>0</v>
      </c>
      <c r="DY46" s="29">
        <v>0</v>
      </c>
      <c r="DZ46" s="30">
        <v>0</v>
      </c>
      <c r="EA46" s="29">
        <v>0</v>
      </c>
      <c r="EB46" s="29">
        <v>0</v>
      </c>
      <c r="EC46" s="31">
        <f t="shared" si="43"/>
        <v>0</v>
      </c>
      <c r="ED46" s="31">
        <f t="shared" si="43"/>
        <v>0</v>
      </c>
      <c r="EE46" s="31">
        <f t="shared" si="12"/>
        <v>0</v>
      </c>
      <c r="EH46" s="22"/>
      <c r="EJ46" s="22"/>
      <c r="EK46" s="22"/>
      <c r="EM46" s="22"/>
    </row>
    <row r="47" spans="1:143" s="21" customFormat="1" ht="20.25" customHeight="1">
      <c r="A47" s="19">
        <v>38</v>
      </c>
      <c r="B47" s="20" t="s">
        <v>86</v>
      </c>
      <c r="C47" s="30">
        <v>14457.8085</v>
      </c>
      <c r="D47" s="30">
        <v>443.3714</v>
      </c>
      <c r="E47" s="31">
        <f t="shared" si="13"/>
        <v>40990.875</v>
      </c>
      <c r="F47" s="31">
        <f t="shared" si="14"/>
        <v>8203.394600000001</v>
      </c>
      <c r="G47" s="31">
        <f t="shared" si="33"/>
        <v>6884.9354</v>
      </c>
      <c r="H47" s="31">
        <f t="shared" si="15"/>
        <v>83.92788273283843</v>
      </c>
      <c r="I47" s="31">
        <f t="shared" si="16"/>
        <v>16.796263558657873</v>
      </c>
      <c r="J47" s="31">
        <f t="shared" si="34"/>
        <v>10264</v>
      </c>
      <c r="K47" s="31">
        <f t="shared" si="35"/>
        <v>1918.7695999999996</v>
      </c>
      <c r="L47" s="31">
        <f t="shared" si="36"/>
        <v>600.3354</v>
      </c>
      <c r="M47" s="31">
        <f t="shared" si="17"/>
        <v>31.28751883498676</v>
      </c>
      <c r="N47" s="31">
        <f t="shared" si="18"/>
        <v>5.848941932969603</v>
      </c>
      <c r="O47" s="31">
        <f t="shared" si="4"/>
        <v>4431</v>
      </c>
      <c r="P47" s="31">
        <f t="shared" si="19"/>
        <v>1016.4714</v>
      </c>
      <c r="Q47" s="31">
        <f t="shared" si="37"/>
        <v>257.98539999999997</v>
      </c>
      <c r="R47" s="31">
        <f t="shared" si="20"/>
        <v>25.380487832712262</v>
      </c>
      <c r="S47" s="32">
        <f t="shared" si="21"/>
        <v>5.8222839088241924</v>
      </c>
      <c r="T47" s="30">
        <v>431</v>
      </c>
      <c r="U47" s="30">
        <v>98.8714</v>
      </c>
      <c r="V47" s="29">
        <v>6.1424</v>
      </c>
      <c r="W47" s="31">
        <f t="shared" si="31"/>
        <v>6.212514437946667</v>
      </c>
      <c r="X47" s="32">
        <f t="shared" si="32"/>
        <v>1.4251508120649654</v>
      </c>
      <c r="Y47" s="30">
        <v>3500</v>
      </c>
      <c r="Z47" s="30">
        <v>388.325</v>
      </c>
      <c r="AA47" s="29">
        <v>193.798</v>
      </c>
      <c r="AB47" s="31">
        <f t="shared" si="22"/>
        <v>49.90613532479238</v>
      </c>
      <c r="AC47" s="32">
        <f t="shared" si="23"/>
        <v>5.537085714285714</v>
      </c>
      <c r="AD47" s="29">
        <v>4000</v>
      </c>
      <c r="AE47" s="30">
        <v>917.6</v>
      </c>
      <c r="AF47" s="29">
        <v>251.843</v>
      </c>
      <c r="AG47" s="31">
        <f t="shared" si="24"/>
        <v>27.445836965998254</v>
      </c>
      <c r="AH47" s="32">
        <f t="shared" si="25"/>
        <v>6.296074999999999</v>
      </c>
      <c r="AI47" s="29">
        <v>285</v>
      </c>
      <c r="AJ47" s="30">
        <v>125.058</v>
      </c>
      <c r="AK47" s="29">
        <v>69</v>
      </c>
      <c r="AL47" s="29">
        <v>69</v>
      </c>
      <c r="AM47" s="32">
        <f t="shared" si="26"/>
        <v>24.210526315789473</v>
      </c>
      <c r="AN47" s="33">
        <v>0</v>
      </c>
      <c r="AO47" s="33"/>
      <c r="AP47" s="31"/>
      <c r="AQ47" s="31"/>
      <c r="AR47" s="32"/>
      <c r="AS47" s="33"/>
      <c r="AT47" s="33"/>
      <c r="AU47" s="32">
        <v>0</v>
      </c>
      <c r="AV47" s="32"/>
      <c r="AW47" s="32"/>
      <c r="AX47" s="32"/>
      <c r="AY47" s="29">
        <v>25138.5</v>
      </c>
      <c r="AZ47" s="30">
        <f t="shared" si="27"/>
        <v>6284.625</v>
      </c>
      <c r="BA47" s="29">
        <v>6284.6</v>
      </c>
      <c r="BB47" s="30"/>
      <c r="BC47" s="30">
        <v>0</v>
      </c>
      <c r="BD47" s="30">
        <v>0</v>
      </c>
      <c r="BE47" s="34">
        <v>0</v>
      </c>
      <c r="BF47" s="35">
        <v>0</v>
      </c>
      <c r="BG47" s="29">
        <v>0</v>
      </c>
      <c r="BH47" s="30">
        <v>0</v>
      </c>
      <c r="BI47" s="30">
        <v>0</v>
      </c>
      <c r="BJ47" s="30">
        <v>0</v>
      </c>
      <c r="BK47" s="32"/>
      <c r="BL47" s="32"/>
      <c r="BM47" s="32"/>
      <c r="BN47" s="31">
        <f t="shared" si="38"/>
        <v>329</v>
      </c>
      <c r="BO47" s="31">
        <f t="shared" si="28"/>
        <v>62.47709999999999</v>
      </c>
      <c r="BP47" s="31">
        <f t="shared" si="39"/>
        <v>24</v>
      </c>
      <c r="BQ47" s="31">
        <f t="shared" si="29"/>
        <v>38.41407491704961</v>
      </c>
      <c r="BR47" s="32">
        <f t="shared" si="30"/>
        <v>7.29483282674772</v>
      </c>
      <c r="BS47" s="30">
        <v>85</v>
      </c>
      <c r="BT47" s="30">
        <v>16.141499999999997</v>
      </c>
      <c r="BU47" s="29">
        <v>0</v>
      </c>
      <c r="BV47" s="30">
        <v>0</v>
      </c>
      <c r="BW47" s="30">
        <v>0</v>
      </c>
      <c r="BX47" s="29">
        <v>0</v>
      </c>
      <c r="BY47" s="30">
        <v>0</v>
      </c>
      <c r="BZ47" s="30">
        <v>0</v>
      </c>
      <c r="CA47" s="29">
        <v>0</v>
      </c>
      <c r="CB47" s="30">
        <v>244</v>
      </c>
      <c r="CC47" s="30">
        <v>46.33559999999999</v>
      </c>
      <c r="CD47" s="29">
        <v>24</v>
      </c>
      <c r="CE47" s="30">
        <v>0</v>
      </c>
      <c r="CF47" s="30">
        <v>0</v>
      </c>
      <c r="CG47" s="30">
        <v>0</v>
      </c>
      <c r="CH47" s="29">
        <v>0</v>
      </c>
      <c r="CI47" s="35">
        <v>0</v>
      </c>
      <c r="CJ47" s="29">
        <v>0</v>
      </c>
      <c r="CK47" s="30">
        <v>0</v>
      </c>
      <c r="CL47" s="30">
        <v>0</v>
      </c>
      <c r="CM47" s="29">
        <v>0</v>
      </c>
      <c r="CN47" s="29">
        <v>1669</v>
      </c>
      <c r="CO47" s="30">
        <v>316.9431</v>
      </c>
      <c r="CP47" s="29">
        <v>55.552</v>
      </c>
      <c r="CQ47" s="29">
        <v>1654</v>
      </c>
      <c r="CR47" s="30">
        <v>314.09459999999996</v>
      </c>
      <c r="CS47" s="29">
        <v>48.052</v>
      </c>
      <c r="CT47" s="29">
        <v>50</v>
      </c>
      <c r="CU47" s="30">
        <v>9.495</v>
      </c>
      <c r="CV47" s="29">
        <v>0</v>
      </c>
      <c r="CW47" s="30">
        <v>0</v>
      </c>
      <c r="CX47" s="30">
        <v>0</v>
      </c>
      <c r="CY47" s="29">
        <v>0</v>
      </c>
      <c r="CZ47" s="29">
        <v>0</v>
      </c>
      <c r="DA47" s="29">
        <v>0</v>
      </c>
      <c r="DB47" s="29">
        <v>0</v>
      </c>
      <c r="DC47" s="29">
        <v>0</v>
      </c>
      <c r="DD47" s="30">
        <v>0</v>
      </c>
      <c r="DE47" s="29">
        <v>0</v>
      </c>
      <c r="DF47" s="29">
        <v>0</v>
      </c>
      <c r="DG47" s="31">
        <f t="shared" si="40"/>
        <v>35402.5</v>
      </c>
      <c r="DH47" s="31">
        <f t="shared" si="41"/>
        <v>8203.394600000001</v>
      </c>
      <c r="DI47" s="31">
        <f t="shared" si="42"/>
        <v>6884.9354</v>
      </c>
      <c r="DJ47" s="30">
        <v>0</v>
      </c>
      <c r="DK47" s="30">
        <v>0</v>
      </c>
      <c r="DL47" s="30">
        <v>0</v>
      </c>
      <c r="DM47" s="29">
        <v>5588.375</v>
      </c>
      <c r="DN47" s="30"/>
      <c r="DO47" s="30">
        <v>0</v>
      </c>
      <c r="DP47" s="30">
        <v>0</v>
      </c>
      <c r="DQ47" s="30">
        <v>0</v>
      </c>
      <c r="DR47" s="30">
        <v>0</v>
      </c>
      <c r="DS47" s="30">
        <v>0</v>
      </c>
      <c r="DT47" s="30">
        <v>0</v>
      </c>
      <c r="DU47" s="30">
        <v>0</v>
      </c>
      <c r="DV47" s="30">
        <v>0</v>
      </c>
      <c r="DW47" s="30">
        <v>0</v>
      </c>
      <c r="DX47" s="30">
        <v>0</v>
      </c>
      <c r="DY47" s="29">
        <v>0</v>
      </c>
      <c r="DZ47" s="30">
        <v>0</v>
      </c>
      <c r="EA47" s="29">
        <v>0</v>
      </c>
      <c r="EB47" s="29">
        <v>0</v>
      </c>
      <c r="EC47" s="31">
        <f t="shared" si="43"/>
        <v>5588.375</v>
      </c>
      <c r="ED47" s="31">
        <f t="shared" si="43"/>
        <v>0</v>
      </c>
      <c r="EE47" s="31">
        <f t="shared" si="12"/>
        <v>0</v>
      </c>
      <c r="EH47" s="22"/>
      <c r="EJ47" s="22"/>
      <c r="EK47" s="22"/>
      <c r="EM47" s="22"/>
    </row>
    <row r="48" spans="1:143" s="21" customFormat="1" ht="20.25" customHeight="1">
      <c r="A48" s="19">
        <v>39</v>
      </c>
      <c r="B48" s="20" t="s">
        <v>87</v>
      </c>
      <c r="C48" s="30">
        <v>13467.6544</v>
      </c>
      <c r="D48" s="30">
        <v>3748.3722</v>
      </c>
      <c r="E48" s="31">
        <f t="shared" si="13"/>
        <v>18717.4</v>
      </c>
      <c r="F48" s="31">
        <f t="shared" si="14"/>
        <v>4327.238960000001</v>
      </c>
      <c r="G48" s="31">
        <f t="shared" si="33"/>
        <v>4540.9182</v>
      </c>
      <c r="H48" s="31">
        <f t="shared" si="15"/>
        <v>104.9380041632829</v>
      </c>
      <c r="I48" s="31">
        <f t="shared" si="16"/>
        <v>24.260411168217807</v>
      </c>
      <c r="J48" s="31">
        <f t="shared" si="34"/>
        <v>5407.2</v>
      </c>
      <c r="K48" s="31">
        <f t="shared" si="35"/>
        <v>999.68896</v>
      </c>
      <c r="L48" s="31">
        <f t="shared" si="36"/>
        <v>1213.3182</v>
      </c>
      <c r="M48" s="31">
        <f t="shared" si="17"/>
        <v>121.36957079129893</v>
      </c>
      <c r="N48" s="31">
        <f t="shared" si="18"/>
        <v>22.43893697292499</v>
      </c>
      <c r="O48" s="31">
        <f t="shared" si="4"/>
        <v>2336</v>
      </c>
      <c r="P48" s="31">
        <f t="shared" si="19"/>
        <v>535.8784</v>
      </c>
      <c r="Q48" s="31">
        <f t="shared" si="37"/>
        <v>562.1182</v>
      </c>
      <c r="R48" s="31">
        <f t="shared" si="20"/>
        <v>104.89659594415448</v>
      </c>
      <c r="S48" s="32">
        <f t="shared" si="21"/>
        <v>24.063279109589043</v>
      </c>
      <c r="T48" s="30">
        <v>236</v>
      </c>
      <c r="U48" s="30">
        <v>54.1384</v>
      </c>
      <c r="V48" s="29">
        <v>110.1182</v>
      </c>
      <c r="W48" s="31">
        <f t="shared" si="31"/>
        <v>203.4012826385708</v>
      </c>
      <c r="X48" s="32">
        <f t="shared" si="32"/>
        <v>46.660254237288136</v>
      </c>
      <c r="Y48" s="30">
        <v>1800</v>
      </c>
      <c r="Z48" s="30">
        <v>199.71</v>
      </c>
      <c r="AA48" s="29">
        <v>500</v>
      </c>
      <c r="AB48" s="31">
        <f t="shared" si="22"/>
        <v>250.36302638826297</v>
      </c>
      <c r="AC48" s="32">
        <f t="shared" si="23"/>
        <v>27.77777777777778</v>
      </c>
      <c r="AD48" s="29">
        <v>2100</v>
      </c>
      <c r="AE48" s="30">
        <v>481.74</v>
      </c>
      <c r="AF48" s="29">
        <v>452</v>
      </c>
      <c r="AG48" s="31">
        <f t="shared" si="24"/>
        <v>93.82654543944867</v>
      </c>
      <c r="AH48" s="32">
        <f t="shared" si="25"/>
        <v>21.523809523809522</v>
      </c>
      <c r="AI48" s="29">
        <v>91.2</v>
      </c>
      <c r="AJ48" s="30">
        <v>40.01856</v>
      </c>
      <c r="AK48" s="29">
        <v>91.2</v>
      </c>
      <c r="AL48" s="29">
        <v>91.2</v>
      </c>
      <c r="AM48" s="32">
        <f t="shared" si="26"/>
        <v>100</v>
      </c>
      <c r="AN48" s="33">
        <v>0</v>
      </c>
      <c r="AO48" s="33"/>
      <c r="AP48" s="31"/>
      <c r="AQ48" s="31"/>
      <c r="AR48" s="32"/>
      <c r="AS48" s="33"/>
      <c r="AT48" s="33"/>
      <c r="AU48" s="32">
        <v>0</v>
      </c>
      <c r="AV48" s="32"/>
      <c r="AW48" s="32"/>
      <c r="AX48" s="32"/>
      <c r="AY48" s="29">
        <v>13310.2</v>
      </c>
      <c r="AZ48" s="30">
        <f t="shared" si="27"/>
        <v>3327.55</v>
      </c>
      <c r="BA48" s="29">
        <v>3327.6</v>
      </c>
      <c r="BB48" s="30"/>
      <c r="BC48" s="30">
        <v>0</v>
      </c>
      <c r="BD48" s="30">
        <v>0</v>
      </c>
      <c r="BE48" s="34">
        <v>0</v>
      </c>
      <c r="BF48" s="35">
        <v>0</v>
      </c>
      <c r="BG48" s="29">
        <v>0</v>
      </c>
      <c r="BH48" s="30">
        <v>0</v>
      </c>
      <c r="BI48" s="30">
        <v>0</v>
      </c>
      <c r="BJ48" s="30">
        <v>0</v>
      </c>
      <c r="BK48" s="32"/>
      <c r="BL48" s="32"/>
      <c r="BM48" s="32"/>
      <c r="BN48" s="31">
        <f t="shared" si="38"/>
        <v>240</v>
      </c>
      <c r="BO48" s="31">
        <f t="shared" si="28"/>
        <v>45.57599999999999</v>
      </c>
      <c r="BP48" s="31">
        <f t="shared" si="39"/>
        <v>0</v>
      </c>
      <c r="BQ48" s="31">
        <f t="shared" si="29"/>
        <v>0</v>
      </c>
      <c r="BR48" s="32">
        <f t="shared" si="30"/>
        <v>0</v>
      </c>
      <c r="BS48" s="30">
        <v>240</v>
      </c>
      <c r="BT48" s="30">
        <v>45.57599999999999</v>
      </c>
      <c r="BU48" s="29">
        <v>0</v>
      </c>
      <c r="BV48" s="30">
        <v>0</v>
      </c>
      <c r="BW48" s="30">
        <v>0</v>
      </c>
      <c r="BX48" s="29">
        <v>0</v>
      </c>
      <c r="BY48" s="30">
        <v>0</v>
      </c>
      <c r="BZ48" s="30">
        <v>0</v>
      </c>
      <c r="CA48" s="29">
        <v>0</v>
      </c>
      <c r="CB48" s="30">
        <v>0</v>
      </c>
      <c r="CC48" s="30">
        <v>0</v>
      </c>
      <c r="CD48" s="29">
        <v>0</v>
      </c>
      <c r="CE48" s="30">
        <v>0</v>
      </c>
      <c r="CF48" s="30">
        <v>0</v>
      </c>
      <c r="CG48" s="30">
        <v>0</v>
      </c>
      <c r="CH48" s="29">
        <v>0</v>
      </c>
      <c r="CI48" s="35">
        <v>0</v>
      </c>
      <c r="CJ48" s="29">
        <v>0</v>
      </c>
      <c r="CK48" s="30">
        <v>0</v>
      </c>
      <c r="CL48" s="30">
        <v>0</v>
      </c>
      <c r="CM48" s="29">
        <v>0</v>
      </c>
      <c r="CN48" s="29">
        <v>940</v>
      </c>
      <c r="CO48" s="30">
        <v>178.506</v>
      </c>
      <c r="CP48" s="29">
        <v>60</v>
      </c>
      <c r="CQ48" s="29">
        <v>400</v>
      </c>
      <c r="CR48" s="30">
        <v>75.96</v>
      </c>
      <c r="CS48" s="29">
        <v>60</v>
      </c>
      <c r="CT48" s="29">
        <v>0</v>
      </c>
      <c r="CU48" s="30">
        <v>0</v>
      </c>
      <c r="CV48" s="29">
        <v>0</v>
      </c>
      <c r="CW48" s="30">
        <v>0</v>
      </c>
      <c r="CX48" s="30">
        <v>0</v>
      </c>
      <c r="CY48" s="29">
        <v>0</v>
      </c>
      <c r="CZ48" s="29">
        <v>0</v>
      </c>
      <c r="DA48" s="29">
        <v>0</v>
      </c>
      <c r="DB48" s="29">
        <v>0</v>
      </c>
      <c r="DC48" s="29">
        <v>0</v>
      </c>
      <c r="DD48" s="30">
        <v>0</v>
      </c>
      <c r="DE48" s="29">
        <v>0</v>
      </c>
      <c r="DF48" s="29">
        <v>0</v>
      </c>
      <c r="DG48" s="31">
        <f t="shared" si="40"/>
        <v>18717.4</v>
      </c>
      <c r="DH48" s="31">
        <f t="shared" si="41"/>
        <v>4327.238960000001</v>
      </c>
      <c r="DI48" s="31">
        <f t="shared" si="42"/>
        <v>4540.9182</v>
      </c>
      <c r="DJ48" s="30">
        <v>0</v>
      </c>
      <c r="DK48" s="30">
        <v>0</v>
      </c>
      <c r="DL48" s="30">
        <v>0</v>
      </c>
      <c r="DM48" s="29">
        <v>0</v>
      </c>
      <c r="DN48" s="30"/>
      <c r="DO48" s="30">
        <v>0</v>
      </c>
      <c r="DP48" s="30">
        <v>0</v>
      </c>
      <c r="DQ48" s="30">
        <v>0</v>
      </c>
      <c r="DR48" s="30">
        <v>0</v>
      </c>
      <c r="DS48" s="30">
        <v>0</v>
      </c>
      <c r="DT48" s="30">
        <v>0</v>
      </c>
      <c r="DU48" s="30">
        <v>0</v>
      </c>
      <c r="DV48" s="30">
        <v>0</v>
      </c>
      <c r="DW48" s="30">
        <v>0</v>
      </c>
      <c r="DX48" s="30">
        <v>0</v>
      </c>
      <c r="DY48" s="29">
        <v>0</v>
      </c>
      <c r="DZ48" s="30">
        <v>0</v>
      </c>
      <c r="EA48" s="29">
        <v>0</v>
      </c>
      <c r="EB48" s="29">
        <v>0</v>
      </c>
      <c r="EC48" s="31">
        <f t="shared" si="43"/>
        <v>0</v>
      </c>
      <c r="ED48" s="31">
        <f t="shared" si="43"/>
        <v>0</v>
      </c>
      <c r="EE48" s="31">
        <f t="shared" si="12"/>
        <v>0</v>
      </c>
      <c r="EH48" s="22"/>
      <c r="EJ48" s="22"/>
      <c r="EK48" s="22"/>
      <c r="EM48" s="22"/>
    </row>
    <row r="49" spans="1:143" s="21" customFormat="1" ht="20.25" customHeight="1">
      <c r="A49" s="19">
        <v>40</v>
      </c>
      <c r="B49" s="20" t="s">
        <v>88</v>
      </c>
      <c r="C49" s="30">
        <v>2899.344</v>
      </c>
      <c r="D49" s="30">
        <v>12299.795</v>
      </c>
      <c r="E49" s="31">
        <f t="shared" si="13"/>
        <v>78262.6</v>
      </c>
      <c r="F49" s="31">
        <f t="shared" si="14"/>
        <v>17581.3034</v>
      </c>
      <c r="G49" s="31">
        <f t="shared" si="33"/>
        <v>18319.596999999998</v>
      </c>
      <c r="H49" s="31">
        <f t="shared" si="15"/>
        <v>104.19931095666091</v>
      </c>
      <c r="I49" s="31">
        <f t="shared" si="16"/>
        <v>23.407856370731352</v>
      </c>
      <c r="J49" s="31">
        <f t="shared" si="34"/>
        <v>27613</v>
      </c>
      <c r="K49" s="31">
        <f t="shared" si="35"/>
        <v>4918.9034</v>
      </c>
      <c r="L49" s="31">
        <f t="shared" si="36"/>
        <v>5657.196999999999</v>
      </c>
      <c r="M49" s="31">
        <f t="shared" si="17"/>
        <v>115.00931284806282</v>
      </c>
      <c r="N49" s="31">
        <f t="shared" si="18"/>
        <v>20.48744069822185</v>
      </c>
      <c r="O49" s="31">
        <f t="shared" si="4"/>
        <v>7500</v>
      </c>
      <c r="P49" s="31">
        <f t="shared" si="19"/>
        <v>1720.5</v>
      </c>
      <c r="Q49" s="31">
        <f t="shared" si="37"/>
        <v>2825.845</v>
      </c>
      <c r="R49" s="31">
        <f t="shared" si="20"/>
        <v>164.24556814879395</v>
      </c>
      <c r="S49" s="32">
        <f t="shared" si="21"/>
        <v>37.67793333333333</v>
      </c>
      <c r="T49" s="30">
        <v>0</v>
      </c>
      <c r="U49" s="30">
        <v>0</v>
      </c>
      <c r="V49" s="29">
        <v>0</v>
      </c>
      <c r="W49" s="31" t="e">
        <f t="shared" si="31"/>
        <v>#DIV/0!</v>
      </c>
      <c r="X49" s="32" t="e">
        <f t="shared" si="32"/>
        <v>#DIV/0!</v>
      </c>
      <c r="Y49" s="30">
        <v>9200</v>
      </c>
      <c r="Z49" s="30">
        <v>1020.74</v>
      </c>
      <c r="AA49" s="29">
        <v>798.352</v>
      </c>
      <c r="AB49" s="31">
        <f t="shared" si="22"/>
        <v>78.2130611125262</v>
      </c>
      <c r="AC49" s="32">
        <f t="shared" si="23"/>
        <v>8.677739130434782</v>
      </c>
      <c r="AD49" s="29">
        <v>7500</v>
      </c>
      <c r="AE49" s="30">
        <v>1720.5</v>
      </c>
      <c r="AF49" s="29">
        <v>2825.845</v>
      </c>
      <c r="AG49" s="31">
        <f t="shared" si="24"/>
        <v>164.24556814879395</v>
      </c>
      <c r="AH49" s="32">
        <f t="shared" si="25"/>
        <v>37.67793333333333</v>
      </c>
      <c r="AI49" s="29">
        <v>423</v>
      </c>
      <c r="AJ49" s="30">
        <v>185.61240000000004</v>
      </c>
      <c r="AK49" s="29">
        <v>363</v>
      </c>
      <c r="AL49" s="29">
        <v>363</v>
      </c>
      <c r="AM49" s="32">
        <f t="shared" si="26"/>
        <v>85.81560283687944</v>
      </c>
      <c r="AN49" s="33">
        <v>0</v>
      </c>
      <c r="AO49" s="33"/>
      <c r="AP49" s="31"/>
      <c r="AQ49" s="31"/>
      <c r="AR49" s="32"/>
      <c r="AS49" s="33"/>
      <c r="AT49" s="33"/>
      <c r="AU49" s="32">
        <v>0</v>
      </c>
      <c r="AV49" s="32"/>
      <c r="AW49" s="32"/>
      <c r="AX49" s="32"/>
      <c r="AY49" s="29">
        <v>50649.6</v>
      </c>
      <c r="AZ49" s="30">
        <f t="shared" si="27"/>
        <v>12662.400000000001</v>
      </c>
      <c r="BA49" s="29">
        <v>12662.4</v>
      </c>
      <c r="BB49" s="30"/>
      <c r="BC49" s="30">
        <v>0</v>
      </c>
      <c r="BD49" s="30">
        <v>0</v>
      </c>
      <c r="BE49" s="34">
        <v>0</v>
      </c>
      <c r="BF49" s="35">
        <v>0</v>
      </c>
      <c r="BG49" s="29">
        <v>0</v>
      </c>
      <c r="BH49" s="30">
        <v>0</v>
      </c>
      <c r="BI49" s="30">
        <v>0</v>
      </c>
      <c r="BJ49" s="30">
        <v>0</v>
      </c>
      <c r="BK49" s="32"/>
      <c r="BL49" s="32"/>
      <c r="BM49" s="32"/>
      <c r="BN49" s="31">
        <f t="shared" si="38"/>
        <v>4830</v>
      </c>
      <c r="BO49" s="31">
        <f t="shared" si="28"/>
        <v>917.217</v>
      </c>
      <c r="BP49" s="31">
        <f t="shared" si="39"/>
        <v>1068.8</v>
      </c>
      <c r="BQ49" s="31">
        <f t="shared" si="29"/>
        <v>116.52640541987338</v>
      </c>
      <c r="BR49" s="32">
        <f t="shared" si="30"/>
        <v>22.128364389233955</v>
      </c>
      <c r="BS49" s="30">
        <v>4000</v>
      </c>
      <c r="BT49" s="30">
        <v>759.6</v>
      </c>
      <c r="BU49" s="29">
        <v>858.8</v>
      </c>
      <c r="BV49" s="30">
        <v>0</v>
      </c>
      <c r="BW49" s="30">
        <v>0</v>
      </c>
      <c r="BX49" s="29">
        <v>0</v>
      </c>
      <c r="BY49" s="30">
        <v>0</v>
      </c>
      <c r="BZ49" s="30">
        <v>0</v>
      </c>
      <c r="CA49" s="29">
        <v>0</v>
      </c>
      <c r="CB49" s="30">
        <v>830</v>
      </c>
      <c r="CC49" s="30">
        <v>157.617</v>
      </c>
      <c r="CD49" s="29">
        <v>210</v>
      </c>
      <c r="CE49" s="30">
        <v>0</v>
      </c>
      <c r="CF49" s="30">
        <v>0</v>
      </c>
      <c r="CG49" s="30">
        <v>0</v>
      </c>
      <c r="CH49" s="29">
        <v>0</v>
      </c>
      <c r="CI49" s="35">
        <v>0</v>
      </c>
      <c r="CJ49" s="29">
        <v>0</v>
      </c>
      <c r="CK49" s="30">
        <v>3000</v>
      </c>
      <c r="CL49" s="30">
        <v>569.7</v>
      </c>
      <c r="CM49" s="29">
        <v>476.7</v>
      </c>
      <c r="CN49" s="29">
        <v>2660</v>
      </c>
      <c r="CO49" s="30">
        <v>505.13399999999996</v>
      </c>
      <c r="CP49" s="29">
        <v>124.5</v>
      </c>
      <c r="CQ49" s="29">
        <v>2400</v>
      </c>
      <c r="CR49" s="30">
        <v>455.76</v>
      </c>
      <c r="CS49" s="29">
        <v>124.5</v>
      </c>
      <c r="CT49" s="29">
        <v>0</v>
      </c>
      <c r="CU49" s="30">
        <v>0</v>
      </c>
      <c r="CV49" s="29">
        <v>0</v>
      </c>
      <c r="CW49" s="30">
        <v>0</v>
      </c>
      <c r="CX49" s="30">
        <v>0</v>
      </c>
      <c r="CY49" s="29">
        <v>0</v>
      </c>
      <c r="CZ49" s="29">
        <v>0</v>
      </c>
      <c r="DA49" s="29">
        <v>0</v>
      </c>
      <c r="DB49" s="29">
        <v>0</v>
      </c>
      <c r="DC49" s="29">
        <v>0</v>
      </c>
      <c r="DD49" s="30">
        <v>0</v>
      </c>
      <c r="DE49" s="29">
        <v>0</v>
      </c>
      <c r="DF49" s="29">
        <v>0</v>
      </c>
      <c r="DG49" s="31">
        <f t="shared" si="40"/>
        <v>78262.6</v>
      </c>
      <c r="DH49" s="31">
        <f t="shared" si="41"/>
        <v>17581.3034</v>
      </c>
      <c r="DI49" s="31">
        <f t="shared" si="42"/>
        <v>18319.596999999998</v>
      </c>
      <c r="DJ49" s="30">
        <v>0</v>
      </c>
      <c r="DK49" s="30">
        <v>0</v>
      </c>
      <c r="DL49" s="30">
        <v>0</v>
      </c>
      <c r="DM49" s="29">
        <v>0</v>
      </c>
      <c r="DN49" s="30"/>
      <c r="DO49" s="30">
        <v>0</v>
      </c>
      <c r="DP49" s="30">
        <v>0</v>
      </c>
      <c r="DQ49" s="30">
        <v>0</v>
      </c>
      <c r="DR49" s="30">
        <v>0</v>
      </c>
      <c r="DS49" s="30">
        <v>0</v>
      </c>
      <c r="DT49" s="30">
        <v>0</v>
      </c>
      <c r="DU49" s="30">
        <v>0</v>
      </c>
      <c r="DV49" s="30">
        <v>0</v>
      </c>
      <c r="DW49" s="30">
        <v>0</v>
      </c>
      <c r="DX49" s="30">
        <v>0</v>
      </c>
      <c r="DY49" s="29">
        <v>0</v>
      </c>
      <c r="DZ49" s="30">
        <v>0</v>
      </c>
      <c r="EA49" s="29">
        <v>0</v>
      </c>
      <c r="EB49" s="29">
        <v>0</v>
      </c>
      <c r="EC49" s="31">
        <f t="shared" si="43"/>
        <v>0</v>
      </c>
      <c r="ED49" s="31">
        <f t="shared" si="43"/>
        <v>0</v>
      </c>
      <c r="EE49" s="31">
        <f t="shared" si="12"/>
        <v>0</v>
      </c>
      <c r="EH49" s="22"/>
      <c r="EJ49" s="22"/>
      <c r="EK49" s="22"/>
      <c r="EM49" s="22"/>
    </row>
    <row r="50" spans="1:143" s="21" customFormat="1" ht="20.25" customHeight="1">
      <c r="A50" s="19">
        <v>41</v>
      </c>
      <c r="B50" s="20" t="s">
        <v>89</v>
      </c>
      <c r="C50" s="30">
        <v>2060.014</v>
      </c>
      <c r="D50" s="30">
        <v>13478.7821</v>
      </c>
      <c r="E50" s="31">
        <f t="shared" si="13"/>
        <v>55074.8</v>
      </c>
      <c r="F50" s="31">
        <f t="shared" si="14"/>
        <v>11813.753859999999</v>
      </c>
      <c r="G50" s="31">
        <f t="shared" si="33"/>
        <v>10870.7608</v>
      </c>
      <c r="H50" s="31">
        <f t="shared" si="15"/>
        <v>92.01783724991203</v>
      </c>
      <c r="I50" s="31">
        <f t="shared" si="16"/>
        <v>19.73817571738799</v>
      </c>
      <c r="J50" s="31">
        <f t="shared" si="34"/>
        <v>23634.8</v>
      </c>
      <c r="K50" s="31">
        <f t="shared" si="35"/>
        <v>3953.7538600000003</v>
      </c>
      <c r="L50" s="31">
        <f t="shared" si="36"/>
        <v>3010.7607999999996</v>
      </c>
      <c r="M50" s="31">
        <f t="shared" si="17"/>
        <v>76.1494242335055</v>
      </c>
      <c r="N50" s="31">
        <f t="shared" si="18"/>
        <v>12.738676866315771</v>
      </c>
      <c r="O50" s="31">
        <f t="shared" si="4"/>
        <v>3200</v>
      </c>
      <c r="P50" s="31">
        <f t="shared" si="19"/>
        <v>734.08</v>
      </c>
      <c r="Q50" s="31">
        <f t="shared" si="37"/>
        <v>645.1507999999999</v>
      </c>
      <c r="R50" s="31">
        <f t="shared" si="20"/>
        <v>87.88562554489971</v>
      </c>
      <c r="S50" s="32">
        <f t="shared" si="21"/>
        <v>20.160962499999997</v>
      </c>
      <c r="T50" s="30">
        <v>100</v>
      </c>
      <c r="U50" s="30">
        <v>22.94</v>
      </c>
      <c r="V50" s="29">
        <v>12.6388</v>
      </c>
      <c r="W50" s="31">
        <f t="shared" si="31"/>
        <v>55.09503051438534</v>
      </c>
      <c r="X50" s="32">
        <f t="shared" si="32"/>
        <v>12.6388</v>
      </c>
      <c r="Y50" s="30">
        <v>9026.8</v>
      </c>
      <c r="Z50" s="30">
        <v>1001.5234599999999</v>
      </c>
      <c r="AA50" s="29">
        <v>593.79</v>
      </c>
      <c r="AB50" s="31">
        <f t="shared" si="22"/>
        <v>59.288676073549</v>
      </c>
      <c r="AC50" s="32">
        <f t="shared" si="23"/>
        <v>6.578078610360261</v>
      </c>
      <c r="AD50" s="29">
        <v>3100</v>
      </c>
      <c r="AE50" s="30">
        <v>711.14</v>
      </c>
      <c r="AF50" s="29">
        <v>632.512</v>
      </c>
      <c r="AG50" s="31">
        <f t="shared" si="24"/>
        <v>88.94338667491633</v>
      </c>
      <c r="AH50" s="32">
        <f t="shared" si="25"/>
        <v>20.403612903225802</v>
      </c>
      <c r="AI50" s="29">
        <v>208</v>
      </c>
      <c r="AJ50" s="30">
        <v>91.27040000000001</v>
      </c>
      <c r="AK50" s="29">
        <v>104</v>
      </c>
      <c r="AL50" s="29">
        <v>104</v>
      </c>
      <c r="AM50" s="32">
        <f t="shared" si="26"/>
        <v>50</v>
      </c>
      <c r="AN50" s="33">
        <v>0</v>
      </c>
      <c r="AO50" s="33"/>
      <c r="AP50" s="31"/>
      <c r="AQ50" s="31"/>
      <c r="AR50" s="32"/>
      <c r="AS50" s="33"/>
      <c r="AT50" s="33"/>
      <c r="AU50" s="32">
        <v>0</v>
      </c>
      <c r="AV50" s="32"/>
      <c r="AW50" s="32"/>
      <c r="AX50" s="32"/>
      <c r="AY50" s="29">
        <v>31440</v>
      </c>
      <c r="AZ50" s="30">
        <f t="shared" si="27"/>
        <v>7860</v>
      </c>
      <c r="BA50" s="29">
        <v>7860</v>
      </c>
      <c r="BB50" s="30"/>
      <c r="BC50" s="30">
        <v>0</v>
      </c>
      <c r="BD50" s="30">
        <v>0</v>
      </c>
      <c r="BE50" s="34">
        <v>0</v>
      </c>
      <c r="BF50" s="35">
        <v>0</v>
      </c>
      <c r="BG50" s="29">
        <v>0</v>
      </c>
      <c r="BH50" s="30">
        <v>0</v>
      </c>
      <c r="BI50" s="30">
        <v>0</v>
      </c>
      <c r="BJ50" s="30">
        <v>0</v>
      </c>
      <c r="BK50" s="32"/>
      <c r="BL50" s="32"/>
      <c r="BM50" s="32"/>
      <c r="BN50" s="31">
        <f t="shared" si="38"/>
        <v>4000</v>
      </c>
      <c r="BO50" s="31">
        <f t="shared" si="28"/>
        <v>759.6</v>
      </c>
      <c r="BP50" s="31">
        <f t="shared" si="39"/>
        <v>225.75</v>
      </c>
      <c r="BQ50" s="31">
        <f t="shared" si="29"/>
        <v>29.719589257503948</v>
      </c>
      <c r="BR50" s="32">
        <f t="shared" si="30"/>
        <v>5.64375</v>
      </c>
      <c r="BS50" s="30">
        <v>4000</v>
      </c>
      <c r="BT50" s="30">
        <v>759.6</v>
      </c>
      <c r="BU50" s="29">
        <v>225.75</v>
      </c>
      <c r="BV50" s="30">
        <v>0</v>
      </c>
      <c r="BW50" s="30">
        <v>0</v>
      </c>
      <c r="BX50" s="29">
        <v>0</v>
      </c>
      <c r="BY50" s="30">
        <v>0</v>
      </c>
      <c r="BZ50" s="30">
        <v>0</v>
      </c>
      <c r="CA50" s="29">
        <v>0</v>
      </c>
      <c r="CB50" s="30">
        <v>0</v>
      </c>
      <c r="CC50" s="30">
        <v>0</v>
      </c>
      <c r="CD50" s="29">
        <v>0</v>
      </c>
      <c r="CE50" s="30">
        <v>0</v>
      </c>
      <c r="CF50" s="30">
        <v>0</v>
      </c>
      <c r="CG50" s="30">
        <v>0</v>
      </c>
      <c r="CH50" s="29">
        <v>0</v>
      </c>
      <c r="CI50" s="35">
        <v>0</v>
      </c>
      <c r="CJ50" s="29">
        <v>0</v>
      </c>
      <c r="CK50" s="30">
        <v>4500</v>
      </c>
      <c r="CL50" s="30">
        <v>854.55</v>
      </c>
      <c r="CM50" s="29">
        <v>1138.47</v>
      </c>
      <c r="CN50" s="29">
        <v>2700</v>
      </c>
      <c r="CO50" s="30">
        <v>512.73</v>
      </c>
      <c r="CP50" s="29">
        <v>227.6</v>
      </c>
      <c r="CQ50" s="29">
        <v>1700</v>
      </c>
      <c r="CR50" s="30">
        <v>322.83</v>
      </c>
      <c r="CS50" s="29">
        <v>227.6</v>
      </c>
      <c r="CT50" s="29">
        <v>0</v>
      </c>
      <c r="CU50" s="30">
        <v>0</v>
      </c>
      <c r="CV50" s="29">
        <v>0</v>
      </c>
      <c r="CW50" s="30">
        <v>0</v>
      </c>
      <c r="CX50" s="30">
        <v>0</v>
      </c>
      <c r="CY50" s="29">
        <v>0</v>
      </c>
      <c r="CZ50" s="29">
        <v>0</v>
      </c>
      <c r="DA50" s="29">
        <v>0</v>
      </c>
      <c r="DB50" s="29">
        <v>0</v>
      </c>
      <c r="DC50" s="29">
        <v>0</v>
      </c>
      <c r="DD50" s="30">
        <v>0</v>
      </c>
      <c r="DE50" s="29">
        <v>76</v>
      </c>
      <c r="DF50" s="29">
        <v>0</v>
      </c>
      <c r="DG50" s="31">
        <f t="shared" si="40"/>
        <v>55074.8</v>
      </c>
      <c r="DH50" s="31">
        <f t="shared" si="41"/>
        <v>11813.753859999999</v>
      </c>
      <c r="DI50" s="31">
        <f t="shared" si="42"/>
        <v>10870.7608</v>
      </c>
      <c r="DJ50" s="30">
        <v>0</v>
      </c>
      <c r="DK50" s="30">
        <v>0</v>
      </c>
      <c r="DL50" s="30">
        <v>0</v>
      </c>
      <c r="DM50" s="29">
        <v>0</v>
      </c>
      <c r="DN50" s="30"/>
      <c r="DO50" s="30">
        <v>0</v>
      </c>
      <c r="DP50" s="30">
        <v>0</v>
      </c>
      <c r="DQ50" s="30">
        <v>0</v>
      </c>
      <c r="DR50" s="30">
        <v>0</v>
      </c>
      <c r="DS50" s="30">
        <v>0</v>
      </c>
      <c r="DT50" s="30">
        <v>0</v>
      </c>
      <c r="DU50" s="30">
        <v>0</v>
      </c>
      <c r="DV50" s="30">
        <v>0</v>
      </c>
      <c r="DW50" s="30">
        <v>0</v>
      </c>
      <c r="DX50" s="30">
        <v>0</v>
      </c>
      <c r="DY50" s="29">
        <v>0</v>
      </c>
      <c r="DZ50" s="30">
        <v>0</v>
      </c>
      <c r="EA50" s="29">
        <v>0</v>
      </c>
      <c r="EB50" s="29">
        <v>0</v>
      </c>
      <c r="EC50" s="31">
        <f t="shared" si="43"/>
        <v>0</v>
      </c>
      <c r="ED50" s="31">
        <f t="shared" si="43"/>
        <v>0</v>
      </c>
      <c r="EE50" s="31">
        <f t="shared" si="12"/>
        <v>0</v>
      </c>
      <c r="EH50" s="22"/>
      <c r="EJ50" s="22"/>
      <c r="EK50" s="22"/>
      <c r="EM50" s="22"/>
    </row>
    <row r="51" spans="1:143" s="21" customFormat="1" ht="20.25" customHeight="1">
      <c r="A51" s="19">
        <v>42</v>
      </c>
      <c r="B51" s="20" t="s">
        <v>90</v>
      </c>
      <c r="C51" s="30">
        <v>38083.8106</v>
      </c>
      <c r="D51" s="30">
        <v>7577.5067</v>
      </c>
      <c r="E51" s="31">
        <f t="shared" si="13"/>
        <v>29371.719</v>
      </c>
      <c r="F51" s="31">
        <f t="shared" si="14"/>
        <v>6886.95909745</v>
      </c>
      <c r="G51" s="31">
        <f t="shared" si="33"/>
        <v>5158.273899999999</v>
      </c>
      <c r="H51" s="31">
        <f t="shared" si="15"/>
        <v>74.89915109137105</v>
      </c>
      <c r="I51" s="31">
        <f t="shared" si="16"/>
        <v>17.562042929799237</v>
      </c>
      <c r="J51" s="31">
        <f t="shared" si="34"/>
        <v>10277.119</v>
      </c>
      <c r="K51" s="31">
        <f t="shared" si="35"/>
        <v>2113.30909745</v>
      </c>
      <c r="L51" s="31">
        <f t="shared" si="36"/>
        <v>459.07390000000004</v>
      </c>
      <c r="M51" s="31">
        <f t="shared" si="17"/>
        <v>21.72298886868638</v>
      </c>
      <c r="N51" s="31">
        <f t="shared" si="18"/>
        <v>4.4669512924779795</v>
      </c>
      <c r="O51" s="31">
        <f t="shared" si="4"/>
        <v>2845.768</v>
      </c>
      <c r="P51" s="31">
        <f t="shared" si="19"/>
        <v>652.8191792</v>
      </c>
      <c r="Q51" s="31">
        <f t="shared" si="37"/>
        <v>230.7389</v>
      </c>
      <c r="R51" s="31">
        <f t="shared" si="20"/>
        <v>35.34499404303041</v>
      </c>
      <c r="S51" s="32">
        <f t="shared" si="21"/>
        <v>8.108141633471174</v>
      </c>
      <c r="T51" s="30">
        <v>245.768</v>
      </c>
      <c r="U51" s="30">
        <v>56.3791792</v>
      </c>
      <c r="V51" s="29">
        <v>0.1459</v>
      </c>
      <c r="W51" s="31">
        <f t="shared" si="31"/>
        <v>0.2587834765781762</v>
      </c>
      <c r="X51" s="32">
        <f t="shared" si="32"/>
        <v>0.05936492952703363</v>
      </c>
      <c r="Y51" s="30">
        <v>1774.247</v>
      </c>
      <c r="Z51" s="30">
        <v>196.85270465000002</v>
      </c>
      <c r="AA51" s="29">
        <v>0</v>
      </c>
      <c r="AB51" s="31">
        <f t="shared" si="22"/>
        <v>0</v>
      </c>
      <c r="AC51" s="32">
        <f t="shared" si="23"/>
        <v>0</v>
      </c>
      <c r="AD51" s="29">
        <v>2600</v>
      </c>
      <c r="AE51" s="30">
        <v>596.44</v>
      </c>
      <c r="AF51" s="29">
        <v>230.593</v>
      </c>
      <c r="AG51" s="31">
        <f t="shared" si="24"/>
        <v>38.661558580913415</v>
      </c>
      <c r="AH51" s="32">
        <f t="shared" si="25"/>
        <v>8.868961538461537</v>
      </c>
      <c r="AI51" s="29">
        <v>760.76</v>
      </c>
      <c r="AJ51" s="30">
        <v>333.821488</v>
      </c>
      <c r="AK51" s="29">
        <v>34.1</v>
      </c>
      <c r="AL51" s="29">
        <v>34.1</v>
      </c>
      <c r="AM51" s="32">
        <f t="shared" si="26"/>
        <v>4.48235974551764</v>
      </c>
      <c r="AN51" s="33">
        <v>0</v>
      </c>
      <c r="AO51" s="33"/>
      <c r="AP51" s="31"/>
      <c r="AQ51" s="31"/>
      <c r="AR51" s="32"/>
      <c r="AS51" s="33"/>
      <c r="AT51" s="33"/>
      <c r="AU51" s="32">
        <v>0</v>
      </c>
      <c r="AV51" s="32"/>
      <c r="AW51" s="32"/>
      <c r="AX51" s="32"/>
      <c r="AY51" s="29">
        <v>19094.6</v>
      </c>
      <c r="AZ51" s="30">
        <f t="shared" si="27"/>
        <v>4773.65</v>
      </c>
      <c r="BA51" s="29">
        <v>4699.2</v>
      </c>
      <c r="BB51" s="30"/>
      <c r="BC51" s="30">
        <v>0</v>
      </c>
      <c r="BD51" s="30">
        <v>0</v>
      </c>
      <c r="BE51" s="34">
        <v>0</v>
      </c>
      <c r="BF51" s="35">
        <v>0</v>
      </c>
      <c r="BG51" s="29">
        <v>0</v>
      </c>
      <c r="BH51" s="30">
        <v>0</v>
      </c>
      <c r="BI51" s="30">
        <v>0</v>
      </c>
      <c r="BJ51" s="30">
        <v>0</v>
      </c>
      <c r="BK51" s="32"/>
      <c r="BL51" s="32"/>
      <c r="BM51" s="32"/>
      <c r="BN51" s="31">
        <f t="shared" si="38"/>
        <v>3963.224</v>
      </c>
      <c r="BO51" s="31">
        <f t="shared" si="28"/>
        <v>752.6162376</v>
      </c>
      <c r="BP51" s="31">
        <f t="shared" si="39"/>
        <v>169.035</v>
      </c>
      <c r="BQ51" s="31">
        <f t="shared" si="29"/>
        <v>22.459653612979665</v>
      </c>
      <c r="BR51" s="32">
        <f t="shared" si="30"/>
        <v>4.265088221104837</v>
      </c>
      <c r="BS51" s="30">
        <v>3963.224</v>
      </c>
      <c r="BT51" s="30">
        <v>752.6162376</v>
      </c>
      <c r="BU51" s="29">
        <v>169.035</v>
      </c>
      <c r="BV51" s="30">
        <v>0</v>
      </c>
      <c r="BW51" s="30">
        <v>0</v>
      </c>
      <c r="BX51" s="29">
        <v>0</v>
      </c>
      <c r="BY51" s="30">
        <v>0</v>
      </c>
      <c r="BZ51" s="30">
        <v>0</v>
      </c>
      <c r="CA51" s="29">
        <v>0</v>
      </c>
      <c r="CB51" s="30">
        <v>0</v>
      </c>
      <c r="CC51" s="30">
        <v>0</v>
      </c>
      <c r="CD51" s="29">
        <v>0</v>
      </c>
      <c r="CE51" s="30">
        <v>0</v>
      </c>
      <c r="CF51" s="30">
        <v>0</v>
      </c>
      <c r="CG51" s="30">
        <v>0</v>
      </c>
      <c r="CH51" s="29">
        <v>0</v>
      </c>
      <c r="CI51" s="35">
        <v>0</v>
      </c>
      <c r="CJ51" s="29">
        <v>0</v>
      </c>
      <c r="CK51" s="30">
        <v>0</v>
      </c>
      <c r="CL51" s="30">
        <v>0</v>
      </c>
      <c r="CM51" s="29">
        <v>0</v>
      </c>
      <c r="CN51" s="29">
        <v>933.12</v>
      </c>
      <c r="CO51" s="30">
        <v>177.199488</v>
      </c>
      <c r="CP51" s="29">
        <v>25.2</v>
      </c>
      <c r="CQ51" s="29">
        <v>933.12</v>
      </c>
      <c r="CR51" s="30">
        <v>177.199488</v>
      </c>
      <c r="CS51" s="29">
        <v>25.2</v>
      </c>
      <c r="CT51" s="29">
        <v>0</v>
      </c>
      <c r="CU51" s="30">
        <v>0</v>
      </c>
      <c r="CV51" s="29">
        <v>0</v>
      </c>
      <c r="CW51" s="30">
        <v>0</v>
      </c>
      <c r="CX51" s="30">
        <v>0</v>
      </c>
      <c r="CY51" s="29">
        <v>0</v>
      </c>
      <c r="CZ51" s="29">
        <v>0</v>
      </c>
      <c r="DA51" s="29">
        <v>0</v>
      </c>
      <c r="DB51" s="29">
        <v>0</v>
      </c>
      <c r="DC51" s="29">
        <v>0</v>
      </c>
      <c r="DD51" s="30">
        <v>0</v>
      </c>
      <c r="DE51" s="29">
        <v>0</v>
      </c>
      <c r="DF51" s="29">
        <v>0</v>
      </c>
      <c r="DG51" s="31">
        <f t="shared" si="40"/>
        <v>29371.719</v>
      </c>
      <c r="DH51" s="31">
        <f t="shared" si="41"/>
        <v>6886.95909745</v>
      </c>
      <c r="DI51" s="31">
        <f t="shared" si="42"/>
        <v>5158.273899999999</v>
      </c>
      <c r="DJ51" s="30">
        <v>0</v>
      </c>
      <c r="DK51" s="30">
        <v>0</v>
      </c>
      <c r="DL51" s="30">
        <v>0</v>
      </c>
      <c r="DM51" s="29">
        <v>0</v>
      </c>
      <c r="DN51" s="30"/>
      <c r="DO51" s="30">
        <v>0</v>
      </c>
      <c r="DP51" s="30">
        <v>0</v>
      </c>
      <c r="DQ51" s="30">
        <v>0</v>
      </c>
      <c r="DR51" s="30">
        <v>0</v>
      </c>
      <c r="DS51" s="30">
        <v>0</v>
      </c>
      <c r="DT51" s="30">
        <v>0</v>
      </c>
      <c r="DU51" s="30">
        <v>0</v>
      </c>
      <c r="DV51" s="30">
        <v>0</v>
      </c>
      <c r="DW51" s="30">
        <v>0</v>
      </c>
      <c r="DX51" s="30">
        <v>0</v>
      </c>
      <c r="DY51" s="29">
        <v>0</v>
      </c>
      <c r="DZ51" s="30">
        <v>0</v>
      </c>
      <c r="EA51" s="29">
        <v>0</v>
      </c>
      <c r="EB51" s="29">
        <v>0</v>
      </c>
      <c r="EC51" s="31">
        <f t="shared" si="43"/>
        <v>0</v>
      </c>
      <c r="ED51" s="31">
        <f t="shared" si="43"/>
        <v>0</v>
      </c>
      <c r="EE51" s="31">
        <f t="shared" si="12"/>
        <v>0</v>
      </c>
      <c r="EH51" s="22"/>
      <c r="EJ51" s="22"/>
      <c r="EK51" s="22"/>
      <c r="EM51" s="22"/>
    </row>
    <row r="52" spans="1:143" s="21" customFormat="1" ht="20.25" customHeight="1">
      <c r="A52" s="19">
        <v>43</v>
      </c>
      <c r="B52" s="20" t="s">
        <v>91</v>
      </c>
      <c r="C52" s="30">
        <v>8898.0722</v>
      </c>
      <c r="D52" s="30">
        <v>3998.8297</v>
      </c>
      <c r="E52" s="31">
        <f t="shared" si="13"/>
        <v>37474.7</v>
      </c>
      <c r="F52" s="31">
        <f t="shared" si="14"/>
        <v>9024.5304</v>
      </c>
      <c r="G52" s="31">
        <f t="shared" si="33"/>
        <v>8706.698199999999</v>
      </c>
      <c r="H52" s="31">
        <f t="shared" si="15"/>
        <v>96.47813031911333</v>
      </c>
      <c r="I52" s="31">
        <f t="shared" si="16"/>
        <v>23.233536759467054</v>
      </c>
      <c r="J52" s="31">
        <f t="shared" si="34"/>
        <v>9008</v>
      </c>
      <c r="K52" s="31">
        <f t="shared" si="35"/>
        <v>1907.8554000000001</v>
      </c>
      <c r="L52" s="31">
        <f t="shared" si="36"/>
        <v>1889.9982</v>
      </c>
      <c r="M52" s="31">
        <f t="shared" si="17"/>
        <v>99.06401711576254</v>
      </c>
      <c r="N52" s="31">
        <f t="shared" si="18"/>
        <v>20.981329928952043</v>
      </c>
      <c r="O52" s="31">
        <f t="shared" si="4"/>
        <v>2900</v>
      </c>
      <c r="P52" s="31">
        <f t="shared" si="19"/>
        <v>665.26</v>
      </c>
      <c r="Q52" s="31">
        <f t="shared" si="37"/>
        <v>654.1712</v>
      </c>
      <c r="R52" s="31">
        <f t="shared" si="20"/>
        <v>98.33316297387488</v>
      </c>
      <c r="S52" s="32">
        <f t="shared" si="21"/>
        <v>22.5576275862069</v>
      </c>
      <c r="T52" s="30">
        <v>0</v>
      </c>
      <c r="U52" s="30">
        <v>0</v>
      </c>
      <c r="V52" s="29">
        <v>0.0512</v>
      </c>
      <c r="W52" s="31" t="e">
        <f t="shared" si="31"/>
        <v>#DIV/0!</v>
      </c>
      <c r="X52" s="32" t="e">
        <f t="shared" si="32"/>
        <v>#DIV/0!</v>
      </c>
      <c r="Y52" s="30">
        <v>1500</v>
      </c>
      <c r="Z52" s="30">
        <v>166.425</v>
      </c>
      <c r="AA52" s="29">
        <v>92.03</v>
      </c>
      <c r="AB52" s="31">
        <f t="shared" si="22"/>
        <v>55.29818236442841</v>
      </c>
      <c r="AC52" s="32">
        <f t="shared" si="23"/>
        <v>6.1353333333333335</v>
      </c>
      <c r="AD52" s="29">
        <v>2900</v>
      </c>
      <c r="AE52" s="30">
        <v>665.26</v>
      </c>
      <c r="AF52" s="29">
        <v>654.12</v>
      </c>
      <c r="AG52" s="31">
        <f t="shared" si="24"/>
        <v>98.32546673481045</v>
      </c>
      <c r="AH52" s="32">
        <f t="shared" si="25"/>
        <v>22.555862068965517</v>
      </c>
      <c r="AI52" s="29">
        <v>808</v>
      </c>
      <c r="AJ52" s="30">
        <v>354.5504</v>
      </c>
      <c r="AK52" s="29">
        <v>53.5</v>
      </c>
      <c r="AL52" s="29">
        <v>53.5</v>
      </c>
      <c r="AM52" s="32">
        <f t="shared" si="26"/>
        <v>6.621287128712872</v>
      </c>
      <c r="AN52" s="33">
        <v>0</v>
      </c>
      <c r="AO52" s="33"/>
      <c r="AP52" s="31"/>
      <c r="AQ52" s="31"/>
      <c r="AR52" s="32"/>
      <c r="AS52" s="33"/>
      <c r="AT52" s="33"/>
      <c r="AU52" s="32">
        <v>0</v>
      </c>
      <c r="AV52" s="32"/>
      <c r="AW52" s="32"/>
      <c r="AX52" s="32"/>
      <c r="AY52" s="29">
        <v>28466.7</v>
      </c>
      <c r="AZ52" s="30">
        <f t="shared" si="27"/>
        <v>7116.674999999999</v>
      </c>
      <c r="BA52" s="29">
        <v>6816.7</v>
      </c>
      <c r="BB52" s="30"/>
      <c r="BC52" s="30">
        <v>0</v>
      </c>
      <c r="BD52" s="30">
        <v>0</v>
      </c>
      <c r="BE52" s="34">
        <v>0</v>
      </c>
      <c r="BF52" s="35">
        <v>0</v>
      </c>
      <c r="BG52" s="29">
        <v>0</v>
      </c>
      <c r="BH52" s="30">
        <v>0</v>
      </c>
      <c r="BI52" s="30">
        <v>0</v>
      </c>
      <c r="BJ52" s="30">
        <v>0</v>
      </c>
      <c r="BK52" s="32"/>
      <c r="BL52" s="32"/>
      <c r="BM52" s="32"/>
      <c r="BN52" s="31">
        <f t="shared" si="38"/>
        <v>2500</v>
      </c>
      <c r="BO52" s="31">
        <f t="shared" si="28"/>
        <v>474.75</v>
      </c>
      <c r="BP52" s="31">
        <f t="shared" si="39"/>
        <v>1073.497</v>
      </c>
      <c r="BQ52" s="31">
        <f t="shared" si="29"/>
        <v>226.11837809373355</v>
      </c>
      <c r="BR52" s="32">
        <f t="shared" si="30"/>
        <v>42.93988</v>
      </c>
      <c r="BS52" s="30">
        <v>2500</v>
      </c>
      <c r="BT52" s="30">
        <v>474.75</v>
      </c>
      <c r="BU52" s="29">
        <v>1073.497</v>
      </c>
      <c r="BV52" s="30">
        <v>0</v>
      </c>
      <c r="BW52" s="30">
        <v>0</v>
      </c>
      <c r="BX52" s="29">
        <v>0</v>
      </c>
      <c r="BY52" s="30">
        <v>0</v>
      </c>
      <c r="BZ52" s="30">
        <v>0</v>
      </c>
      <c r="CA52" s="29">
        <v>0</v>
      </c>
      <c r="CB52" s="30">
        <v>0</v>
      </c>
      <c r="CC52" s="30">
        <v>0</v>
      </c>
      <c r="CD52" s="29">
        <v>0</v>
      </c>
      <c r="CE52" s="30">
        <v>0</v>
      </c>
      <c r="CF52" s="30">
        <v>0</v>
      </c>
      <c r="CG52" s="30">
        <v>0</v>
      </c>
      <c r="CH52" s="29">
        <v>0</v>
      </c>
      <c r="CI52" s="35">
        <v>0</v>
      </c>
      <c r="CJ52" s="29">
        <v>0</v>
      </c>
      <c r="CK52" s="30">
        <v>0</v>
      </c>
      <c r="CL52" s="30">
        <v>0</v>
      </c>
      <c r="CM52" s="29">
        <v>0</v>
      </c>
      <c r="CN52" s="29">
        <v>600</v>
      </c>
      <c r="CO52" s="30">
        <v>113.94</v>
      </c>
      <c r="CP52" s="29">
        <v>16.8</v>
      </c>
      <c r="CQ52" s="29">
        <v>600</v>
      </c>
      <c r="CR52" s="30">
        <v>113.94</v>
      </c>
      <c r="CS52" s="29">
        <v>16.8</v>
      </c>
      <c r="CT52" s="29">
        <v>0</v>
      </c>
      <c r="CU52" s="30">
        <v>0</v>
      </c>
      <c r="CV52" s="29">
        <v>0</v>
      </c>
      <c r="CW52" s="30">
        <v>0</v>
      </c>
      <c r="CX52" s="30">
        <v>0</v>
      </c>
      <c r="CY52" s="29">
        <v>0</v>
      </c>
      <c r="CZ52" s="29">
        <v>0</v>
      </c>
      <c r="DA52" s="29">
        <v>0</v>
      </c>
      <c r="DB52" s="29">
        <v>0</v>
      </c>
      <c r="DC52" s="29">
        <v>700</v>
      </c>
      <c r="DD52" s="30">
        <v>132.93</v>
      </c>
      <c r="DE52" s="29">
        <v>0</v>
      </c>
      <c r="DF52" s="29">
        <v>0</v>
      </c>
      <c r="DG52" s="31">
        <f t="shared" si="40"/>
        <v>37474.7</v>
      </c>
      <c r="DH52" s="31">
        <f t="shared" si="41"/>
        <v>9024.5304</v>
      </c>
      <c r="DI52" s="31">
        <f t="shared" si="42"/>
        <v>8706.698199999999</v>
      </c>
      <c r="DJ52" s="30">
        <v>0</v>
      </c>
      <c r="DK52" s="30">
        <v>0</v>
      </c>
      <c r="DL52" s="30">
        <v>0</v>
      </c>
      <c r="DM52" s="29">
        <v>0</v>
      </c>
      <c r="DN52" s="30"/>
      <c r="DO52" s="30">
        <v>0</v>
      </c>
      <c r="DP52" s="30">
        <v>0</v>
      </c>
      <c r="DQ52" s="30">
        <v>0</v>
      </c>
      <c r="DR52" s="30">
        <v>0</v>
      </c>
      <c r="DS52" s="30">
        <v>0</v>
      </c>
      <c r="DT52" s="30">
        <v>0</v>
      </c>
      <c r="DU52" s="30">
        <v>0</v>
      </c>
      <c r="DV52" s="30">
        <v>0</v>
      </c>
      <c r="DW52" s="30">
        <v>0</v>
      </c>
      <c r="DX52" s="30">
        <v>0</v>
      </c>
      <c r="DY52" s="29">
        <v>0</v>
      </c>
      <c r="DZ52" s="30">
        <v>0</v>
      </c>
      <c r="EA52" s="29">
        <v>0</v>
      </c>
      <c r="EB52" s="29">
        <v>0</v>
      </c>
      <c r="EC52" s="31">
        <f t="shared" si="43"/>
        <v>0</v>
      </c>
      <c r="ED52" s="31">
        <f t="shared" si="43"/>
        <v>0</v>
      </c>
      <c r="EE52" s="31">
        <f t="shared" si="12"/>
        <v>0</v>
      </c>
      <c r="EH52" s="22"/>
      <c r="EJ52" s="22"/>
      <c r="EK52" s="22"/>
      <c r="EM52" s="22"/>
    </row>
    <row r="53" spans="1:143" s="21" customFormat="1" ht="20.25" customHeight="1">
      <c r="A53" s="19">
        <v>44</v>
      </c>
      <c r="B53" s="20" t="s">
        <v>92</v>
      </c>
      <c r="C53" s="30">
        <v>6659.4357</v>
      </c>
      <c r="D53" s="30">
        <v>8947.0653</v>
      </c>
      <c r="E53" s="31">
        <f t="shared" si="13"/>
        <v>69877.6</v>
      </c>
      <c r="F53" s="31">
        <f t="shared" si="14"/>
        <v>15891.68246</v>
      </c>
      <c r="G53" s="31">
        <f t="shared" si="33"/>
        <v>13217.2271</v>
      </c>
      <c r="H53" s="31">
        <f t="shared" si="15"/>
        <v>83.17072237800049</v>
      </c>
      <c r="I53" s="31">
        <f t="shared" si="16"/>
        <v>18.914826925939067</v>
      </c>
      <c r="J53" s="31">
        <f t="shared" si="34"/>
        <v>28834.4</v>
      </c>
      <c r="K53" s="31">
        <f t="shared" si="35"/>
        <v>5630.88246</v>
      </c>
      <c r="L53" s="31">
        <f t="shared" si="36"/>
        <v>2956.4271000000003</v>
      </c>
      <c r="M53" s="31">
        <f t="shared" si="17"/>
        <v>52.50379706913648</v>
      </c>
      <c r="N53" s="31">
        <f t="shared" si="18"/>
        <v>10.253125086701996</v>
      </c>
      <c r="O53" s="31">
        <f t="shared" si="4"/>
        <v>7651</v>
      </c>
      <c r="P53" s="31">
        <f t="shared" si="19"/>
        <v>1755.1394000000003</v>
      </c>
      <c r="Q53" s="31">
        <f t="shared" si="37"/>
        <v>1830.8891</v>
      </c>
      <c r="R53" s="31">
        <f t="shared" si="20"/>
        <v>104.31587941105988</v>
      </c>
      <c r="S53" s="32">
        <f t="shared" si="21"/>
        <v>23.93006273689714</v>
      </c>
      <c r="T53" s="30">
        <v>620</v>
      </c>
      <c r="U53" s="30">
        <v>142.228</v>
      </c>
      <c r="V53" s="29">
        <v>247.1521</v>
      </c>
      <c r="W53" s="31">
        <f t="shared" si="31"/>
        <v>173.77176083471608</v>
      </c>
      <c r="X53" s="32">
        <f t="shared" si="32"/>
        <v>39.86324193548387</v>
      </c>
      <c r="Y53" s="30">
        <v>2590</v>
      </c>
      <c r="Z53" s="30">
        <v>287.3605</v>
      </c>
      <c r="AA53" s="29">
        <v>220.901</v>
      </c>
      <c r="AB53" s="31">
        <f t="shared" si="22"/>
        <v>76.8724302748638</v>
      </c>
      <c r="AC53" s="32">
        <f t="shared" si="23"/>
        <v>8.52899613899614</v>
      </c>
      <c r="AD53" s="29">
        <v>7031</v>
      </c>
      <c r="AE53" s="30">
        <v>1612.9114000000002</v>
      </c>
      <c r="AF53" s="29">
        <v>1583.737</v>
      </c>
      <c r="AG53" s="31">
        <f t="shared" si="24"/>
        <v>98.19119636701681</v>
      </c>
      <c r="AH53" s="32">
        <f t="shared" si="25"/>
        <v>22.52506044659366</v>
      </c>
      <c r="AI53" s="29">
        <v>231</v>
      </c>
      <c r="AJ53" s="30">
        <v>101.36280000000001</v>
      </c>
      <c r="AK53" s="29">
        <v>90.25</v>
      </c>
      <c r="AL53" s="29">
        <v>90.25</v>
      </c>
      <c r="AM53" s="32">
        <f t="shared" si="26"/>
        <v>39.06926406926407</v>
      </c>
      <c r="AN53" s="33">
        <v>0</v>
      </c>
      <c r="AO53" s="33"/>
      <c r="AP53" s="31"/>
      <c r="AQ53" s="31"/>
      <c r="AR53" s="32"/>
      <c r="AS53" s="33">
        <v>0</v>
      </c>
      <c r="AT53" s="33"/>
      <c r="AU53" s="32">
        <v>0</v>
      </c>
      <c r="AV53" s="32"/>
      <c r="AW53" s="32"/>
      <c r="AX53" s="32"/>
      <c r="AY53" s="29">
        <v>41043.2</v>
      </c>
      <c r="AZ53" s="30">
        <f t="shared" si="27"/>
        <v>10260.8</v>
      </c>
      <c r="BA53" s="29">
        <v>10260.8</v>
      </c>
      <c r="BB53" s="30"/>
      <c r="BC53" s="30">
        <v>0</v>
      </c>
      <c r="BD53" s="30">
        <v>0</v>
      </c>
      <c r="BE53" s="34">
        <v>0</v>
      </c>
      <c r="BF53" s="35">
        <v>0</v>
      </c>
      <c r="BG53" s="29">
        <v>0</v>
      </c>
      <c r="BH53" s="30">
        <v>0</v>
      </c>
      <c r="BI53" s="30">
        <v>0</v>
      </c>
      <c r="BJ53" s="30">
        <v>0</v>
      </c>
      <c r="BK53" s="32"/>
      <c r="BL53" s="32"/>
      <c r="BM53" s="32"/>
      <c r="BN53" s="31">
        <f t="shared" si="38"/>
        <v>460</v>
      </c>
      <c r="BO53" s="31">
        <f t="shared" si="28"/>
        <v>87.35399999999998</v>
      </c>
      <c r="BP53" s="31">
        <f t="shared" si="39"/>
        <v>86.5</v>
      </c>
      <c r="BQ53" s="31">
        <f t="shared" si="29"/>
        <v>99.02236875243264</v>
      </c>
      <c r="BR53" s="32">
        <f t="shared" si="30"/>
        <v>18.804347826086957</v>
      </c>
      <c r="BS53" s="30">
        <v>180</v>
      </c>
      <c r="BT53" s="30">
        <v>34.181999999999995</v>
      </c>
      <c r="BU53" s="29">
        <v>6.5</v>
      </c>
      <c r="BV53" s="30">
        <v>0</v>
      </c>
      <c r="BW53" s="30">
        <v>0</v>
      </c>
      <c r="BX53" s="29">
        <v>0</v>
      </c>
      <c r="BY53" s="30">
        <v>0</v>
      </c>
      <c r="BZ53" s="30">
        <v>0</v>
      </c>
      <c r="CA53" s="29">
        <v>0</v>
      </c>
      <c r="CB53" s="30">
        <v>280</v>
      </c>
      <c r="CC53" s="30">
        <v>53.17199999999999</v>
      </c>
      <c r="CD53" s="29">
        <v>80</v>
      </c>
      <c r="CE53" s="30">
        <v>0</v>
      </c>
      <c r="CF53" s="30">
        <v>0</v>
      </c>
      <c r="CG53" s="30">
        <v>0</v>
      </c>
      <c r="CH53" s="29">
        <v>0</v>
      </c>
      <c r="CI53" s="35">
        <v>0</v>
      </c>
      <c r="CJ53" s="29">
        <v>0</v>
      </c>
      <c r="CK53" s="30">
        <v>0</v>
      </c>
      <c r="CL53" s="30">
        <v>0</v>
      </c>
      <c r="CM53" s="29">
        <v>0</v>
      </c>
      <c r="CN53" s="29">
        <v>17902.4</v>
      </c>
      <c r="CO53" s="30">
        <v>3399.66576</v>
      </c>
      <c r="CP53" s="29">
        <v>594.26</v>
      </c>
      <c r="CQ53" s="29">
        <v>1700</v>
      </c>
      <c r="CR53" s="30">
        <v>322.83</v>
      </c>
      <c r="CS53" s="29">
        <v>167.16</v>
      </c>
      <c r="CT53" s="29">
        <v>0</v>
      </c>
      <c r="CU53" s="30">
        <v>0</v>
      </c>
      <c r="CV53" s="29">
        <v>133.627</v>
      </c>
      <c r="CW53" s="30">
        <v>0</v>
      </c>
      <c r="CX53" s="30">
        <v>0</v>
      </c>
      <c r="CY53" s="29">
        <v>0</v>
      </c>
      <c r="CZ53" s="29">
        <v>0</v>
      </c>
      <c r="DA53" s="29">
        <v>0</v>
      </c>
      <c r="DB53" s="29">
        <v>0</v>
      </c>
      <c r="DC53" s="29">
        <v>0</v>
      </c>
      <c r="DD53" s="30">
        <v>0</v>
      </c>
      <c r="DE53" s="29">
        <v>0</v>
      </c>
      <c r="DF53" s="29">
        <v>0</v>
      </c>
      <c r="DG53" s="31">
        <f t="shared" si="40"/>
        <v>69877.6</v>
      </c>
      <c r="DH53" s="31">
        <f t="shared" si="41"/>
        <v>15891.68246</v>
      </c>
      <c r="DI53" s="31">
        <f t="shared" si="42"/>
        <v>13217.2271</v>
      </c>
      <c r="DJ53" s="30">
        <v>0</v>
      </c>
      <c r="DK53" s="30">
        <v>0</v>
      </c>
      <c r="DL53" s="30">
        <v>0</v>
      </c>
      <c r="DM53" s="29">
        <v>0</v>
      </c>
      <c r="DN53" s="30"/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29">
        <v>0</v>
      </c>
      <c r="DZ53" s="30">
        <v>0</v>
      </c>
      <c r="EA53" s="29">
        <v>0</v>
      </c>
      <c r="EB53" s="29">
        <v>0</v>
      </c>
      <c r="EC53" s="31">
        <f t="shared" si="43"/>
        <v>0</v>
      </c>
      <c r="ED53" s="31">
        <f t="shared" si="43"/>
        <v>0</v>
      </c>
      <c r="EE53" s="31">
        <f t="shared" si="12"/>
        <v>0</v>
      </c>
      <c r="EH53" s="22"/>
      <c r="EJ53" s="22"/>
      <c r="EK53" s="22"/>
      <c r="EM53" s="22"/>
    </row>
    <row r="54" spans="1:143" s="21" customFormat="1" ht="20.25" customHeight="1">
      <c r="A54" s="19">
        <v>45</v>
      </c>
      <c r="B54" s="20" t="s">
        <v>93</v>
      </c>
      <c r="C54" s="30">
        <v>768.132</v>
      </c>
      <c r="D54" s="30">
        <v>203.5228</v>
      </c>
      <c r="E54" s="31">
        <f t="shared" si="13"/>
        <v>42845.7</v>
      </c>
      <c r="F54" s="31">
        <f t="shared" si="14"/>
        <v>10008.810999999998</v>
      </c>
      <c r="G54" s="31">
        <f t="shared" si="33"/>
        <v>10324.9785</v>
      </c>
      <c r="H54" s="31">
        <f t="shared" si="15"/>
        <v>103.15889170052269</v>
      </c>
      <c r="I54" s="31">
        <f t="shared" si="16"/>
        <v>24.098050679531436</v>
      </c>
      <c r="J54" s="31">
        <f t="shared" si="34"/>
        <v>13290</v>
      </c>
      <c r="K54" s="31">
        <f t="shared" si="35"/>
        <v>2619.886</v>
      </c>
      <c r="L54" s="31">
        <f t="shared" si="36"/>
        <v>2936.0785</v>
      </c>
      <c r="M54" s="31">
        <f t="shared" si="17"/>
        <v>112.06894116766912</v>
      </c>
      <c r="N54" s="31">
        <f t="shared" si="18"/>
        <v>22.092389014296465</v>
      </c>
      <c r="O54" s="31">
        <f t="shared" si="4"/>
        <v>6800</v>
      </c>
      <c r="P54" s="31">
        <f t="shared" si="19"/>
        <v>1559.9199999999998</v>
      </c>
      <c r="Q54" s="31">
        <f t="shared" si="37"/>
        <v>1764.6713</v>
      </c>
      <c r="R54" s="31">
        <f t="shared" si="20"/>
        <v>113.12575644904868</v>
      </c>
      <c r="S54" s="32">
        <f t="shared" si="21"/>
        <v>25.951048529411764</v>
      </c>
      <c r="T54" s="30">
        <v>300</v>
      </c>
      <c r="U54" s="30">
        <v>68.82</v>
      </c>
      <c r="V54" s="29">
        <v>4.6713</v>
      </c>
      <c r="W54" s="31">
        <f t="shared" si="31"/>
        <v>6.787707061900611</v>
      </c>
      <c r="X54" s="32">
        <f t="shared" si="32"/>
        <v>1.5570999999999997</v>
      </c>
      <c r="Y54" s="30">
        <v>2500</v>
      </c>
      <c r="Z54" s="30">
        <v>277.375</v>
      </c>
      <c r="AA54" s="29">
        <v>685.0072</v>
      </c>
      <c r="AB54" s="31">
        <f t="shared" si="22"/>
        <v>246.9606849932402</v>
      </c>
      <c r="AC54" s="32">
        <f t="shared" si="23"/>
        <v>27.400288</v>
      </c>
      <c r="AD54" s="29">
        <v>6500</v>
      </c>
      <c r="AE54" s="30">
        <v>1491.1</v>
      </c>
      <c r="AF54" s="29">
        <v>1760</v>
      </c>
      <c r="AG54" s="31">
        <f t="shared" si="24"/>
        <v>118.03366642076321</v>
      </c>
      <c r="AH54" s="32">
        <f t="shared" si="25"/>
        <v>27.076923076923077</v>
      </c>
      <c r="AI54" s="29">
        <v>100</v>
      </c>
      <c r="AJ54" s="30">
        <v>43.88</v>
      </c>
      <c r="AK54" s="29">
        <v>120.4</v>
      </c>
      <c r="AL54" s="29">
        <v>120.4</v>
      </c>
      <c r="AM54" s="32">
        <f t="shared" si="26"/>
        <v>120.39999999999999</v>
      </c>
      <c r="AN54" s="33">
        <v>0</v>
      </c>
      <c r="AO54" s="33"/>
      <c r="AP54" s="31"/>
      <c r="AQ54" s="31"/>
      <c r="AR54" s="32"/>
      <c r="AS54" s="33">
        <v>0</v>
      </c>
      <c r="AT54" s="33"/>
      <c r="AU54" s="32">
        <v>0</v>
      </c>
      <c r="AV54" s="32"/>
      <c r="AW54" s="32"/>
      <c r="AX54" s="32"/>
      <c r="AY54" s="29">
        <v>29555.7</v>
      </c>
      <c r="AZ54" s="30">
        <f t="shared" si="27"/>
        <v>7388.924999999999</v>
      </c>
      <c r="BA54" s="29">
        <v>7388.9</v>
      </c>
      <c r="BB54" s="30"/>
      <c r="BC54" s="30">
        <v>0</v>
      </c>
      <c r="BD54" s="30">
        <v>0</v>
      </c>
      <c r="BE54" s="34">
        <v>0</v>
      </c>
      <c r="BF54" s="35">
        <v>0</v>
      </c>
      <c r="BG54" s="29">
        <v>0</v>
      </c>
      <c r="BH54" s="30">
        <v>0</v>
      </c>
      <c r="BI54" s="30">
        <v>0</v>
      </c>
      <c r="BJ54" s="30">
        <v>0</v>
      </c>
      <c r="BK54" s="32"/>
      <c r="BL54" s="32"/>
      <c r="BM54" s="32"/>
      <c r="BN54" s="31">
        <f t="shared" si="38"/>
        <v>990</v>
      </c>
      <c r="BO54" s="31">
        <f t="shared" si="28"/>
        <v>188.00099999999998</v>
      </c>
      <c r="BP54" s="31">
        <f t="shared" si="39"/>
        <v>156</v>
      </c>
      <c r="BQ54" s="31">
        <f t="shared" si="29"/>
        <v>82.97828203041475</v>
      </c>
      <c r="BR54" s="32">
        <f t="shared" si="30"/>
        <v>15.757575757575756</v>
      </c>
      <c r="BS54" s="30">
        <v>927</v>
      </c>
      <c r="BT54" s="30">
        <v>176.0373</v>
      </c>
      <c r="BU54" s="29">
        <v>150</v>
      </c>
      <c r="BV54" s="30">
        <v>0</v>
      </c>
      <c r="BW54" s="30">
        <v>0</v>
      </c>
      <c r="BX54" s="29">
        <v>0</v>
      </c>
      <c r="BY54" s="30">
        <v>0</v>
      </c>
      <c r="BZ54" s="30">
        <v>0</v>
      </c>
      <c r="CA54" s="29">
        <v>0</v>
      </c>
      <c r="CB54" s="30">
        <v>63</v>
      </c>
      <c r="CC54" s="30">
        <v>11.9637</v>
      </c>
      <c r="CD54" s="29">
        <v>6</v>
      </c>
      <c r="CE54" s="30">
        <v>0</v>
      </c>
      <c r="CF54" s="30">
        <v>0</v>
      </c>
      <c r="CG54" s="30">
        <v>0</v>
      </c>
      <c r="CH54" s="29">
        <v>0</v>
      </c>
      <c r="CI54" s="35">
        <v>0</v>
      </c>
      <c r="CJ54" s="29">
        <v>0</v>
      </c>
      <c r="CK54" s="30">
        <v>0</v>
      </c>
      <c r="CL54" s="30">
        <v>0</v>
      </c>
      <c r="CM54" s="29">
        <v>0</v>
      </c>
      <c r="CN54" s="29">
        <v>2900</v>
      </c>
      <c r="CO54" s="30">
        <v>550.71</v>
      </c>
      <c r="CP54" s="29">
        <v>210</v>
      </c>
      <c r="CQ54" s="29">
        <v>2360</v>
      </c>
      <c r="CR54" s="30">
        <v>448.164</v>
      </c>
      <c r="CS54" s="29">
        <v>210</v>
      </c>
      <c r="CT54" s="29">
        <v>0</v>
      </c>
      <c r="CU54" s="30">
        <v>0</v>
      </c>
      <c r="CV54" s="29">
        <v>0</v>
      </c>
      <c r="CW54" s="30">
        <v>0</v>
      </c>
      <c r="CX54" s="30">
        <v>0</v>
      </c>
      <c r="CY54" s="29">
        <v>0</v>
      </c>
      <c r="CZ54" s="29">
        <v>0</v>
      </c>
      <c r="DA54" s="29">
        <v>0</v>
      </c>
      <c r="DB54" s="29">
        <v>0</v>
      </c>
      <c r="DC54" s="29">
        <v>0</v>
      </c>
      <c r="DD54" s="30">
        <v>0</v>
      </c>
      <c r="DE54" s="29">
        <v>0</v>
      </c>
      <c r="DF54" s="29">
        <v>0</v>
      </c>
      <c r="DG54" s="31">
        <f t="shared" si="40"/>
        <v>42845.7</v>
      </c>
      <c r="DH54" s="31">
        <f t="shared" si="41"/>
        <v>10008.810999999998</v>
      </c>
      <c r="DI54" s="31">
        <f t="shared" si="42"/>
        <v>10324.9785</v>
      </c>
      <c r="DJ54" s="30">
        <v>0</v>
      </c>
      <c r="DK54" s="30">
        <v>0</v>
      </c>
      <c r="DL54" s="30">
        <v>0</v>
      </c>
      <c r="DM54" s="29">
        <v>0</v>
      </c>
      <c r="DN54" s="30"/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29">
        <v>0</v>
      </c>
      <c r="DZ54" s="30">
        <v>0</v>
      </c>
      <c r="EA54" s="29">
        <v>0</v>
      </c>
      <c r="EB54" s="29">
        <v>0</v>
      </c>
      <c r="EC54" s="31">
        <f t="shared" si="43"/>
        <v>0</v>
      </c>
      <c r="ED54" s="31">
        <f t="shared" si="43"/>
        <v>0</v>
      </c>
      <c r="EE54" s="31">
        <f t="shared" si="12"/>
        <v>0</v>
      </c>
      <c r="EH54" s="22"/>
      <c r="EJ54" s="22"/>
      <c r="EK54" s="22"/>
      <c r="EM54" s="22"/>
    </row>
    <row r="55" spans="1:143" s="21" customFormat="1" ht="20.25" customHeight="1">
      <c r="A55" s="19">
        <v>46</v>
      </c>
      <c r="B55" s="20" t="s">
        <v>94</v>
      </c>
      <c r="C55" s="30">
        <v>2.8976</v>
      </c>
      <c r="D55" s="30">
        <v>60.0804</v>
      </c>
      <c r="E55" s="31">
        <f t="shared" si="13"/>
        <v>5993.3</v>
      </c>
      <c r="F55" s="31">
        <f t="shared" si="14"/>
        <v>1336.7076000000002</v>
      </c>
      <c r="G55" s="31">
        <f t="shared" si="33"/>
        <v>1319.2722</v>
      </c>
      <c r="H55" s="31">
        <f t="shared" si="15"/>
        <v>98.69564592884787</v>
      </c>
      <c r="I55" s="31">
        <f t="shared" si="16"/>
        <v>22.012450569802947</v>
      </c>
      <c r="J55" s="31">
        <f t="shared" si="34"/>
        <v>1872</v>
      </c>
      <c r="K55" s="31">
        <f t="shared" si="35"/>
        <v>306.3826</v>
      </c>
      <c r="L55" s="31">
        <f t="shared" si="36"/>
        <v>288.9722</v>
      </c>
      <c r="M55" s="31">
        <f t="shared" si="17"/>
        <v>94.31743186460326</v>
      </c>
      <c r="N55" s="31">
        <f t="shared" si="18"/>
        <v>15.436549145299145</v>
      </c>
      <c r="O55" s="31">
        <f t="shared" si="4"/>
        <v>400</v>
      </c>
      <c r="P55" s="31">
        <f t="shared" si="19"/>
        <v>91.76</v>
      </c>
      <c r="Q55" s="31">
        <f t="shared" si="37"/>
        <v>59.1402</v>
      </c>
      <c r="R55" s="31">
        <f t="shared" si="20"/>
        <v>64.45095902353967</v>
      </c>
      <c r="S55" s="32">
        <f t="shared" si="21"/>
        <v>14.78505</v>
      </c>
      <c r="T55" s="30">
        <v>0</v>
      </c>
      <c r="U55" s="30">
        <v>0</v>
      </c>
      <c r="V55" s="29">
        <v>0.0402</v>
      </c>
      <c r="W55" s="31" t="e">
        <f>V55/U54:U55*100</f>
        <v>#DIV/0!</v>
      </c>
      <c r="X55" s="32" t="e">
        <f t="shared" si="32"/>
        <v>#DIV/0!</v>
      </c>
      <c r="Y55" s="30">
        <v>860</v>
      </c>
      <c r="Z55" s="30">
        <v>95.417</v>
      </c>
      <c r="AA55" s="29">
        <v>97.132</v>
      </c>
      <c r="AB55" s="31">
        <f t="shared" si="22"/>
        <v>101.79737363362923</v>
      </c>
      <c r="AC55" s="32">
        <f t="shared" si="23"/>
        <v>11.294418604651163</v>
      </c>
      <c r="AD55" s="29">
        <v>400</v>
      </c>
      <c r="AE55" s="30">
        <v>91.76</v>
      </c>
      <c r="AF55" s="29">
        <v>59.1</v>
      </c>
      <c r="AG55" s="31">
        <f t="shared" si="24"/>
        <v>64.40714908456843</v>
      </c>
      <c r="AH55" s="32">
        <f t="shared" si="25"/>
        <v>14.774999999999999</v>
      </c>
      <c r="AI55" s="29">
        <v>12</v>
      </c>
      <c r="AJ55" s="30">
        <v>5.2656</v>
      </c>
      <c r="AK55" s="29">
        <v>0</v>
      </c>
      <c r="AL55" s="29">
        <v>0</v>
      </c>
      <c r="AM55" s="32">
        <f t="shared" si="26"/>
        <v>0</v>
      </c>
      <c r="AN55" s="33">
        <v>0</v>
      </c>
      <c r="AO55" s="33"/>
      <c r="AP55" s="31"/>
      <c r="AQ55" s="31"/>
      <c r="AR55" s="32"/>
      <c r="AS55" s="33">
        <v>0</v>
      </c>
      <c r="AT55" s="33"/>
      <c r="AU55" s="32">
        <v>0</v>
      </c>
      <c r="AV55" s="32"/>
      <c r="AW55" s="32"/>
      <c r="AX55" s="32"/>
      <c r="AY55" s="29">
        <v>4121.3</v>
      </c>
      <c r="AZ55" s="30">
        <f t="shared" si="27"/>
        <v>1030.325</v>
      </c>
      <c r="BA55" s="29">
        <v>1030.3</v>
      </c>
      <c r="BB55" s="30"/>
      <c r="BC55" s="30">
        <v>0</v>
      </c>
      <c r="BD55" s="30">
        <v>0</v>
      </c>
      <c r="BE55" s="34">
        <v>0</v>
      </c>
      <c r="BF55" s="35">
        <v>0</v>
      </c>
      <c r="BG55" s="29">
        <v>0</v>
      </c>
      <c r="BH55" s="30">
        <v>0</v>
      </c>
      <c r="BI55" s="30">
        <v>0</v>
      </c>
      <c r="BJ55" s="30">
        <v>0</v>
      </c>
      <c r="BK55" s="32"/>
      <c r="BL55" s="32"/>
      <c r="BM55" s="32"/>
      <c r="BN55" s="31">
        <f t="shared" si="38"/>
        <v>600</v>
      </c>
      <c r="BO55" s="31">
        <f t="shared" si="28"/>
        <v>113.94</v>
      </c>
      <c r="BP55" s="31">
        <f t="shared" si="39"/>
        <v>132.7</v>
      </c>
      <c r="BQ55" s="31">
        <f t="shared" si="29"/>
        <v>116.46480603826575</v>
      </c>
      <c r="BR55" s="32">
        <f t="shared" si="30"/>
        <v>22.116666666666664</v>
      </c>
      <c r="BS55" s="30">
        <v>600</v>
      </c>
      <c r="BT55" s="30">
        <v>113.94</v>
      </c>
      <c r="BU55" s="29">
        <v>132.7</v>
      </c>
      <c r="BV55" s="30">
        <v>0</v>
      </c>
      <c r="BW55" s="30">
        <v>0</v>
      </c>
      <c r="BX55" s="29">
        <v>0</v>
      </c>
      <c r="BY55" s="30">
        <v>0</v>
      </c>
      <c r="BZ55" s="30">
        <v>0</v>
      </c>
      <c r="CA55" s="29">
        <v>0</v>
      </c>
      <c r="CB55" s="30">
        <v>0</v>
      </c>
      <c r="CC55" s="30">
        <v>0</v>
      </c>
      <c r="CD55" s="29">
        <v>0</v>
      </c>
      <c r="CE55" s="30">
        <v>0</v>
      </c>
      <c r="CF55" s="30">
        <v>0</v>
      </c>
      <c r="CG55" s="30">
        <v>0</v>
      </c>
      <c r="CH55" s="29">
        <v>0</v>
      </c>
      <c r="CI55" s="35">
        <v>0</v>
      </c>
      <c r="CJ55" s="29">
        <v>0</v>
      </c>
      <c r="CK55" s="30">
        <v>0</v>
      </c>
      <c r="CL55" s="30">
        <v>0</v>
      </c>
      <c r="CM55" s="29">
        <v>0</v>
      </c>
      <c r="CN55" s="29">
        <v>0</v>
      </c>
      <c r="CO55" s="30">
        <v>0</v>
      </c>
      <c r="CP55" s="29">
        <v>0</v>
      </c>
      <c r="CQ55" s="29">
        <v>0</v>
      </c>
      <c r="CR55" s="30">
        <v>0</v>
      </c>
      <c r="CS55" s="29">
        <v>0</v>
      </c>
      <c r="CT55" s="29">
        <v>0</v>
      </c>
      <c r="CU55" s="30">
        <v>0</v>
      </c>
      <c r="CV55" s="29">
        <v>0</v>
      </c>
      <c r="CW55" s="30">
        <v>0</v>
      </c>
      <c r="CX55" s="30">
        <v>0</v>
      </c>
      <c r="CY55" s="29">
        <v>0</v>
      </c>
      <c r="CZ55" s="29">
        <v>0</v>
      </c>
      <c r="DA55" s="29">
        <v>0</v>
      </c>
      <c r="DB55" s="29">
        <v>0</v>
      </c>
      <c r="DC55" s="29">
        <v>0</v>
      </c>
      <c r="DD55" s="30">
        <v>0</v>
      </c>
      <c r="DE55" s="29">
        <v>0</v>
      </c>
      <c r="DF55" s="29">
        <v>0</v>
      </c>
      <c r="DG55" s="31">
        <f t="shared" si="40"/>
        <v>5993.3</v>
      </c>
      <c r="DH55" s="31">
        <f t="shared" si="41"/>
        <v>1336.7076000000002</v>
      </c>
      <c r="DI55" s="31">
        <f t="shared" si="42"/>
        <v>1319.2722</v>
      </c>
      <c r="DJ55" s="30">
        <v>0</v>
      </c>
      <c r="DK55" s="30">
        <v>0</v>
      </c>
      <c r="DL55" s="30">
        <v>0</v>
      </c>
      <c r="DM55" s="29">
        <v>0</v>
      </c>
      <c r="DN55" s="30"/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29">
        <v>0</v>
      </c>
      <c r="DZ55" s="30">
        <v>0</v>
      </c>
      <c r="EA55" s="29">
        <v>0</v>
      </c>
      <c r="EB55" s="29">
        <v>0</v>
      </c>
      <c r="EC55" s="31">
        <f t="shared" si="43"/>
        <v>0</v>
      </c>
      <c r="ED55" s="31">
        <f t="shared" si="43"/>
        <v>0</v>
      </c>
      <c r="EE55" s="31">
        <f t="shared" si="12"/>
        <v>0</v>
      </c>
      <c r="EH55" s="22"/>
      <c r="EJ55" s="22"/>
      <c r="EK55" s="22"/>
      <c r="EM55" s="22"/>
    </row>
    <row r="56" spans="1:143" s="21" customFormat="1" ht="20.25" customHeight="1">
      <c r="A56" s="19">
        <v>47</v>
      </c>
      <c r="B56" s="20" t="s">
        <v>95</v>
      </c>
      <c r="C56" s="30">
        <v>6.8313</v>
      </c>
      <c r="D56" s="30">
        <v>1758.5746</v>
      </c>
      <c r="E56" s="31">
        <f t="shared" si="13"/>
        <v>17213.7</v>
      </c>
      <c r="F56" s="31">
        <f t="shared" si="14"/>
        <v>3935.7383</v>
      </c>
      <c r="G56" s="31">
        <f t="shared" si="33"/>
        <v>3710.7241</v>
      </c>
      <c r="H56" s="31">
        <f t="shared" si="15"/>
        <v>94.28279568283287</v>
      </c>
      <c r="I56" s="31">
        <f t="shared" si="16"/>
        <v>21.556807078083153</v>
      </c>
      <c r="J56" s="31">
        <f t="shared" si="34"/>
        <v>4512</v>
      </c>
      <c r="K56" s="31">
        <f t="shared" si="35"/>
        <v>760.3132999999999</v>
      </c>
      <c r="L56" s="31">
        <f t="shared" si="36"/>
        <v>535.3241</v>
      </c>
      <c r="M56" s="31">
        <f t="shared" si="17"/>
        <v>70.4083566603399</v>
      </c>
      <c r="N56" s="31">
        <f t="shared" si="18"/>
        <v>11.864452570921987</v>
      </c>
      <c r="O56" s="31">
        <f t="shared" si="4"/>
        <v>950</v>
      </c>
      <c r="P56" s="31">
        <f t="shared" si="19"/>
        <v>217.93000000000004</v>
      </c>
      <c r="Q56" s="31">
        <f t="shared" si="37"/>
        <v>314.10510000000005</v>
      </c>
      <c r="R56" s="31">
        <f t="shared" si="20"/>
        <v>144.13118891387143</v>
      </c>
      <c r="S56" s="32">
        <f t="shared" si="21"/>
        <v>33.06369473684211</v>
      </c>
      <c r="T56" s="30">
        <v>28</v>
      </c>
      <c r="U56" s="30">
        <v>6.423200000000001</v>
      </c>
      <c r="V56" s="29">
        <v>0.0051</v>
      </c>
      <c r="W56" s="31">
        <f t="shared" si="31"/>
        <v>0.07939967617386971</v>
      </c>
      <c r="X56" s="32">
        <f t="shared" si="32"/>
        <v>0.018214285714285714</v>
      </c>
      <c r="Y56" s="30">
        <v>1950</v>
      </c>
      <c r="Z56" s="30">
        <v>216.3525</v>
      </c>
      <c r="AA56" s="29">
        <v>194.519</v>
      </c>
      <c r="AB56" s="31">
        <f t="shared" si="22"/>
        <v>89.90836713234191</v>
      </c>
      <c r="AC56" s="32">
        <f t="shared" si="23"/>
        <v>9.975333333333333</v>
      </c>
      <c r="AD56" s="29">
        <v>922</v>
      </c>
      <c r="AE56" s="30">
        <v>211.50680000000003</v>
      </c>
      <c r="AF56" s="29">
        <v>314.1</v>
      </c>
      <c r="AG56" s="31">
        <f t="shared" si="24"/>
        <v>148.50586364126352</v>
      </c>
      <c r="AH56" s="32">
        <f t="shared" si="25"/>
        <v>34.06724511930586</v>
      </c>
      <c r="AI56" s="29">
        <v>80</v>
      </c>
      <c r="AJ56" s="30">
        <v>35.104000000000006</v>
      </c>
      <c r="AK56" s="29">
        <v>1.7</v>
      </c>
      <c r="AL56" s="29">
        <v>1.7</v>
      </c>
      <c r="AM56" s="32">
        <f t="shared" si="26"/>
        <v>2.125</v>
      </c>
      <c r="AN56" s="33">
        <v>0</v>
      </c>
      <c r="AO56" s="33"/>
      <c r="AP56" s="31"/>
      <c r="AQ56" s="31"/>
      <c r="AR56" s="32"/>
      <c r="AS56" s="33">
        <v>0</v>
      </c>
      <c r="AT56" s="33"/>
      <c r="AU56" s="32">
        <v>0</v>
      </c>
      <c r="AV56" s="32"/>
      <c r="AW56" s="32"/>
      <c r="AX56" s="32"/>
      <c r="AY56" s="29">
        <v>12701.7</v>
      </c>
      <c r="AZ56" s="30">
        <f t="shared" si="27"/>
        <v>3175.425</v>
      </c>
      <c r="BA56" s="29">
        <v>3175.4</v>
      </c>
      <c r="BB56" s="30"/>
      <c r="BC56" s="30">
        <v>0</v>
      </c>
      <c r="BD56" s="30">
        <v>0</v>
      </c>
      <c r="BE56" s="34">
        <v>0</v>
      </c>
      <c r="BF56" s="35">
        <v>0</v>
      </c>
      <c r="BG56" s="29">
        <v>0</v>
      </c>
      <c r="BH56" s="30">
        <v>0</v>
      </c>
      <c r="BI56" s="30">
        <v>0</v>
      </c>
      <c r="BJ56" s="30">
        <v>0</v>
      </c>
      <c r="BK56" s="32"/>
      <c r="BL56" s="32"/>
      <c r="BM56" s="32"/>
      <c r="BN56" s="31">
        <f t="shared" si="38"/>
        <v>1100</v>
      </c>
      <c r="BO56" s="31">
        <f t="shared" si="28"/>
        <v>208.89</v>
      </c>
      <c r="BP56" s="31">
        <f t="shared" si="39"/>
        <v>25</v>
      </c>
      <c r="BQ56" s="31">
        <f t="shared" si="29"/>
        <v>11.968021446694435</v>
      </c>
      <c r="BR56" s="32">
        <f t="shared" si="30"/>
        <v>2.272727272727273</v>
      </c>
      <c r="BS56" s="30">
        <v>1100</v>
      </c>
      <c r="BT56" s="30">
        <v>208.89</v>
      </c>
      <c r="BU56" s="29">
        <v>25</v>
      </c>
      <c r="BV56" s="30">
        <v>0</v>
      </c>
      <c r="BW56" s="30">
        <v>0</v>
      </c>
      <c r="BX56" s="29">
        <v>0</v>
      </c>
      <c r="BY56" s="30">
        <v>0</v>
      </c>
      <c r="BZ56" s="30">
        <v>0</v>
      </c>
      <c r="CA56" s="29">
        <v>0</v>
      </c>
      <c r="CB56" s="30">
        <v>0</v>
      </c>
      <c r="CC56" s="30">
        <v>0</v>
      </c>
      <c r="CD56" s="29">
        <v>0</v>
      </c>
      <c r="CE56" s="30">
        <v>0</v>
      </c>
      <c r="CF56" s="30">
        <v>0</v>
      </c>
      <c r="CG56" s="30">
        <v>0</v>
      </c>
      <c r="CH56" s="29">
        <v>0</v>
      </c>
      <c r="CI56" s="35">
        <v>0</v>
      </c>
      <c r="CJ56" s="29">
        <v>0</v>
      </c>
      <c r="CK56" s="30">
        <v>0</v>
      </c>
      <c r="CL56" s="30">
        <v>0</v>
      </c>
      <c r="CM56" s="29">
        <v>0</v>
      </c>
      <c r="CN56" s="29">
        <v>432</v>
      </c>
      <c r="CO56" s="30">
        <v>82.0368</v>
      </c>
      <c r="CP56" s="29">
        <v>0</v>
      </c>
      <c r="CQ56" s="29">
        <v>432</v>
      </c>
      <c r="CR56" s="30">
        <v>82.0368</v>
      </c>
      <c r="CS56" s="29">
        <v>0</v>
      </c>
      <c r="CT56" s="29">
        <v>0</v>
      </c>
      <c r="CU56" s="30">
        <v>0</v>
      </c>
      <c r="CV56" s="29">
        <v>0</v>
      </c>
      <c r="CW56" s="30">
        <v>0</v>
      </c>
      <c r="CX56" s="30">
        <v>0</v>
      </c>
      <c r="CY56" s="29">
        <v>0</v>
      </c>
      <c r="CZ56" s="29">
        <v>0</v>
      </c>
      <c r="DA56" s="29">
        <v>0</v>
      </c>
      <c r="DB56" s="29">
        <v>0</v>
      </c>
      <c r="DC56" s="29">
        <v>0</v>
      </c>
      <c r="DD56" s="30">
        <v>0</v>
      </c>
      <c r="DE56" s="29">
        <v>0</v>
      </c>
      <c r="DF56" s="29">
        <v>0</v>
      </c>
      <c r="DG56" s="31">
        <f t="shared" si="40"/>
        <v>17213.7</v>
      </c>
      <c r="DH56" s="31">
        <f t="shared" si="41"/>
        <v>3935.7383</v>
      </c>
      <c r="DI56" s="31">
        <f t="shared" si="42"/>
        <v>3710.7241</v>
      </c>
      <c r="DJ56" s="30">
        <v>0</v>
      </c>
      <c r="DK56" s="30">
        <v>0</v>
      </c>
      <c r="DL56" s="30">
        <v>0</v>
      </c>
      <c r="DM56" s="29">
        <v>0</v>
      </c>
      <c r="DN56" s="30"/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29">
        <v>0</v>
      </c>
      <c r="DZ56" s="30">
        <v>0</v>
      </c>
      <c r="EA56" s="29">
        <v>0</v>
      </c>
      <c r="EB56" s="29">
        <v>0</v>
      </c>
      <c r="EC56" s="31">
        <f t="shared" si="43"/>
        <v>0</v>
      </c>
      <c r="ED56" s="31">
        <f t="shared" si="43"/>
        <v>0</v>
      </c>
      <c r="EE56" s="31">
        <f t="shared" si="12"/>
        <v>0</v>
      </c>
      <c r="EH56" s="22"/>
      <c r="EJ56" s="22"/>
      <c r="EK56" s="22"/>
      <c r="EM56" s="22"/>
    </row>
    <row r="57" spans="1:143" s="21" customFormat="1" ht="20.25" customHeight="1">
      <c r="A57" s="19">
        <v>48</v>
      </c>
      <c r="B57" s="20" t="s">
        <v>96</v>
      </c>
      <c r="C57" s="30">
        <v>926.79</v>
      </c>
      <c r="D57" s="30">
        <v>11606.0615</v>
      </c>
      <c r="E57" s="31">
        <f t="shared" si="13"/>
        <v>73110.96</v>
      </c>
      <c r="F57" s="31">
        <f t="shared" si="14"/>
        <v>15193.946034</v>
      </c>
      <c r="G57" s="31">
        <f t="shared" si="33"/>
        <v>21483.0528</v>
      </c>
      <c r="H57" s="31">
        <f t="shared" si="15"/>
        <v>141.39218838823473</v>
      </c>
      <c r="I57" s="31">
        <f t="shared" si="16"/>
        <v>29.38417550528676</v>
      </c>
      <c r="J57" s="31">
        <f t="shared" si="34"/>
        <v>36589.66</v>
      </c>
      <c r="K57" s="31">
        <f t="shared" si="35"/>
        <v>6063.621034</v>
      </c>
      <c r="L57" s="31">
        <f t="shared" si="36"/>
        <v>12352.752800000002</v>
      </c>
      <c r="M57" s="31">
        <f t="shared" si="17"/>
        <v>203.71907694652282</v>
      </c>
      <c r="N57" s="31">
        <f t="shared" si="18"/>
        <v>33.760228436121025</v>
      </c>
      <c r="O57" s="31">
        <f t="shared" si="4"/>
        <v>8225</v>
      </c>
      <c r="P57" s="31">
        <f t="shared" si="19"/>
        <v>1886.815</v>
      </c>
      <c r="Q57" s="31">
        <f t="shared" si="37"/>
        <v>1861.2377999999999</v>
      </c>
      <c r="R57" s="31">
        <f t="shared" si="20"/>
        <v>98.64442459912604</v>
      </c>
      <c r="S57" s="32">
        <f t="shared" si="21"/>
        <v>22.62903100303951</v>
      </c>
      <c r="T57" s="30">
        <v>100</v>
      </c>
      <c r="U57" s="30">
        <v>22.94</v>
      </c>
      <c r="V57" s="29">
        <v>0.1378</v>
      </c>
      <c r="W57" s="31">
        <f t="shared" si="31"/>
        <v>0.6006974716652136</v>
      </c>
      <c r="X57" s="32">
        <f t="shared" si="32"/>
        <v>0.1378</v>
      </c>
      <c r="Y57" s="30">
        <v>16362</v>
      </c>
      <c r="Z57" s="30">
        <v>1815.3639</v>
      </c>
      <c r="AA57" s="29">
        <v>8026.073</v>
      </c>
      <c r="AB57" s="31">
        <f t="shared" si="22"/>
        <v>442.11923570805834</v>
      </c>
      <c r="AC57" s="32">
        <f t="shared" si="23"/>
        <v>49.05312920180907</v>
      </c>
      <c r="AD57" s="29">
        <v>8125</v>
      </c>
      <c r="AE57" s="30">
        <v>1863.875</v>
      </c>
      <c r="AF57" s="29">
        <v>1861.1</v>
      </c>
      <c r="AG57" s="31">
        <f t="shared" si="24"/>
        <v>99.85111662531017</v>
      </c>
      <c r="AH57" s="32">
        <f t="shared" si="25"/>
        <v>22.905846153846152</v>
      </c>
      <c r="AI57" s="29">
        <v>330</v>
      </c>
      <c r="AJ57" s="30">
        <v>144.804</v>
      </c>
      <c r="AK57" s="29">
        <v>310.442</v>
      </c>
      <c r="AL57" s="29">
        <v>310.442</v>
      </c>
      <c r="AM57" s="32">
        <f t="shared" si="26"/>
        <v>94.07333333333334</v>
      </c>
      <c r="AN57" s="33">
        <v>0</v>
      </c>
      <c r="AO57" s="33"/>
      <c r="AP57" s="31"/>
      <c r="AQ57" s="31"/>
      <c r="AR57" s="32"/>
      <c r="AS57" s="33">
        <v>0</v>
      </c>
      <c r="AT57" s="33"/>
      <c r="AU57" s="32">
        <v>0</v>
      </c>
      <c r="AV57" s="32"/>
      <c r="AW57" s="32"/>
      <c r="AX57" s="32"/>
      <c r="AY57" s="29">
        <v>36521.3</v>
      </c>
      <c r="AZ57" s="30">
        <f t="shared" si="27"/>
        <v>9130.325</v>
      </c>
      <c r="BA57" s="29">
        <v>9130.3</v>
      </c>
      <c r="BB57" s="30"/>
      <c r="BC57" s="30">
        <v>0</v>
      </c>
      <c r="BD57" s="30">
        <v>0</v>
      </c>
      <c r="BE57" s="34">
        <v>0</v>
      </c>
      <c r="BF57" s="35">
        <v>0</v>
      </c>
      <c r="BG57" s="29">
        <v>0</v>
      </c>
      <c r="BH57" s="30">
        <v>0</v>
      </c>
      <c r="BI57" s="30">
        <v>0</v>
      </c>
      <c r="BJ57" s="30">
        <v>0</v>
      </c>
      <c r="BK57" s="32"/>
      <c r="BL57" s="32"/>
      <c r="BM57" s="32"/>
      <c r="BN57" s="31">
        <f t="shared" si="38"/>
        <v>872.66</v>
      </c>
      <c r="BO57" s="31">
        <f t="shared" si="28"/>
        <v>165.71813399999996</v>
      </c>
      <c r="BP57" s="31">
        <f t="shared" si="39"/>
        <v>0</v>
      </c>
      <c r="BQ57" s="31">
        <f t="shared" si="29"/>
        <v>0</v>
      </c>
      <c r="BR57" s="32">
        <f t="shared" si="30"/>
        <v>0</v>
      </c>
      <c r="BS57" s="30">
        <v>872.66</v>
      </c>
      <c r="BT57" s="30">
        <v>165.71813399999996</v>
      </c>
      <c r="BU57" s="29">
        <v>0</v>
      </c>
      <c r="BV57" s="30">
        <v>0</v>
      </c>
      <c r="BW57" s="30">
        <v>0</v>
      </c>
      <c r="BX57" s="29">
        <v>0</v>
      </c>
      <c r="BY57" s="30">
        <v>0</v>
      </c>
      <c r="BZ57" s="30">
        <v>0</v>
      </c>
      <c r="CA57" s="29">
        <v>0</v>
      </c>
      <c r="CB57" s="30">
        <v>0</v>
      </c>
      <c r="CC57" s="30">
        <v>0</v>
      </c>
      <c r="CD57" s="29">
        <v>0</v>
      </c>
      <c r="CE57" s="30">
        <v>0</v>
      </c>
      <c r="CF57" s="30">
        <v>0</v>
      </c>
      <c r="CG57" s="30">
        <v>0</v>
      </c>
      <c r="CH57" s="29">
        <v>0</v>
      </c>
      <c r="CI57" s="35">
        <v>0</v>
      </c>
      <c r="CJ57" s="29">
        <v>0</v>
      </c>
      <c r="CK57" s="30">
        <v>0</v>
      </c>
      <c r="CL57" s="30">
        <v>0</v>
      </c>
      <c r="CM57" s="29">
        <v>0</v>
      </c>
      <c r="CN57" s="29">
        <v>5400</v>
      </c>
      <c r="CO57" s="30">
        <v>1025.46</v>
      </c>
      <c r="CP57" s="29">
        <v>533.5</v>
      </c>
      <c r="CQ57" s="29">
        <v>3000</v>
      </c>
      <c r="CR57" s="30">
        <v>569.7</v>
      </c>
      <c r="CS57" s="29">
        <v>533.5</v>
      </c>
      <c r="CT57" s="29">
        <v>0</v>
      </c>
      <c r="CU57" s="30">
        <v>0</v>
      </c>
      <c r="CV57" s="29">
        <v>0</v>
      </c>
      <c r="CW57" s="30">
        <v>0</v>
      </c>
      <c r="CX57" s="30">
        <v>0</v>
      </c>
      <c r="CY57" s="29">
        <v>0</v>
      </c>
      <c r="CZ57" s="29">
        <v>0</v>
      </c>
      <c r="DA57" s="29">
        <v>0</v>
      </c>
      <c r="DB57" s="29">
        <v>0</v>
      </c>
      <c r="DC57" s="29">
        <v>5400</v>
      </c>
      <c r="DD57" s="30">
        <v>1025.46</v>
      </c>
      <c r="DE57" s="29">
        <v>1621.5</v>
      </c>
      <c r="DF57" s="29">
        <v>0</v>
      </c>
      <c r="DG57" s="31">
        <f t="shared" si="40"/>
        <v>73110.96</v>
      </c>
      <c r="DH57" s="31">
        <f t="shared" si="41"/>
        <v>15193.946034</v>
      </c>
      <c r="DI57" s="31">
        <f t="shared" si="42"/>
        <v>21483.0528</v>
      </c>
      <c r="DJ57" s="30">
        <v>0</v>
      </c>
      <c r="DK57" s="30">
        <v>0</v>
      </c>
      <c r="DL57" s="30">
        <v>0</v>
      </c>
      <c r="DM57" s="29">
        <v>0</v>
      </c>
      <c r="DN57" s="30"/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29">
        <v>0</v>
      </c>
      <c r="DZ57" s="30">
        <v>0</v>
      </c>
      <c r="EA57" s="29">
        <v>0</v>
      </c>
      <c r="EB57" s="29">
        <v>0</v>
      </c>
      <c r="EC57" s="31">
        <f t="shared" si="43"/>
        <v>0</v>
      </c>
      <c r="ED57" s="31">
        <f t="shared" si="43"/>
        <v>0</v>
      </c>
      <c r="EE57" s="31">
        <f t="shared" si="12"/>
        <v>0</v>
      </c>
      <c r="EH57" s="22"/>
      <c r="EJ57" s="22"/>
      <c r="EK57" s="22"/>
      <c r="EM57" s="22"/>
    </row>
    <row r="58" spans="1:143" s="21" customFormat="1" ht="20.25" customHeight="1">
      <c r="A58" s="19">
        <v>49</v>
      </c>
      <c r="B58" s="20" t="s">
        <v>97</v>
      </c>
      <c r="C58" s="30">
        <v>16967.7893</v>
      </c>
      <c r="D58" s="30">
        <v>8008.9849</v>
      </c>
      <c r="E58" s="31">
        <f t="shared" si="13"/>
        <v>52407.200000000004</v>
      </c>
      <c r="F58" s="31">
        <f t="shared" si="14"/>
        <v>12143.778320000001</v>
      </c>
      <c r="G58" s="31">
        <f t="shared" si="33"/>
        <v>12231.002</v>
      </c>
      <c r="H58" s="31">
        <f t="shared" si="15"/>
        <v>100.7182581705757</v>
      </c>
      <c r="I58" s="31">
        <f t="shared" si="16"/>
        <v>23.338400067166344</v>
      </c>
      <c r="J58" s="31">
        <f t="shared" si="34"/>
        <v>15266.8</v>
      </c>
      <c r="K58" s="31">
        <f t="shared" si="35"/>
        <v>2858.67832</v>
      </c>
      <c r="L58" s="31">
        <f t="shared" si="36"/>
        <v>2945.902</v>
      </c>
      <c r="M58" s="31">
        <f t="shared" si="17"/>
        <v>103.0511890543879</v>
      </c>
      <c r="N58" s="31">
        <f t="shared" si="18"/>
        <v>19.29613278486651</v>
      </c>
      <c r="O58" s="31">
        <f t="shared" si="4"/>
        <v>4900</v>
      </c>
      <c r="P58" s="31">
        <f t="shared" si="19"/>
        <v>1124.06</v>
      </c>
      <c r="Q58" s="31">
        <f t="shared" si="37"/>
        <v>1837.7575</v>
      </c>
      <c r="R58" s="31">
        <f t="shared" si="20"/>
        <v>163.49282956425816</v>
      </c>
      <c r="S58" s="32">
        <f t="shared" si="21"/>
        <v>37.50525510204081</v>
      </c>
      <c r="T58" s="30">
        <v>500</v>
      </c>
      <c r="U58" s="30">
        <v>114.7</v>
      </c>
      <c r="V58" s="29">
        <v>94.8715</v>
      </c>
      <c r="W58" s="31">
        <f t="shared" si="31"/>
        <v>82.71272885789014</v>
      </c>
      <c r="X58" s="32">
        <f t="shared" si="32"/>
        <v>18.9743</v>
      </c>
      <c r="Y58" s="30">
        <v>4320</v>
      </c>
      <c r="Z58" s="30">
        <v>479.3040000000001</v>
      </c>
      <c r="AA58" s="29">
        <v>438.5885</v>
      </c>
      <c r="AB58" s="31">
        <f t="shared" si="22"/>
        <v>91.50528683257389</v>
      </c>
      <c r="AC58" s="32">
        <f t="shared" si="23"/>
        <v>10.152511574074074</v>
      </c>
      <c r="AD58" s="29">
        <v>4400</v>
      </c>
      <c r="AE58" s="30">
        <v>1009.36</v>
      </c>
      <c r="AF58" s="29">
        <v>1742.886</v>
      </c>
      <c r="AG58" s="31">
        <f t="shared" si="24"/>
        <v>172.67238646270903</v>
      </c>
      <c r="AH58" s="32">
        <f t="shared" si="25"/>
        <v>39.611045454545454</v>
      </c>
      <c r="AI58" s="29">
        <v>430</v>
      </c>
      <c r="AJ58" s="30">
        <v>188.684</v>
      </c>
      <c r="AK58" s="29">
        <v>223.85</v>
      </c>
      <c r="AL58" s="29">
        <v>223.85</v>
      </c>
      <c r="AM58" s="32">
        <f t="shared" si="26"/>
        <v>52.05813953488372</v>
      </c>
      <c r="AN58" s="33">
        <v>0</v>
      </c>
      <c r="AO58" s="33"/>
      <c r="AP58" s="31"/>
      <c r="AQ58" s="31"/>
      <c r="AR58" s="32"/>
      <c r="AS58" s="33">
        <v>0</v>
      </c>
      <c r="AT58" s="33"/>
      <c r="AU58" s="32">
        <v>0</v>
      </c>
      <c r="AV58" s="32"/>
      <c r="AW58" s="32"/>
      <c r="AX58" s="32"/>
      <c r="AY58" s="29">
        <v>37140.4</v>
      </c>
      <c r="AZ58" s="30">
        <f t="shared" si="27"/>
        <v>9285.1</v>
      </c>
      <c r="BA58" s="29">
        <v>9285.1</v>
      </c>
      <c r="BB58" s="30"/>
      <c r="BC58" s="30">
        <v>0</v>
      </c>
      <c r="BD58" s="30">
        <v>0</v>
      </c>
      <c r="BE58" s="34">
        <v>0</v>
      </c>
      <c r="BF58" s="35">
        <v>0</v>
      </c>
      <c r="BG58" s="29">
        <v>0</v>
      </c>
      <c r="BH58" s="30">
        <v>0</v>
      </c>
      <c r="BI58" s="30">
        <v>0</v>
      </c>
      <c r="BJ58" s="30">
        <v>0</v>
      </c>
      <c r="BK58" s="32"/>
      <c r="BL58" s="32"/>
      <c r="BM58" s="32"/>
      <c r="BN58" s="31">
        <f t="shared" si="38"/>
        <v>416.8</v>
      </c>
      <c r="BO58" s="31">
        <f t="shared" si="28"/>
        <v>79.15032</v>
      </c>
      <c r="BP58" s="31">
        <f t="shared" si="39"/>
        <v>116</v>
      </c>
      <c r="BQ58" s="31">
        <f t="shared" si="29"/>
        <v>146.55657740865735</v>
      </c>
      <c r="BR58" s="32">
        <f t="shared" si="30"/>
        <v>27.83109404990403</v>
      </c>
      <c r="BS58" s="30">
        <v>416.8</v>
      </c>
      <c r="BT58" s="30">
        <v>79.15032</v>
      </c>
      <c r="BU58" s="29">
        <v>116</v>
      </c>
      <c r="BV58" s="30">
        <v>0</v>
      </c>
      <c r="BW58" s="30">
        <v>0</v>
      </c>
      <c r="BX58" s="29">
        <v>0</v>
      </c>
      <c r="BY58" s="30">
        <v>0</v>
      </c>
      <c r="BZ58" s="30">
        <v>0</v>
      </c>
      <c r="CA58" s="29">
        <v>0</v>
      </c>
      <c r="CB58" s="30">
        <v>0</v>
      </c>
      <c r="CC58" s="30">
        <v>0</v>
      </c>
      <c r="CD58" s="29">
        <v>0</v>
      </c>
      <c r="CE58" s="30">
        <v>0</v>
      </c>
      <c r="CF58" s="30">
        <v>0</v>
      </c>
      <c r="CG58" s="30">
        <v>0</v>
      </c>
      <c r="CH58" s="29">
        <v>0</v>
      </c>
      <c r="CI58" s="35">
        <v>0</v>
      </c>
      <c r="CJ58" s="29">
        <v>0</v>
      </c>
      <c r="CK58" s="30">
        <v>0</v>
      </c>
      <c r="CL58" s="30">
        <v>0</v>
      </c>
      <c r="CM58" s="29">
        <v>0</v>
      </c>
      <c r="CN58" s="29">
        <v>3200</v>
      </c>
      <c r="CO58" s="30">
        <v>607.68</v>
      </c>
      <c r="CP58" s="29">
        <v>434.705</v>
      </c>
      <c r="CQ58" s="29">
        <v>1500</v>
      </c>
      <c r="CR58" s="30">
        <v>284.85</v>
      </c>
      <c r="CS58" s="29">
        <v>140.705</v>
      </c>
      <c r="CT58" s="29">
        <v>0</v>
      </c>
      <c r="CU58" s="30">
        <v>0</v>
      </c>
      <c r="CV58" s="29">
        <v>0</v>
      </c>
      <c r="CW58" s="30">
        <v>0</v>
      </c>
      <c r="CX58" s="30">
        <v>0</v>
      </c>
      <c r="CY58" s="29">
        <v>0</v>
      </c>
      <c r="CZ58" s="29">
        <v>0</v>
      </c>
      <c r="DA58" s="29">
        <v>0</v>
      </c>
      <c r="DB58" s="29">
        <v>0</v>
      </c>
      <c r="DC58" s="29">
        <v>2000</v>
      </c>
      <c r="DD58" s="30">
        <v>379.8</v>
      </c>
      <c r="DE58" s="29">
        <v>0</v>
      </c>
      <c r="DF58" s="29">
        <v>-104.999</v>
      </c>
      <c r="DG58" s="31">
        <f t="shared" si="40"/>
        <v>52407.200000000004</v>
      </c>
      <c r="DH58" s="31">
        <f t="shared" si="41"/>
        <v>12143.778320000001</v>
      </c>
      <c r="DI58" s="31">
        <f t="shared" si="42"/>
        <v>12231.002</v>
      </c>
      <c r="DJ58" s="30">
        <v>0</v>
      </c>
      <c r="DK58" s="30">
        <v>0</v>
      </c>
      <c r="DL58" s="30">
        <v>0</v>
      </c>
      <c r="DM58" s="29">
        <v>0</v>
      </c>
      <c r="DN58" s="30"/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29">
        <v>0</v>
      </c>
      <c r="DZ58" s="30">
        <v>0</v>
      </c>
      <c r="EA58" s="29">
        <v>0</v>
      </c>
      <c r="EB58" s="29">
        <v>0</v>
      </c>
      <c r="EC58" s="31">
        <f t="shared" si="43"/>
        <v>0</v>
      </c>
      <c r="ED58" s="31">
        <f t="shared" si="43"/>
        <v>0</v>
      </c>
      <c r="EE58" s="31">
        <f t="shared" si="12"/>
        <v>0</v>
      </c>
      <c r="EH58" s="22"/>
      <c r="EJ58" s="22"/>
      <c r="EK58" s="22"/>
      <c r="EM58" s="22"/>
    </row>
    <row r="59" spans="1:143" s="21" customFormat="1" ht="20.25" customHeight="1">
      <c r="A59" s="19">
        <v>50</v>
      </c>
      <c r="B59" s="20" t="s">
        <v>98</v>
      </c>
      <c r="C59" s="30">
        <v>1271.2421</v>
      </c>
      <c r="D59" s="30">
        <v>1064.5732</v>
      </c>
      <c r="E59" s="31">
        <f t="shared" si="13"/>
        <v>35193.2</v>
      </c>
      <c r="F59" s="31">
        <f t="shared" si="14"/>
        <v>7709.362</v>
      </c>
      <c r="G59" s="31">
        <f t="shared" si="33"/>
        <v>5449.67</v>
      </c>
      <c r="H59" s="31">
        <f t="shared" si="15"/>
        <v>70.68898827166242</v>
      </c>
      <c r="I59" s="31">
        <f t="shared" si="16"/>
        <v>15.485008467544867</v>
      </c>
      <c r="J59" s="31">
        <f t="shared" si="34"/>
        <v>16140</v>
      </c>
      <c r="K59" s="31">
        <f t="shared" si="35"/>
        <v>2946.062</v>
      </c>
      <c r="L59" s="31">
        <f t="shared" si="36"/>
        <v>686.3699999999999</v>
      </c>
      <c r="M59" s="31">
        <f t="shared" si="17"/>
        <v>23.297880356896762</v>
      </c>
      <c r="N59" s="31">
        <f t="shared" si="18"/>
        <v>4.25260223048327</v>
      </c>
      <c r="O59" s="31">
        <f t="shared" si="4"/>
        <v>7300</v>
      </c>
      <c r="P59" s="31">
        <f t="shared" si="19"/>
        <v>1674.62</v>
      </c>
      <c r="Q59" s="31">
        <f t="shared" si="37"/>
        <v>364</v>
      </c>
      <c r="R59" s="31">
        <f t="shared" si="20"/>
        <v>21.736274498095092</v>
      </c>
      <c r="S59" s="32">
        <f t="shared" si="21"/>
        <v>4.986301369863014</v>
      </c>
      <c r="T59" s="30">
        <v>300</v>
      </c>
      <c r="U59" s="30">
        <v>68.82</v>
      </c>
      <c r="V59" s="29">
        <v>164</v>
      </c>
      <c r="W59" s="31">
        <f t="shared" si="31"/>
        <v>238.30281894798026</v>
      </c>
      <c r="X59" s="32">
        <f t="shared" si="32"/>
        <v>54.666666666666664</v>
      </c>
      <c r="Y59" s="30">
        <v>5600</v>
      </c>
      <c r="Z59" s="30">
        <v>621.32</v>
      </c>
      <c r="AA59" s="29">
        <v>2.07</v>
      </c>
      <c r="AB59" s="31">
        <f t="shared" si="22"/>
        <v>0.3331616558295242</v>
      </c>
      <c r="AC59" s="32">
        <f t="shared" si="23"/>
        <v>0.03696428571428571</v>
      </c>
      <c r="AD59" s="29">
        <v>7000</v>
      </c>
      <c r="AE59" s="30">
        <v>1605.8</v>
      </c>
      <c r="AF59" s="29">
        <v>200</v>
      </c>
      <c r="AG59" s="31">
        <f t="shared" si="24"/>
        <v>12.454851164528584</v>
      </c>
      <c r="AH59" s="32">
        <f t="shared" si="25"/>
        <v>2.857142857142857</v>
      </c>
      <c r="AI59" s="29">
        <v>140</v>
      </c>
      <c r="AJ59" s="30">
        <v>61.432</v>
      </c>
      <c r="AK59" s="29">
        <v>184</v>
      </c>
      <c r="AL59" s="29">
        <v>184</v>
      </c>
      <c r="AM59" s="32">
        <f t="shared" si="26"/>
        <v>131.42857142857142</v>
      </c>
      <c r="AN59" s="33">
        <v>0</v>
      </c>
      <c r="AO59" s="33"/>
      <c r="AP59" s="31"/>
      <c r="AQ59" s="31"/>
      <c r="AR59" s="32"/>
      <c r="AS59" s="33">
        <v>0</v>
      </c>
      <c r="AT59" s="33"/>
      <c r="AU59" s="32">
        <v>0</v>
      </c>
      <c r="AV59" s="32"/>
      <c r="AW59" s="32"/>
      <c r="AX59" s="32"/>
      <c r="AY59" s="29">
        <v>19053.2</v>
      </c>
      <c r="AZ59" s="30">
        <f t="shared" si="27"/>
        <v>4763.3</v>
      </c>
      <c r="BA59" s="29">
        <v>4763.3</v>
      </c>
      <c r="BB59" s="30"/>
      <c r="BC59" s="30">
        <v>0</v>
      </c>
      <c r="BD59" s="30">
        <v>0</v>
      </c>
      <c r="BE59" s="34">
        <v>0</v>
      </c>
      <c r="BF59" s="35">
        <v>0</v>
      </c>
      <c r="BG59" s="29">
        <v>0</v>
      </c>
      <c r="BH59" s="30">
        <v>0</v>
      </c>
      <c r="BI59" s="30">
        <v>0</v>
      </c>
      <c r="BJ59" s="30">
        <v>0</v>
      </c>
      <c r="BK59" s="32"/>
      <c r="BL59" s="32"/>
      <c r="BM59" s="32"/>
      <c r="BN59" s="31">
        <f t="shared" si="38"/>
        <v>100</v>
      </c>
      <c r="BO59" s="31">
        <f t="shared" si="28"/>
        <v>18.99</v>
      </c>
      <c r="BP59" s="31">
        <f t="shared" si="39"/>
        <v>0</v>
      </c>
      <c r="BQ59" s="31">
        <f t="shared" si="29"/>
        <v>0</v>
      </c>
      <c r="BR59" s="32">
        <f t="shared" si="30"/>
        <v>0</v>
      </c>
      <c r="BS59" s="30">
        <v>100</v>
      </c>
      <c r="BT59" s="30">
        <v>18.99</v>
      </c>
      <c r="BU59" s="29">
        <v>0</v>
      </c>
      <c r="BV59" s="30">
        <v>0</v>
      </c>
      <c r="BW59" s="30">
        <v>0</v>
      </c>
      <c r="BX59" s="29">
        <v>0</v>
      </c>
      <c r="BY59" s="30">
        <v>0</v>
      </c>
      <c r="BZ59" s="30">
        <v>0</v>
      </c>
      <c r="CA59" s="29">
        <v>0</v>
      </c>
      <c r="CB59" s="30">
        <v>0</v>
      </c>
      <c r="CC59" s="30">
        <v>0</v>
      </c>
      <c r="CD59" s="29">
        <v>0</v>
      </c>
      <c r="CE59" s="30">
        <v>0</v>
      </c>
      <c r="CF59" s="30">
        <v>0</v>
      </c>
      <c r="CG59" s="30">
        <v>0</v>
      </c>
      <c r="CH59" s="29">
        <v>0</v>
      </c>
      <c r="CI59" s="35">
        <v>0</v>
      </c>
      <c r="CJ59" s="29">
        <v>0</v>
      </c>
      <c r="CK59" s="30">
        <v>2000</v>
      </c>
      <c r="CL59" s="30">
        <v>379.8</v>
      </c>
      <c r="CM59" s="29">
        <v>110.3</v>
      </c>
      <c r="CN59" s="29">
        <v>1000</v>
      </c>
      <c r="CO59" s="30">
        <v>189.9</v>
      </c>
      <c r="CP59" s="29">
        <v>26</v>
      </c>
      <c r="CQ59" s="29">
        <v>1000</v>
      </c>
      <c r="CR59" s="30">
        <v>189.9</v>
      </c>
      <c r="CS59" s="29">
        <v>20</v>
      </c>
      <c r="CT59" s="29">
        <v>0</v>
      </c>
      <c r="CU59" s="30">
        <v>0</v>
      </c>
      <c r="CV59" s="29">
        <v>0</v>
      </c>
      <c r="CW59" s="30">
        <v>0</v>
      </c>
      <c r="CX59" s="30">
        <v>0</v>
      </c>
      <c r="CY59" s="29">
        <v>0</v>
      </c>
      <c r="CZ59" s="29">
        <v>0</v>
      </c>
      <c r="DA59" s="29">
        <v>0</v>
      </c>
      <c r="DB59" s="29">
        <v>0</v>
      </c>
      <c r="DC59" s="29">
        <v>0</v>
      </c>
      <c r="DD59" s="30">
        <v>0</v>
      </c>
      <c r="DE59" s="29">
        <v>0</v>
      </c>
      <c r="DF59" s="29">
        <v>0</v>
      </c>
      <c r="DG59" s="31">
        <f t="shared" si="40"/>
        <v>35193.2</v>
      </c>
      <c r="DH59" s="31">
        <f t="shared" si="41"/>
        <v>7709.362</v>
      </c>
      <c r="DI59" s="31">
        <f t="shared" si="42"/>
        <v>5449.67</v>
      </c>
      <c r="DJ59" s="30">
        <v>0</v>
      </c>
      <c r="DK59" s="30">
        <v>0</v>
      </c>
      <c r="DL59" s="30">
        <v>0</v>
      </c>
      <c r="DM59" s="29">
        <v>0</v>
      </c>
      <c r="DN59" s="30"/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29">
        <v>0</v>
      </c>
      <c r="DZ59" s="30">
        <v>0</v>
      </c>
      <c r="EA59" s="29">
        <v>0</v>
      </c>
      <c r="EB59" s="29">
        <v>0</v>
      </c>
      <c r="EC59" s="31">
        <f t="shared" si="43"/>
        <v>0</v>
      </c>
      <c r="ED59" s="31">
        <f t="shared" si="43"/>
        <v>0</v>
      </c>
      <c r="EE59" s="31">
        <f t="shared" si="12"/>
        <v>0</v>
      </c>
      <c r="EH59" s="22"/>
      <c r="EJ59" s="22"/>
      <c r="EK59" s="22"/>
      <c r="EM59" s="22"/>
    </row>
    <row r="60" spans="1:143" s="21" customFormat="1" ht="20.25" customHeight="1">
      <c r="A60" s="19">
        <v>51</v>
      </c>
      <c r="B60" s="20" t="s">
        <v>99</v>
      </c>
      <c r="C60" s="30">
        <v>14570.928</v>
      </c>
      <c r="D60" s="30">
        <v>10386.8196</v>
      </c>
      <c r="E60" s="31">
        <f t="shared" si="13"/>
        <v>65525.667</v>
      </c>
      <c r="F60" s="31">
        <f t="shared" si="14"/>
        <v>15649.105572150002</v>
      </c>
      <c r="G60" s="31">
        <f t="shared" si="33"/>
        <v>15759.9929</v>
      </c>
      <c r="H60" s="31">
        <f t="shared" si="15"/>
        <v>100.7085857229268</v>
      </c>
      <c r="I60" s="31">
        <f t="shared" si="16"/>
        <v>24.051632927292445</v>
      </c>
      <c r="J60" s="31">
        <f t="shared" si="34"/>
        <v>21316.467</v>
      </c>
      <c r="K60" s="31">
        <f t="shared" si="35"/>
        <v>4596.80557215</v>
      </c>
      <c r="L60" s="31">
        <f t="shared" si="36"/>
        <v>4707.6929</v>
      </c>
      <c r="M60" s="31">
        <f t="shared" si="17"/>
        <v>102.41226926198091</v>
      </c>
      <c r="N60" s="31">
        <f t="shared" si="18"/>
        <v>22.08477089566484</v>
      </c>
      <c r="O60" s="31">
        <f t="shared" si="4"/>
        <v>8650.64</v>
      </c>
      <c r="P60" s="31">
        <f t="shared" si="19"/>
        <v>1984.456816</v>
      </c>
      <c r="Q60" s="31">
        <f t="shared" si="37"/>
        <v>2327.8709</v>
      </c>
      <c r="R60" s="31">
        <f t="shared" si="20"/>
        <v>117.3051931002564</v>
      </c>
      <c r="S60" s="32">
        <f t="shared" si="21"/>
        <v>26.90981129719882</v>
      </c>
      <c r="T60" s="30">
        <v>1120.78</v>
      </c>
      <c r="U60" s="30">
        <v>257.106932</v>
      </c>
      <c r="V60" s="29">
        <v>49.4969</v>
      </c>
      <c r="W60" s="31">
        <f t="shared" si="31"/>
        <v>19.251484047890237</v>
      </c>
      <c r="X60" s="32">
        <f t="shared" si="32"/>
        <v>4.41629044058602</v>
      </c>
      <c r="Y60" s="30">
        <v>3158.637</v>
      </c>
      <c r="Z60" s="30">
        <v>350.45077515</v>
      </c>
      <c r="AA60" s="29">
        <v>716.118</v>
      </c>
      <c r="AB60" s="31">
        <f t="shared" si="22"/>
        <v>204.34196491461236</v>
      </c>
      <c r="AC60" s="32">
        <f t="shared" si="23"/>
        <v>22.67174100727624</v>
      </c>
      <c r="AD60" s="29">
        <v>7529.86</v>
      </c>
      <c r="AE60" s="30">
        <v>1727.349884</v>
      </c>
      <c r="AF60" s="29">
        <v>2278.374</v>
      </c>
      <c r="AG60" s="31">
        <f t="shared" si="24"/>
        <v>131.89997122783262</v>
      </c>
      <c r="AH60" s="32">
        <f t="shared" si="25"/>
        <v>30.257853399664803</v>
      </c>
      <c r="AI60" s="29">
        <v>1834</v>
      </c>
      <c r="AJ60" s="30">
        <v>804.7592000000001</v>
      </c>
      <c r="AK60" s="29">
        <v>791</v>
      </c>
      <c r="AL60" s="29">
        <v>791</v>
      </c>
      <c r="AM60" s="32">
        <f t="shared" si="26"/>
        <v>43.12977099236641</v>
      </c>
      <c r="AN60" s="33">
        <v>0</v>
      </c>
      <c r="AO60" s="33"/>
      <c r="AP60" s="31"/>
      <c r="AQ60" s="31"/>
      <c r="AR60" s="32"/>
      <c r="AS60" s="33">
        <v>0</v>
      </c>
      <c r="AT60" s="33"/>
      <c r="AU60" s="32">
        <v>0</v>
      </c>
      <c r="AV60" s="32"/>
      <c r="AW60" s="32"/>
      <c r="AX60" s="32"/>
      <c r="AY60" s="29">
        <v>44209.2</v>
      </c>
      <c r="AZ60" s="30">
        <f t="shared" si="27"/>
        <v>11052.3</v>
      </c>
      <c r="BA60" s="29">
        <v>11052.3</v>
      </c>
      <c r="BB60" s="30"/>
      <c r="BC60" s="30">
        <v>0</v>
      </c>
      <c r="BD60" s="30">
        <v>0</v>
      </c>
      <c r="BE60" s="34">
        <v>0</v>
      </c>
      <c r="BF60" s="35">
        <v>0</v>
      </c>
      <c r="BG60" s="29">
        <v>0</v>
      </c>
      <c r="BH60" s="30">
        <v>0</v>
      </c>
      <c r="BI60" s="30">
        <v>0</v>
      </c>
      <c r="BJ60" s="30">
        <v>0</v>
      </c>
      <c r="BK60" s="32"/>
      <c r="BL60" s="32"/>
      <c r="BM60" s="32"/>
      <c r="BN60" s="31">
        <f t="shared" si="38"/>
        <v>1008.19</v>
      </c>
      <c r="BO60" s="31">
        <f t="shared" si="28"/>
        <v>191.455281</v>
      </c>
      <c r="BP60" s="31">
        <f t="shared" si="39"/>
        <v>213</v>
      </c>
      <c r="BQ60" s="31">
        <f t="shared" si="29"/>
        <v>111.25313383233339</v>
      </c>
      <c r="BR60" s="32">
        <f t="shared" si="30"/>
        <v>21.126970114760113</v>
      </c>
      <c r="BS60" s="30">
        <v>1008.19</v>
      </c>
      <c r="BT60" s="30">
        <v>191.455281</v>
      </c>
      <c r="BU60" s="29">
        <v>213</v>
      </c>
      <c r="BV60" s="30">
        <v>0</v>
      </c>
      <c r="BW60" s="30">
        <v>0</v>
      </c>
      <c r="BX60" s="29">
        <v>0</v>
      </c>
      <c r="BY60" s="30">
        <v>0</v>
      </c>
      <c r="BZ60" s="30">
        <v>0</v>
      </c>
      <c r="CA60" s="29">
        <v>0</v>
      </c>
      <c r="CB60" s="30">
        <v>0</v>
      </c>
      <c r="CC60" s="30">
        <v>0</v>
      </c>
      <c r="CD60" s="29">
        <v>0</v>
      </c>
      <c r="CE60" s="30">
        <v>0</v>
      </c>
      <c r="CF60" s="30">
        <v>0</v>
      </c>
      <c r="CG60" s="30">
        <v>0</v>
      </c>
      <c r="CH60" s="29">
        <v>0</v>
      </c>
      <c r="CI60" s="35">
        <v>0</v>
      </c>
      <c r="CJ60" s="29">
        <v>0</v>
      </c>
      <c r="CK60" s="30">
        <v>0</v>
      </c>
      <c r="CL60" s="30">
        <v>0</v>
      </c>
      <c r="CM60" s="29">
        <v>0</v>
      </c>
      <c r="CN60" s="29">
        <v>6665</v>
      </c>
      <c r="CO60" s="30">
        <v>1265.6835</v>
      </c>
      <c r="CP60" s="29">
        <v>412.704</v>
      </c>
      <c r="CQ60" s="29">
        <v>2430</v>
      </c>
      <c r="CR60" s="30">
        <v>461.457</v>
      </c>
      <c r="CS60" s="29">
        <v>121.404</v>
      </c>
      <c r="CT60" s="29">
        <v>0</v>
      </c>
      <c r="CU60" s="30">
        <v>0</v>
      </c>
      <c r="CV60" s="29">
        <v>0</v>
      </c>
      <c r="CW60" s="30">
        <v>0</v>
      </c>
      <c r="CX60" s="30">
        <v>0</v>
      </c>
      <c r="CY60" s="29">
        <v>0</v>
      </c>
      <c r="CZ60" s="29">
        <v>0</v>
      </c>
      <c r="DA60" s="29">
        <v>0</v>
      </c>
      <c r="DB60" s="29">
        <v>0</v>
      </c>
      <c r="DC60" s="29">
        <v>0</v>
      </c>
      <c r="DD60" s="30">
        <v>0</v>
      </c>
      <c r="DE60" s="29">
        <v>247</v>
      </c>
      <c r="DF60" s="29">
        <v>0</v>
      </c>
      <c r="DG60" s="31">
        <f t="shared" si="40"/>
        <v>65525.667</v>
      </c>
      <c r="DH60" s="31">
        <f t="shared" si="41"/>
        <v>15649.105572150002</v>
      </c>
      <c r="DI60" s="31">
        <f t="shared" si="42"/>
        <v>15759.9929</v>
      </c>
      <c r="DJ60" s="30">
        <v>0</v>
      </c>
      <c r="DK60" s="30">
        <v>0</v>
      </c>
      <c r="DL60" s="30">
        <v>0</v>
      </c>
      <c r="DM60" s="29">
        <v>0</v>
      </c>
      <c r="DN60" s="30"/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29">
        <v>0</v>
      </c>
      <c r="DZ60" s="30">
        <v>0</v>
      </c>
      <c r="EA60" s="29">
        <v>0</v>
      </c>
      <c r="EB60" s="29">
        <v>0</v>
      </c>
      <c r="EC60" s="31">
        <f t="shared" si="43"/>
        <v>0</v>
      </c>
      <c r="ED60" s="31">
        <f t="shared" si="43"/>
        <v>0</v>
      </c>
      <c r="EE60" s="31">
        <f t="shared" si="12"/>
        <v>0</v>
      </c>
      <c r="EH60" s="22"/>
      <c r="EJ60" s="22"/>
      <c r="EK60" s="22"/>
      <c r="EM60" s="22"/>
    </row>
    <row r="61" spans="1:143" s="21" customFormat="1" ht="20.25" customHeight="1">
      <c r="A61" s="19">
        <v>52</v>
      </c>
      <c r="B61" s="20" t="s">
        <v>100</v>
      </c>
      <c r="C61" s="30">
        <v>1058.9636</v>
      </c>
      <c r="D61" s="30">
        <v>653.7544</v>
      </c>
      <c r="E61" s="31">
        <f t="shared" si="13"/>
        <v>16810.7</v>
      </c>
      <c r="F61" s="31">
        <f t="shared" si="14"/>
        <v>3852.1147</v>
      </c>
      <c r="G61" s="31">
        <f t="shared" si="33"/>
        <v>3943.1054999999997</v>
      </c>
      <c r="H61" s="31">
        <f t="shared" si="15"/>
        <v>102.36209996550724</v>
      </c>
      <c r="I61" s="31">
        <f t="shared" si="16"/>
        <v>23.455926879903867</v>
      </c>
      <c r="J61" s="31">
        <f t="shared" si="34"/>
        <v>5528.5</v>
      </c>
      <c r="K61" s="31">
        <f t="shared" si="35"/>
        <v>1031.5647000000001</v>
      </c>
      <c r="L61" s="31">
        <f t="shared" si="36"/>
        <v>1122.5055</v>
      </c>
      <c r="M61" s="31">
        <f t="shared" si="17"/>
        <v>108.81581155307076</v>
      </c>
      <c r="N61" s="31">
        <f t="shared" si="18"/>
        <v>20.303979379578546</v>
      </c>
      <c r="O61" s="31">
        <f t="shared" si="4"/>
        <v>2413</v>
      </c>
      <c r="P61" s="31">
        <f t="shared" si="19"/>
        <v>553.5422</v>
      </c>
      <c r="Q61" s="31">
        <f t="shared" si="37"/>
        <v>879.8555</v>
      </c>
      <c r="R61" s="31">
        <f t="shared" si="20"/>
        <v>158.95003127132856</v>
      </c>
      <c r="S61" s="32">
        <f t="shared" si="21"/>
        <v>36.46313717364277</v>
      </c>
      <c r="T61" s="30">
        <v>113</v>
      </c>
      <c r="U61" s="30">
        <v>25.9222</v>
      </c>
      <c r="V61" s="29">
        <v>34.0555</v>
      </c>
      <c r="W61" s="31">
        <f t="shared" si="31"/>
        <v>131.375809152001</v>
      </c>
      <c r="X61" s="32">
        <f t="shared" si="32"/>
        <v>30.13761061946903</v>
      </c>
      <c r="Y61" s="30">
        <v>1800</v>
      </c>
      <c r="Z61" s="30">
        <v>199.71</v>
      </c>
      <c r="AA61" s="29">
        <v>57.9</v>
      </c>
      <c r="AB61" s="31">
        <f t="shared" si="22"/>
        <v>28.99203845576085</v>
      </c>
      <c r="AC61" s="32">
        <f t="shared" si="23"/>
        <v>3.2166666666666663</v>
      </c>
      <c r="AD61" s="29">
        <v>2300</v>
      </c>
      <c r="AE61" s="30">
        <v>527.62</v>
      </c>
      <c r="AF61" s="29">
        <v>845.8</v>
      </c>
      <c r="AG61" s="31">
        <f t="shared" si="24"/>
        <v>160.30476479284332</v>
      </c>
      <c r="AH61" s="32">
        <f t="shared" si="25"/>
        <v>36.77391304347826</v>
      </c>
      <c r="AI61" s="29">
        <v>114.5</v>
      </c>
      <c r="AJ61" s="30">
        <v>50.2426</v>
      </c>
      <c r="AK61" s="29">
        <v>33.75</v>
      </c>
      <c r="AL61" s="29">
        <v>33.75</v>
      </c>
      <c r="AM61" s="32">
        <f t="shared" si="26"/>
        <v>29.475982532751093</v>
      </c>
      <c r="AN61" s="33">
        <v>0</v>
      </c>
      <c r="AO61" s="33"/>
      <c r="AP61" s="31"/>
      <c r="AQ61" s="31"/>
      <c r="AR61" s="32"/>
      <c r="AS61" s="33">
        <v>0</v>
      </c>
      <c r="AT61" s="33"/>
      <c r="AU61" s="32">
        <v>0</v>
      </c>
      <c r="AV61" s="32"/>
      <c r="AW61" s="32"/>
      <c r="AX61" s="32"/>
      <c r="AY61" s="29">
        <v>11282.2</v>
      </c>
      <c r="AZ61" s="30">
        <f t="shared" si="27"/>
        <v>2820.55</v>
      </c>
      <c r="BA61" s="29">
        <v>2820.6</v>
      </c>
      <c r="BB61" s="30"/>
      <c r="BC61" s="30">
        <v>0</v>
      </c>
      <c r="BD61" s="30">
        <v>0</v>
      </c>
      <c r="BE61" s="34">
        <v>0</v>
      </c>
      <c r="BF61" s="35">
        <v>0</v>
      </c>
      <c r="BG61" s="29">
        <v>0</v>
      </c>
      <c r="BH61" s="30">
        <v>0</v>
      </c>
      <c r="BI61" s="30">
        <v>0</v>
      </c>
      <c r="BJ61" s="30">
        <v>0</v>
      </c>
      <c r="BK61" s="32"/>
      <c r="BL61" s="32"/>
      <c r="BM61" s="32"/>
      <c r="BN61" s="31">
        <f t="shared" si="38"/>
        <v>541</v>
      </c>
      <c r="BO61" s="31">
        <f t="shared" si="28"/>
        <v>102.73589999999999</v>
      </c>
      <c r="BP61" s="31">
        <f t="shared" si="39"/>
        <v>41</v>
      </c>
      <c r="BQ61" s="31">
        <f t="shared" si="29"/>
        <v>39.90815284627867</v>
      </c>
      <c r="BR61" s="32">
        <f t="shared" si="30"/>
        <v>7.578558225508318</v>
      </c>
      <c r="BS61" s="30">
        <v>11</v>
      </c>
      <c r="BT61" s="30">
        <v>2.0888999999999998</v>
      </c>
      <c r="BU61" s="29">
        <v>11</v>
      </c>
      <c r="BV61" s="30">
        <v>0</v>
      </c>
      <c r="BW61" s="30">
        <v>0</v>
      </c>
      <c r="BX61" s="29">
        <v>0</v>
      </c>
      <c r="BY61" s="30">
        <v>0</v>
      </c>
      <c r="BZ61" s="30">
        <v>0</v>
      </c>
      <c r="CA61" s="29">
        <v>0</v>
      </c>
      <c r="CB61" s="30">
        <v>530</v>
      </c>
      <c r="CC61" s="30">
        <v>100.64699999999999</v>
      </c>
      <c r="CD61" s="29">
        <v>30</v>
      </c>
      <c r="CE61" s="30">
        <v>0</v>
      </c>
      <c r="CF61" s="30">
        <v>0</v>
      </c>
      <c r="CG61" s="30">
        <v>0</v>
      </c>
      <c r="CH61" s="29">
        <v>0</v>
      </c>
      <c r="CI61" s="35">
        <v>0</v>
      </c>
      <c r="CJ61" s="29">
        <v>0</v>
      </c>
      <c r="CK61" s="30">
        <v>0</v>
      </c>
      <c r="CL61" s="30">
        <v>0</v>
      </c>
      <c r="CM61" s="29">
        <v>0</v>
      </c>
      <c r="CN61" s="29">
        <v>660</v>
      </c>
      <c r="CO61" s="30">
        <v>125.33399999999999</v>
      </c>
      <c r="CP61" s="29">
        <v>110</v>
      </c>
      <c r="CQ61" s="29">
        <v>660</v>
      </c>
      <c r="CR61" s="30">
        <v>125.33399999999999</v>
      </c>
      <c r="CS61" s="29">
        <v>110</v>
      </c>
      <c r="CT61" s="29">
        <v>0</v>
      </c>
      <c r="CU61" s="30">
        <v>0</v>
      </c>
      <c r="CV61" s="29">
        <v>0</v>
      </c>
      <c r="CW61" s="30">
        <v>0</v>
      </c>
      <c r="CX61" s="30">
        <v>0</v>
      </c>
      <c r="CY61" s="29">
        <v>0</v>
      </c>
      <c r="CZ61" s="29">
        <v>0</v>
      </c>
      <c r="DA61" s="29">
        <v>0</v>
      </c>
      <c r="DB61" s="29">
        <v>0</v>
      </c>
      <c r="DC61" s="29">
        <v>0</v>
      </c>
      <c r="DD61" s="30">
        <v>0</v>
      </c>
      <c r="DE61" s="29">
        <v>0</v>
      </c>
      <c r="DF61" s="29">
        <v>0</v>
      </c>
      <c r="DG61" s="31">
        <f t="shared" si="40"/>
        <v>16810.7</v>
      </c>
      <c r="DH61" s="31">
        <f t="shared" si="41"/>
        <v>3852.1147</v>
      </c>
      <c r="DI61" s="31">
        <f t="shared" si="42"/>
        <v>3943.1054999999997</v>
      </c>
      <c r="DJ61" s="30">
        <v>0</v>
      </c>
      <c r="DK61" s="30">
        <v>0</v>
      </c>
      <c r="DL61" s="30">
        <v>0</v>
      </c>
      <c r="DM61" s="29">
        <v>0</v>
      </c>
      <c r="DN61" s="30"/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29">
        <v>0</v>
      </c>
      <c r="DZ61" s="30">
        <v>0</v>
      </c>
      <c r="EA61" s="29">
        <v>0</v>
      </c>
      <c r="EB61" s="29">
        <v>0</v>
      </c>
      <c r="EC61" s="31">
        <f t="shared" si="43"/>
        <v>0</v>
      </c>
      <c r="ED61" s="31">
        <f t="shared" si="43"/>
        <v>0</v>
      </c>
      <c r="EE61" s="31">
        <f t="shared" si="12"/>
        <v>0</v>
      </c>
      <c r="EH61" s="22"/>
      <c r="EJ61" s="22"/>
      <c r="EK61" s="22"/>
      <c r="EM61" s="22"/>
    </row>
    <row r="62" spans="1:143" s="21" customFormat="1" ht="20.25" customHeight="1">
      <c r="A62" s="19">
        <v>53</v>
      </c>
      <c r="B62" s="20" t="s">
        <v>101</v>
      </c>
      <c r="C62" s="30">
        <v>26802.608</v>
      </c>
      <c r="D62" s="30">
        <v>11425.636</v>
      </c>
      <c r="E62" s="31">
        <f t="shared" si="13"/>
        <v>119740.2</v>
      </c>
      <c r="F62" s="31">
        <f t="shared" si="14"/>
        <v>26966.619379999996</v>
      </c>
      <c r="G62" s="31">
        <f t="shared" si="33"/>
        <v>23225.548000000003</v>
      </c>
      <c r="H62" s="31">
        <f t="shared" si="15"/>
        <v>86.12702865241391</v>
      </c>
      <c r="I62" s="31">
        <f t="shared" si="16"/>
        <v>19.396617009158163</v>
      </c>
      <c r="J62" s="31">
        <f t="shared" si="34"/>
        <v>47160.2</v>
      </c>
      <c r="K62" s="31">
        <f t="shared" si="35"/>
        <v>9389.74438</v>
      </c>
      <c r="L62" s="31">
        <f t="shared" si="36"/>
        <v>5648.648</v>
      </c>
      <c r="M62" s="31">
        <f t="shared" si="17"/>
        <v>60.1576333859687</v>
      </c>
      <c r="N62" s="31">
        <f t="shared" si="18"/>
        <v>11.977574310541517</v>
      </c>
      <c r="O62" s="31">
        <f t="shared" si="4"/>
        <v>19930</v>
      </c>
      <c r="P62" s="31">
        <f t="shared" si="19"/>
        <v>4571.942</v>
      </c>
      <c r="Q62" s="31">
        <f t="shared" si="37"/>
        <v>2390.155</v>
      </c>
      <c r="R62" s="31">
        <f t="shared" si="20"/>
        <v>52.27876906574931</v>
      </c>
      <c r="S62" s="32">
        <f t="shared" si="21"/>
        <v>11.992749623682892</v>
      </c>
      <c r="T62" s="30">
        <v>1230</v>
      </c>
      <c r="U62" s="30">
        <v>282.16200000000003</v>
      </c>
      <c r="V62" s="29">
        <v>171.347</v>
      </c>
      <c r="W62" s="31">
        <f t="shared" si="31"/>
        <v>60.726462103330704</v>
      </c>
      <c r="X62" s="32">
        <f t="shared" si="32"/>
        <v>13.930650406504066</v>
      </c>
      <c r="Y62" s="30">
        <v>7740</v>
      </c>
      <c r="Z62" s="30">
        <v>858.7530000000002</v>
      </c>
      <c r="AA62" s="29">
        <v>42.077</v>
      </c>
      <c r="AB62" s="31">
        <f t="shared" si="22"/>
        <v>4.899779098297181</v>
      </c>
      <c r="AC62" s="32">
        <f t="shared" si="23"/>
        <v>0.5436304909560723</v>
      </c>
      <c r="AD62" s="29">
        <v>18700</v>
      </c>
      <c r="AE62" s="30">
        <v>4289.78</v>
      </c>
      <c r="AF62" s="29">
        <v>2218.808</v>
      </c>
      <c r="AG62" s="31">
        <f t="shared" si="24"/>
        <v>51.72311866809021</v>
      </c>
      <c r="AH62" s="32">
        <f t="shared" si="25"/>
        <v>11.865283422459893</v>
      </c>
      <c r="AI62" s="29">
        <v>1036</v>
      </c>
      <c r="AJ62" s="30">
        <v>454.5968</v>
      </c>
      <c r="AK62" s="29">
        <v>760.5</v>
      </c>
      <c r="AL62" s="29">
        <v>760.5</v>
      </c>
      <c r="AM62" s="32">
        <f t="shared" si="26"/>
        <v>73.4073359073359</v>
      </c>
      <c r="AN62" s="33">
        <v>0</v>
      </c>
      <c r="AO62" s="33"/>
      <c r="AP62" s="31"/>
      <c r="AQ62" s="31"/>
      <c r="AR62" s="32"/>
      <c r="AS62" s="33">
        <v>0</v>
      </c>
      <c r="AT62" s="33"/>
      <c r="AU62" s="32">
        <v>0</v>
      </c>
      <c r="AV62" s="32"/>
      <c r="AW62" s="32"/>
      <c r="AX62" s="32"/>
      <c r="AY62" s="29">
        <v>70307.5</v>
      </c>
      <c r="AZ62" s="30">
        <f t="shared" si="27"/>
        <v>17576.875</v>
      </c>
      <c r="BA62" s="29">
        <v>17576.9</v>
      </c>
      <c r="BB62" s="30"/>
      <c r="BC62" s="30">
        <v>0</v>
      </c>
      <c r="BD62" s="30">
        <v>0</v>
      </c>
      <c r="BE62" s="34">
        <v>0</v>
      </c>
      <c r="BF62" s="35">
        <v>0</v>
      </c>
      <c r="BG62" s="29">
        <v>0</v>
      </c>
      <c r="BH62" s="30">
        <v>0</v>
      </c>
      <c r="BI62" s="30">
        <v>0</v>
      </c>
      <c r="BJ62" s="30">
        <v>0</v>
      </c>
      <c r="BK62" s="32"/>
      <c r="BL62" s="32"/>
      <c r="BM62" s="32"/>
      <c r="BN62" s="31">
        <f t="shared" si="38"/>
        <v>1634.2</v>
      </c>
      <c r="BO62" s="31">
        <f t="shared" si="28"/>
        <v>310.33457999999996</v>
      </c>
      <c r="BP62" s="31">
        <f t="shared" si="39"/>
        <v>0</v>
      </c>
      <c r="BQ62" s="31">
        <f t="shared" si="29"/>
        <v>0</v>
      </c>
      <c r="BR62" s="32">
        <f t="shared" si="30"/>
        <v>0</v>
      </c>
      <c r="BS62" s="30">
        <v>1634.2</v>
      </c>
      <c r="BT62" s="30">
        <v>310.33457999999996</v>
      </c>
      <c r="BU62" s="29">
        <v>0</v>
      </c>
      <c r="BV62" s="30">
        <v>0</v>
      </c>
      <c r="BW62" s="30">
        <v>0</v>
      </c>
      <c r="BX62" s="29">
        <v>0</v>
      </c>
      <c r="BY62" s="30">
        <v>0</v>
      </c>
      <c r="BZ62" s="30">
        <v>0</v>
      </c>
      <c r="CA62" s="29">
        <v>0</v>
      </c>
      <c r="CB62" s="30">
        <v>0</v>
      </c>
      <c r="CC62" s="30">
        <v>0</v>
      </c>
      <c r="CD62" s="29">
        <v>0</v>
      </c>
      <c r="CE62" s="30">
        <v>0</v>
      </c>
      <c r="CF62" s="30">
        <v>0</v>
      </c>
      <c r="CG62" s="30">
        <v>0</v>
      </c>
      <c r="CH62" s="29">
        <v>0</v>
      </c>
      <c r="CI62" s="35">
        <v>0</v>
      </c>
      <c r="CJ62" s="29">
        <v>0</v>
      </c>
      <c r="CK62" s="30">
        <v>0</v>
      </c>
      <c r="CL62" s="30">
        <v>0</v>
      </c>
      <c r="CM62" s="29">
        <v>0</v>
      </c>
      <c r="CN62" s="29">
        <v>12820</v>
      </c>
      <c r="CO62" s="30">
        <v>2434.5179999999996</v>
      </c>
      <c r="CP62" s="29">
        <v>136.4</v>
      </c>
      <c r="CQ62" s="29">
        <v>4500</v>
      </c>
      <c r="CR62" s="30">
        <v>854.55</v>
      </c>
      <c r="CS62" s="29">
        <v>124.4</v>
      </c>
      <c r="CT62" s="29">
        <v>0</v>
      </c>
      <c r="CU62" s="30">
        <v>0</v>
      </c>
      <c r="CV62" s="29">
        <v>1939.816</v>
      </c>
      <c r="CW62" s="30">
        <v>0</v>
      </c>
      <c r="CX62" s="30">
        <v>0</v>
      </c>
      <c r="CY62" s="29">
        <v>0</v>
      </c>
      <c r="CZ62" s="29">
        <v>0</v>
      </c>
      <c r="DA62" s="29">
        <v>0</v>
      </c>
      <c r="DB62" s="29">
        <v>0</v>
      </c>
      <c r="DC62" s="29">
        <v>4000</v>
      </c>
      <c r="DD62" s="30">
        <v>759.6</v>
      </c>
      <c r="DE62" s="29">
        <v>379.7</v>
      </c>
      <c r="DF62" s="29">
        <v>0</v>
      </c>
      <c r="DG62" s="31">
        <f t="shared" si="40"/>
        <v>117467.7</v>
      </c>
      <c r="DH62" s="31">
        <f t="shared" si="41"/>
        <v>26966.619379999996</v>
      </c>
      <c r="DI62" s="31">
        <f t="shared" si="42"/>
        <v>23225.548000000003</v>
      </c>
      <c r="DJ62" s="30">
        <v>0</v>
      </c>
      <c r="DK62" s="30">
        <v>0</v>
      </c>
      <c r="DL62" s="30">
        <v>0</v>
      </c>
      <c r="DM62" s="29">
        <v>2272.5</v>
      </c>
      <c r="DN62" s="30"/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29">
        <v>5000</v>
      </c>
      <c r="DZ62" s="30">
        <v>1250</v>
      </c>
      <c r="EA62" s="29">
        <v>0</v>
      </c>
      <c r="EB62" s="29">
        <v>0</v>
      </c>
      <c r="EC62" s="31">
        <f t="shared" si="43"/>
        <v>7272.5</v>
      </c>
      <c r="ED62" s="31">
        <f t="shared" si="43"/>
        <v>1250</v>
      </c>
      <c r="EE62" s="31">
        <f t="shared" si="12"/>
        <v>0</v>
      </c>
      <c r="EH62" s="22"/>
      <c r="EJ62" s="22"/>
      <c r="EK62" s="22"/>
      <c r="EM62" s="22"/>
    </row>
    <row r="63" spans="1:143" s="21" customFormat="1" ht="20.25" customHeight="1">
      <c r="A63" s="19">
        <v>54</v>
      </c>
      <c r="B63" s="20" t="s">
        <v>102</v>
      </c>
      <c r="C63" s="30">
        <v>10764.4117</v>
      </c>
      <c r="D63" s="30">
        <v>6284.0726</v>
      </c>
      <c r="E63" s="31">
        <f t="shared" si="13"/>
        <v>27488.3</v>
      </c>
      <c r="F63" s="31">
        <f t="shared" si="14"/>
        <v>6340.905000000001</v>
      </c>
      <c r="G63" s="31">
        <f t="shared" si="33"/>
        <v>5181.0656</v>
      </c>
      <c r="H63" s="31">
        <f t="shared" si="15"/>
        <v>81.70861414892669</v>
      </c>
      <c r="I63" s="31">
        <f t="shared" si="16"/>
        <v>18.84825762233387</v>
      </c>
      <c r="J63" s="31">
        <f t="shared" si="34"/>
        <v>8230</v>
      </c>
      <c r="K63" s="31">
        <f t="shared" si="35"/>
        <v>1526.33</v>
      </c>
      <c r="L63" s="31">
        <f t="shared" si="36"/>
        <v>366.4656</v>
      </c>
      <c r="M63" s="31">
        <f t="shared" si="17"/>
        <v>24.009591634836504</v>
      </c>
      <c r="N63" s="31">
        <f t="shared" si="18"/>
        <v>4.452801944106926</v>
      </c>
      <c r="O63" s="31">
        <f t="shared" si="4"/>
        <v>3600</v>
      </c>
      <c r="P63" s="31">
        <f t="shared" si="19"/>
        <v>825.84</v>
      </c>
      <c r="Q63" s="31">
        <f t="shared" si="37"/>
        <v>295.673</v>
      </c>
      <c r="R63" s="31">
        <f t="shared" si="20"/>
        <v>35.80269785914947</v>
      </c>
      <c r="S63" s="32">
        <f t="shared" si="21"/>
        <v>8.213138888888889</v>
      </c>
      <c r="T63" s="30">
        <v>100</v>
      </c>
      <c r="U63" s="30">
        <v>22.94</v>
      </c>
      <c r="V63" s="29">
        <v>0</v>
      </c>
      <c r="W63" s="31">
        <f t="shared" si="31"/>
        <v>0</v>
      </c>
      <c r="X63" s="32">
        <f t="shared" si="32"/>
        <v>0</v>
      </c>
      <c r="Y63" s="30">
        <v>2800</v>
      </c>
      <c r="Z63" s="30">
        <v>310.66</v>
      </c>
      <c r="AA63" s="29">
        <v>21.2926</v>
      </c>
      <c r="AB63" s="31">
        <f t="shared" si="22"/>
        <v>6.853988283010365</v>
      </c>
      <c r="AC63" s="32">
        <f t="shared" si="23"/>
        <v>0.7604500000000001</v>
      </c>
      <c r="AD63" s="29">
        <v>3500</v>
      </c>
      <c r="AE63" s="30">
        <v>802.9</v>
      </c>
      <c r="AF63" s="29">
        <v>295.673</v>
      </c>
      <c r="AG63" s="31">
        <f t="shared" si="24"/>
        <v>36.825632083696604</v>
      </c>
      <c r="AH63" s="32">
        <f t="shared" si="25"/>
        <v>8.447799999999999</v>
      </c>
      <c r="AI63" s="29">
        <v>170</v>
      </c>
      <c r="AJ63" s="30">
        <v>74.596</v>
      </c>
      <c r="AK63" s="29">
        <v>17.5</v>
      </c>
      <c r="AL63" s="29">
        <v>17.5</v>
      </c>
      <c r="AM63" s="32">
        <f t="shared" si="26"/>
        <v>10.294117647058822</v>
      </c>
      <c r="AN63" s="33">
        <v>0</v>
      </c>
      <c r="AO63" s="33"/>
      <c r="AP63" s="31"/>
      <c r="AQ63" s="31"/>
      <c r="AR63" s="32"/>
      <c r="AS63" s="33">
        <v>0</v>
      </c>
      <c r="AT63" s="33"/>
      <c r="AU63" s="32">
        <v>0</v>
      </c>
      <c r="AV63" s="32"/>
      <c r="AW63" s="32"/>
      <c r="AX63" s="32"/>
      <c r="AY63" s="29">
        <v>19258.3</v>
      </c>
      <c r="AZ63" s="30">
        <f t="shared" si="27"/>
        <v>4814.575</v>
      </c>
      <c r="BA63" s="29">
        <v>4814.6</v>
      </c>
      <c r="BB63" s="30"/>
      <c r="BC63" s="30">
        <v>0</v>
      </c>
      <c r="BD63" s="30">
        <v>0</v>
      </c>
      <c r="BE63" s="34">
        <v>0</v>
      </c>
      <c r="BF63" s="35">
        <v>0</v>
      </c>
      <c r="BG63" s="29">
        <v>0</v>
      </c>
      <c r="BH63" s="30">
        <v>0</v>
      </c>
      <c r="BI63" s="30">
        <v>0</v>
      </c>
      <c r="BJ63" s="30">
        <v>0</v>
      </c>
      <c r="BK63" s="32"/>
      <c r="BL63" s="32"/>
      <c r="BM63" s="32"/>
      <c r="BN63" s="31">
        <f t="shared" si="38"/>
        <v>100</v>
      </c>
      <c r="BO63" s="31">
        <f t="shared" si="28"/>
        <v>18.99</v>
      </c>
      <c r="BP63" s="31">
        <f t="shared" si="39"/>
        <v>0</v>
      </c>
      <c r="BQ63" s="31">
        <f t="shared" si="29"/>
        <v>0</v>
      </c>
      <c r="BR63" s="32">
        <f t="shared" si="30"/>
        <v>0</v>
      </c>
      <c r="BS63" s="30">
        <v>100</v>
      </c>
      <c r="BT63" s="30">
        <v>18.99</v>
      </c>
      <c r="BU63" s="29">
        <v>0</v>
      </c>
      <c r="BV63" s="30">
        <v>0</v>
      </c>
      <c r="BW63" s="30">
        <v>0</v>
      </c>
      <c r="BX63" s="29">
        <v>0</v>
      </c>
      <c r="BY63" s="30">
        <v>0</v>
      </c>
      <c r="BZ63" s="30">
        <v>0</v>
      </c>
      <c r="CA63" s="29">
        <v>0</v>
      </c>
      <c r="CB63" s="30">
        <v>0</v>
      </c>
      <c r="CC63" s="30">
        <v>0</v>
      </c>
      <c r="CD63" s="29">
        <v>0</v>
      </c>
      <c r="CE63" s="30">
        <v>0</v>
      </c>
      <c r="CF63" s="30">
        <v>0</v>
      </c>
      <c r="CG63" s="30">
        <v>0</v>
      </c>
      <c r="CH63" s="29">
        <v>0</v>
      </c>
      <c r="CI63" s="35">
        <v>0</v>
      </c>
      <c r="CJ63" s="29">
        <v>0</v>
      </c>
      <c r="CK63" s="30">
        <v>650</v>
      </c>
      <c r="CL63" s="30">
        <v>123.435</v>
      </c>
      <c r="CM63" s="29">
        <v>0</v>
      </c>
      <c r="CN63" s="29">
        <v>850</v>
      </c>
      <c r="CO63" s="30">
        <v>161.415</v>
      </c>
      <c r="CP63" s="29">
        <v>32</v>
      </c>
      <c r="CQ63" s="29">
        <v>650</v>
      </c>
      <c r="CR63" s="30">
        <v>123.435</v>
      </c>
      <c r="CS63" s="29">
        <v>32</v>
      </c>
      <c r="CT63" s="29">
        <v>60</v>
      </c>
      <c r="CU63" s="30">
        <v>11.393999999999998</v>
      </c>
      <c r="CV63" s="29">
        <v>0</v>
      </c>
      <c r="CW63" s="30">
        <v>0</v>
      </c>
      <c r="CX63" s="30">
        <v>0</v>
      </c>
      <c r="CY63" s="29">
        <v>0</v>
      </c>
      <c r="CZ63" s="29">
        <v>0</v>
      </c>
      <c r="DA63" s="29">
        <v>0</v>
      </c>
      <c r="DB63" s="29">
        <v>0</v>
      </c>
      <c r="DC63" s="29">
        <v>0</v>
      </c>
      <c r="DD63" s="30">
        <v>0</v>
      </c>
      <c r="DE63" s="29">
        <v>0</v>
      </c>
      <c r="DF63" s="29">
        <v>0</v>
      </c>
      <c r="DG63" s="31">
        <f t="shared" si="40"/>
        <v>27488.3</v>
      </c>
      <c r="DH63" s="31">
        <f t="shared" si="41"/>
        <v>6340.905000000001</v>
      </c>
      <c r="DI63" s="31">
        <f t="shared" si="42"/>
        <v>5181.0656</v>
      </c>
      <c r="DJ63" s="30">
        <v>0</v>
      </c>
      <c r="DK63" s="30">
        <v>0</v>
      </c>
      <c r="DL63" s="30">
        <v>0</v>
      </c>
      <c r="DM63" s="29">
        <v>0</v>
      </c>
      <c r="DN63" s="30"/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29">
        <v>0</v>
      </c>
      <c r="DZ63" s="30">
        <v>0</v>
      </c>
      <c r="EA63" s="29">
        <v>0</v>
      </c>
      <c r="EB63" s="29">
        <v>0</v>
      </c>
      <c r="EC63" s="31">
        <f t="shared" si="43"/>
        <v>0</v>
      </c>
      <c r="ED63" s="31">
        <f t="shared" si="43"/>
        <v>0</v>
      </c>
      <c r="EE63" s="31">
        <f t="shared" si="12"/>
        <v>0</v>
      </c>
      <c r="EH63" s="22"/>
      <c r="EJ63" s="22"/>
      <c r="EK63" s="22"/>
      <c r="EM63" s="22"/>
    </row>
    <row r="64" spans="1:143" s="21" customFormat="1" ht="20.25" customHeight="1">
      <c r="A64" s="19">
        <v>55</v>
      </c>
      <c r="B64" s="20" t="s">
        <v>103</v>
      </c>
      <c r="C64" s="30">
        <v>799.0027</v>
      </c>
      <c r="D64" s="30">
        <v>1679.0663</v>
      </c>
      <c r="E64" s="31">
        <f t="shared" si="13"/>
        <v>60951.4</v>
      </c>
      <c r="F64" s="31">
        <f t="shared" si="14"/>
        <v>14220.046430000002</v>
      </c>
      <c r="G64" s="31">
        <f t="shared" si="33"/>
        <v>12118.688899999997</v>
      </c>
      <c r="H64" s="31">
        <f t="shared" si="15"/>
        <v>85.22256913615432</v>
      </c>
      <c r="I64" s="31">
        <f t="shared" si="16"/>
        <v>19.88254396125437</v>
      </c>
      <c r="J64" s="31">
        <f t="shared" si="34"/>
        <v>20992.6</v>
      </c>
      <c r="K64" s="31">
        <f t="shared" si="35"/>
        <v>4230.3464300000005</v>
      </c>
      <c r="L64" s="31">
        <f t="shared" si="36"/>
        <v>2309.8889000000004</v>
      </c>
      <c r="M64" s="31">
        <f t="shared" si="17"/>
        <v>54.60283071899622</v>
      </c>
      <c r="N64" s="31">
        <f t="shared" si="18"/>
        <v>11.003348322742303</v>
      </c>
      <c r="O64" s="31">
        <f t="shared" si="4"/>
        <v>12000</v>
      </c>
      <c r="P64" s="31">
        <f t="shared" si="19"/>
        <v>2752.8</v>
      </c>
      <c r="Q64" s="31">
        <f t="shared" si="37"/>
        <v>1601.5861</v>
      </c>
      <c r="R64" s="31">
        <f t="shared" si="20"/>
        <v>58.180256466143554</v>
      </c>
      <c r="S64" s="32">
        <f t="shared" si="21"/>
        <v>13.346550833333334</v>
      </c>
      <c r="T64" s="30">
        <v>2500</v>
      </c>
      <c r="U64" s="30">
        <v>573.5</v>
      </c>
      <c r="V64" s="29">
        <v>223.1661</v>
      </c>
      <c r="W64" s="31">
        <f t="shared" si="31"/>
        <v>38.91300784655623</v>
      </c>
      <c r="X64" s="32">
        <f t="shared" si="32"/>
        <v>8.926644</v>
      </c>
      <c r="Y64" s="30">
        <v>3929</v>
      </c>
      <c r="Z64" s="30">
        <v>435.92255</v>
      </c>
      <c r="AA64" s="29">
        <v>293.295</v>
      </c>
      <c r="AB64" s="31">
        <f t="shared" si="22"/>
        <v>67.28144712862412</v>
      </c>
      <c r="AC64" s="32">
        <f t="shared" si="23"/>
        <v>7.464876558920845</v>
      </c>
      <c r="AD64" s="29">
        <v>9500</v>
      </c>
      <c r="AE64" s="30">
        <v>2179.3</v>
      </c>
      <c r="AF64" s="29">
        <v>1378.42</v>
      </c>
      <c r="AG64" s="31">
        <f t="shared" si="24"/>
        <v>63.25058505024549</v>
      </c>
      <c r="AH64" s="32">
        <f t="shared" si="25"/>
        <v>14.509684210526316</v>
      </c>
      <c r="AI64" s="29">
        <v>321.6</v>
      </c>
      <c r="AJ64" s="30">
        <v>141.11808000000002</v>
      </c>
      <c r="AK64" s="29">
        <v>54.3</v>
      </c>
      <c r="AL64" s="29">
        <v>54.3</v>
      </c>
      <c r="AM64" s="32">
        <f t="shared" si="26"/>
        <v>16.884328358208954</v>
      </c>
      <c r="AN64" s="33">
        <v>0</v>
      </c>
      <c r="AO64" s="33"/>
      <c r="AP64" s="31"/>
      <c r="AQ64" s="31"/>
      <c r="AR64" s="32"/>
      <c r="AS64" s="33">
        <v>0</v>
      </c>
      <c r="AT64" s="33"/>
      <c r="AU64" s="32">
        <v>0</v>
      </c>
      <c r="AV64" s="32"/>
      <c r="AW64" s="32"/>
      <c r="AX64" s="32"/>
      <c r="AY64" s="29">
        <v>39958.8</v>
      </c>
      <c r="AZ64" s="30">
        <f t="shared" si="27"/>
        <v>9989.7</v>
      </c>
      <c r="BA64" s="29">
        <v>9808.8</v>
      </c>
      <c r="BB64" s="30"/>
      <c r="BC64" s="30">
        <v>0</v>
      </c>
      <c r="BD64" s="30">
        <v>0</v>
      </c>
      <c r="BE64" s="34">
        <v>0</v>
      </c>
      <c r="BF64" s="35">
        <v>0</v>
      </c>
      <c r="BG64" s="29">
        <v>0</v>
      </c>
      <c r="BH64" s="30">
        <v>0</v>
      </c>
      <c r="BI64" s="30">
        <v>0</v>
      </c>
      <c r="BJ64" s="30">
        <v>0</v>
      </c>
      <c r="BK64" s="32"/>
      <c r="BL64" s="32"/>
      <c r="BM64" s="32"/>
      <c r="BN64" s="31">
        <f t="shared" si="38"/>
        <v>527</v>
      </c>
      <c r="BO64" s="31">
        <f t="shared" si="28"/>
        <v>100.07729999999998</v>
      </c>
      <c r="BP64" s="31">
        <f t="shared" si="39"/>
        <v>0.0078</v>
      </c>
      <c r="BQ64" s="31">
        <f t="shared" si="29"/>
        <v>0.007793975257126243</v>
      </c>
      <c r="BR64" s="32">
        <f t="shared" si="30"/>
        <v>0.0014800759013282733</v>
      </c>
      <c r="BS64" s="30">
        <v>527</v>
      </c>
      <c r="BT64" s="30">
        <v>100.07729999999998</v>
      </c>
      <c r="BU64" s="29">
        <v>0.0078</v>
      </c>
      <c r="BV64" s="30">
        <v>0</v>
      </c>
      <c r="BW64" s="30">
        <v>0</v>
      </c>
      <c r="BX64" s="29">
        <v>0</v>
      </c>
      <c r="BY64" s="30">
        <v>0</v>
      </c>
      <c r="BZ64" s="30">
        <v>0</v>
      </c>
      <c r="CA64" s="29">
        <v>0</v>
      </c>
      <c r="CB64" s="30">
        <v>0</v>
      </c>
      <c r="CC64" s="30">
        <v>0</v>
      </c>
      <c r="CD64" s="29">
        <v>0</v>
      </c>
      <c r="CE64" s="30">
        <v>0</v>
      </c>
      <c r="CF64" s="30">
        <v>0</v>
      </c>
      <c r="CG64" s="30">
        <v>0</v>
      </c>
      <c r="CH64" s="29">
        <v>0</v>
      </c>
      <c r="CI64" s="35">
        <v>0</v>
      </c>
      <c r="CJ64" s="29">
        <v>0</v>
      </c>
      <c r="CK64" s="30">
        <v>0</v>
      </c>
      <c r="CL64" s="30">
        <v>0</v>
      </c>
      <c r="CM64" s="29">
        <v>0</v>
      </c>
      <c r="CN64" s="29">
        <v>3915</v>
      </c>
      <c r="CO64" s="30">
        <v>743.4585</v>
      </c>
      <c r="CP64" s="29">
        <v>257.4</v>
      </c>
      <c r="CQ64" s="29">
        <v>1900</v>
      </c>
      <c r="CR64" s="30">
        <v>360.81</v>
      </c>
      <c r="CS64" s="29">
        <v>3.2</v>
      </c>
      <c r="CT64" s="29">
        <v>0</v>
      </c>
      <c r="CU64" s="30">
        <v>0</v>
      </c>
      <c r="CV64" s="29">
        <v>0</v>
      </c>
      <c r="CW64" s="30">
        <v>0</v>
      </c>
      <c r="CX64" s="30">
        <v>0</v>
      </c>
      <c r="CY64" s="29">
        <v>0</v>
      </c>
      <c r="CZ64" s="29">
        <v>0</v>
      </c>
      <c r="DA64" s="29">
        <v>0</v>
      </c>
      <c r="DB64" s="29">
        <v>0</v>
      </c>
      <c r="DC64" s="29">
        <v>300</v>
      </c>
      <c r="DD64" s="30">
        <v>56.97</v>
      </c>
      <c r="DE64" s="29">
        <v>103.3</v>
      </c>
      <c r="DF64" s="29">
        <v>0</v>
      </c>
      <c r="DG64" s="31">
        <f t="shared" si="40"/>
        <v>60951.4</v>
      </c>
      <c r="DH64" s="31">
        <f t="shared" si="41"/>
        <v>14220.046430000002</v>
      </c>
      <c r="DI64" s="31">
        <f t="shared" si="42"/>
        <v>12118.688899999997</v>
      </c>
      <c r="DJ64" s="30">
        <v>0</v>
      </c>
      <c r="DK64" s="30">
        <v>0</v>
      </c>
      <c r="DL64" s="30">
        <v>0</v>
      </c>
      <c r="DM64" s="29">
        <v>0</v>
      </c>
      <c r="DN64" s="30"/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29">
        <v>0</v>
      </c>
      <c r="DZ64" s="30">
        <v>0</v>
      </c>
      <c r="EA64" s="29">
        <v>0</v>
      </c>
      <c r="EB64" s="29">
        <v>0</v>
      </c>
      <c r="EC64" s="31">
        <f t="shared" si="43"/>
        <v>0</v>
      </c>
      <c r="ED64" s="31">
        <f t="shared" si="43"/>
        <v>0</v>
      </c>
      <c r="EE64" s="31">
        <f t="shared" si="12"/>
        <v>0</v>
      </c>
      <c r="EH64" s="22"/>
      <c r="EJ64" s="22"/>
      <c r="EK64" s="22"/>
      <c r="EM64" s="22"/>
    </row>
    <row r="65" spans="1:143" s="21" customFormat="1" ht="20.25" customHeight="1">
      <c r="A65" s="19">
        <v>56</v>
      </c>
      <c r="B65" s="20" t="s">
        <v>52</v>
      </c>
      <c r="C65" s="30">
        <v>5678.022</v>
      </c>
      <c r="D65" s="30">
        <v>1717.9716</v>
      </c>
      <c r="E65" s="31">
        <f t="shared" si="13"/>
        <v>39730.3</v>
      </c>
      <c r="F65" s="31">
        <f t="shared" si="14"/>
        <v>9377.52496</v>
      </c>
      <c r="G65" s="31">
        <f t="shared" si="33"/>
        <v>10048.281799999999</v>
      </c>
      <c r="H65" s="31">
        <f t="shared" si="15"/>
        <v>107.15281316617255</v>
      </c>
      <c r="I65" s="31">
        <f t="shared" si="16"/>
        <v>25.29123062247201</v>
      </c>
      <c r="J65" s="31">
        <f t="shared" si="34"/>
        <v>10459.4</v>
      </c>
      <c r="K65" s="31">
        <f t="shared" si="35"/>
        <v>2059.7999600000003</v>
      </c>
      <c r="L65" s="31">
        <f t="shared" si="36"/>
        <v>2730.581800000001</v>
      </c>
      <c r="M65" s="31">
        <f t="shared" si="17"/>
        <v>132.56538756316903</v>
      </c>
      <c r="N65" s="31">
        <f t="shared" si="18"/>
        <v>26.106486031703547</v>
      </c>
      <c r="O65" s="31">
        <f t="shared" si="4"/>
        <v>4315.4</v>
      </c>
      <c r="P65" s="31">
        <f t="shared" si="19"/>
        <v>989.95276</v>
      </c>
      <c r="Q65" s="31">
        <f t="shared" si="37"/>
        <v>2187.0588</v>
      </c>
      <c r="R65" s="31">
        <f t="shared" si="20"/>
        <v>220.92557224649786</v>
      </c>
      <c r="S65" s="32">
        <f t="shared" si="21"/>
        <v>50.68032627334662</v>
      </c>
      <c r="T65" s="30">
        <v>0</v>
      </c>
      <c r="U65" s="30">
        <v>0</v>
      </c>
      <c r="V65" s="29">
        <v>0.3378</v>
      </c>
      <c r="W65" s="31" t="e">
        <f t="shared" si="31"/>
        <v>#DIV/0!</v>
      </c>
      <c r="X65" s="32" t="e">
        <f t="shared" si="32"/>
        <v>#DIV/0!</v>
      </c>
      <c r="Y65" s="30">
        <v>3100</v>
      </c>
      <c r="Z65" s="30">
        <v>343.945</v>
      </c>
      <c r="AA65" s="29">
        <v>156.81</v>
      </c>
      <c r="AB65" s="31">
        <f t="shared" si="22"/>
        <v>45.59159167890215</v>
      </c>
      <c r="AC65" s="32">
        <f t="shared" si="23"/>
        <v>5.058387096774194</v>
      </c>
      <c r="AD65" s="29">
        <v>4315.4</v>
      </c>
      <c r="AE65" s="30">
        <v>989.95276</v>
      </c>
      <c r="AF65" s="29">
        <v>2186.721</v>
      </c>
      <c r="AG65" s="31">
        <f t="shared" si="24"/>
        <v>220.89144940613124</v>
      </c>
      <c r="AH65" s="32">
        <f t="shared" si="25"/>
        <v>50.67249849376652</v>
      </c>
      <c r="AI65" s="29">
        <v>594</v>
      </c>
      <c r="AJ65" s="30">
        <v>260.64720000000005</v>
      </c>
      <c r="AK65" s="29">
        <v>115.8</v>
      </c>
      <c r="AL65" s="29">
        <v>115.8</v>
      </c>
      <c r="AM65" s="32">
        <f t="shared" si="26"/>
        <v>19.494949494949495</v>
      </c>
      <c r="AN65" s="33">
        <v>0</v>
      </c>
      <c r="AO65" s="33"/>
      <c r="AP65" s="31"/>
      <c r="AQ65" s="31"/>
      <c r="AR65" s="32"/>
      <c r="AS65" s="33">
        <v>0</v>
      </c>
      <c r="AT65" s="33"/>
      <c r="AU65" s="32">
        <v>0</v>
      </c>
      <c r="AV65" s="32"/>
      <c r="AW65" s="32"/>
      <c r="AX65" s="32"/>
      <c r="AY65" s="29">
        <v>29270.9</v>
      </c>
      <c r="AZ65" s="30">
        <f t="shared" si="27"/>
        <v>7317.725</v>
      </c>
      <c r="BA65" s="29">
        <v>7317.7</v>
      </c>
      <c r="BB65" s="30"/>
      <c r="BC65" s="30">
        <v>0</v>
      </c>
      <c r="BD65" s="30">
        <v>0</v>
      </c>
      <c r="BE65" s="34">
        <v>0</v>
      </c>
      <c r="BF65" s="35">
        <v>0</v>
      </c>
      <c r="BG65" s="29">
        <v>0</v>
      </c>
      <c r="BH65" s="30">
        <v>0</v>
      </c>
      <c r="BI65" s="30">
        <v>0</v>
      </c>
      <c r="BJ65" s="30">
        <v>0</v>
      </c>
      <c r="BK65" s="32"/>
      <c r="BL65" s="32"/>
      <c r="BM65" s="32"/>
      <c r="BN65" s="31">
        <f t="shared" si="38"/>
        <v>1100</v>
      </c>
      <c r="BO65" s="31">
        <f t="shared" si="28"/>
        <v>208.89</v>
      </c>
      <c r="BP65" s="31">
        <f t="shared" si="39"/>
        <v>209.613</v>
      </c>
      <c r="BQ65" s="31">
        <f t="shared" si="29"/>
        <v>100.34611518023841</v>
      </c>
      <c r="BR65" s="32">
        <f t="shared" si="30"/>
        <v>19.05572727272727</v>
      </c>
      <c r="BS65" s="30">
        <v>1100</v>
      </c>
      <c r="BT65" s="30">
        <v>208.89</v>
      </c>
      <c r="BU65" s="29">
        <v>209.4</v>
      </c>
      <c r="BV65" s="30">
        <v>0</v>
      </c>
      <c r="BW65" s="30">
        <v>0</v>
      </c>
      <c r="BX65" s="29">
        <v>0</v>
      </c>
      <c r="BY65" s="30">
        <v>0</v>
      </c>
      <c r="BZ65" s="30">
        <v>0</v>
      </c>
      <c r="CA65" s="29">
        <v>0</v>
      </c>
      <c r="CB65" s="30">
        <v>0</v>
      </c>
      <c r="CC65" s="30">
        <v>0</v>
      </c>
      <c r="CD65" s="29">
        <v>0.213</v>
      </c>
      <c r="CE65" s="30">
        <v>0</v>
      </c>
      <c r="CF65" s="30">
        <v>0</v>
      </c>
      <c r="CG65" s="30">
        <v>0</v>
      </c>
      <c r="CH65" s="29">
        <v>0</v>
      </c>
      <c r="CI65" s="35">
        <v>0</v>
      </c>
      <c r="CJ65" s="29">
        <v>0</v>
      </c>
      <c r="CK65" s="30">
        <v>0</v>
      </c>
      <c r="CL65" s="30">
        <v>0</v>
      </c>
      <c r="CM65" s="29">
        <v>0</v>
      </c>
      <c r="CN65" s="29">
        <v>1350</v>
      </c>
      <c r="CO65" s="30">
        <v>256.365</v>
      </c>
      <c r="CP65" s="29">
        <v>61.3</v>
      </c>
      <c r="CQ65" s="29">
        <v>1350</v>
      </c>
      <c r="CR65" s="30">
        <v>256.365</v>
      </c>
      <c r="CS65" s="29">
        <v>61.3</v>
      </c>
      <c r="CT65" s="29">
        <v>0</v>
      </c>
      <c r="CU65" s="30">
        <v>0</v>
      </c>
      <c r="CV65" s="29">
        <v>0</v>
      </c>
      <c r="CW65" s="30">
        <v>0</v>
      </c>
      <c r="CX65" s="30">
        <v>0</v>
      </c>
      <c r="CY65" s="29">
        <v>0</v>
      </c>
      <c r="CZ65" s="29">
        <v>0</v>
      </c>
      <c r="DA65" s="29">
        <v>0</v>
      </c>
      <c r="DB65" s="29">
        <v>0</v>
      </c>
      <c r="DC65" s="29">
        <v>0</v>
      </c>
      <c r="DD65" s="30">
        <v>0</v>
      </c>
      <c r="DE65" s="29">
        <v>0</v>
      </c>
      <c r="DF65" s="29">
        <v>0</v>
      </c>
      <c r="DG65" s="31">
        <f t="shared" si="40"/>
        <v>39730.3</v>
      </c>
      <c r="DH65" s="31">
        <f t="shared" si="41"/>
        <v>9377.52496</v>
      </c>
      <c r="DI65" s="31">
        <f t="shared" si="42"/>
        <v>10048.281799999999</v>
      </c>
      <c r="DJ65" s="30">
        <v>0</v>
      </c>
      <c r="DK65" s="30">
        <v>0</v>
      </c>
      <c r="DL65" s="30">
        <v>0</v>
      </c>
      <c r="DM65" s="29">
        <v>0</v>
      </c>
      <c r="DN65" s="30"/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29">
        <v>0</v>
      </c>
      <c r="DZ65" s="30">
        <v>0</v>
      </c>
      <c r="EA65" s="29">
        <v>0</v>
      </c>
      <c r="EB65" s="29">
        <v>0</v>
      </c>
      <c r="EC65" s="31">
        <f t="shared" si="43"/>
        <v>0</v>
      </c>
      <c r="ED65" s="31">
        <f t="shared" si="43"/>
        <v>0</v>
      </c>
      <c r="EE65" s="31">
        <f t="shared" si="12"/>
        <v>0</v>
      </c>
      <c r="EH65" s="22"/>
      <c r="EJ65" s="22"/>
      <c r="EK65" s="22"/>
      <c r="EM65" s="22"/>
    </row>
    <row r="66" spans="1:143" s="21" customFormat="1" ht="20.25" customHeight="1">
      <c r="A66" s="19">
        <v>57</v>
      </c>
      <c r="B66" s="20" t="s">
        <v>104</v>
      </c>
      <c r="C66" s="30">
        <v>12462.9009</v>
      </c>
      <c r="D66" s="30">
        <v>11001.6085</v>
      </c>
      <c r="E66" s="31">
        <f t="shared" si="13"/>
        <v>104160</v>
      </c>
      <c r="F66" s="31">
        <f t="shared" si="14"/>
        <v>24387.72736</v>
      </c>
      <c r="G66" s="31">
        <f t="shared" si="33"/>
        <v>25924.373300000003</v>
      </c>
      <c r="H66" s="31">
        <f t="shared" si="15"/>
        <v>106.30089846961452</v>
      </c>
      <c r="I66" s="31">
        <f t="shared" si="16"/>
        <v>24.888991263440865</v>
      </c>
      <c r="J66" s="31">
        <f t="shared" si="34"/>
        <v>31694.4</v>
      </c>
      <c r="K66" s="31">
        <f t="shared" si="35"/>
        <v>6271.327360000001</v>
      </c>
      <c r="L66" s="31">
        <f t="shared" si="36"/>
        <v>7807.9733</v>
      </c>
      <c r="M66" s="31">
        <f t="shared" si="17"/>
        <v>124.5027224986067</v>
      </c>
      <c r="N66" s="31">
        <f t="shared" si="18"/>
        <v>24.635182555908926</v>
      </c>
      <c r="O66" s="31">
        <f t="shared" si="4"/>
        <v>13000</v>
      </c>
      <c r="P66" s="31">
        <f t="shared" si="19"/>
        <v>2982.2000000000003</v>
      </c>
      <c r="Q66" s="31">
        <f t="shared" si="37"/>
        <v>4665.2693</v>
      </c>
      <c r="R66" s="31">
        <f t="shared" si="20"/>
        <v>156.43717054523506</v>
      </c>
      <c r="S66" s="32">
        <f t="shared" si="21"/>
        <v>35.88668692307692</v>
      </c>
      <c r="T66" s="30">
        <v>650</v>
      </c>
      <c r="U66" s="30">
        <v>149.11</v>
      </c>
      <c r="V66" s="29">
        <v>85.0973</v>
      </c>
      <c r="W66" s="31">
        <f t="shared" si="31"/>
        <v>57.070149554020524</v>
      </c>
      <c r="X66" s="32">
        <f t="shared" si="32"/>
        <v>13.091892307692307</v>
      </c>
      <c r="Y66" s="30">
        <v>7000</v>
      </c>
      <c r="Z66" s="30">
        <v>776.65</v>
      </c>
      <c r="AA66" s="29">
        <v>597.534</v>
      </c>
      <c r="AB66" s="31">
        <f t="shared" si="22"/>
        <v>76.93735917079766</v>
      </c>
      <c r="AC66" s="32">
        <f t="shared" si="23"/>
        <v>8.5362</v>
      </c>
      <c r="AD66" s="29">
        <v>12350</v>
      </c>
      <c r="AE66" s="30">
        <v>2833.09</v>
      </c>
      <c r="AF66" s="29">
        <v>4580.172</v>
      </c>
      <c r="AG66" s="31">
        <f t="shared" si="24"/>
        <v>161.66701375529897</v>
      </c>
      <c r="AH66" s="32">
        <f t="shared" si="25"/>
        <v>37.08641295546558</v>
      </c>
      <c r="AI66" s="29">
        <v>1172</v>
      </c>
      <c r="AJ66" s="30">
        <v>514.2736000000001</v>
      </c>
      <c r="AK66" s="29">
        <v>967.2</v>
      </c>
      <c r="AL66" s="29">
        <v>967.2</v>
      </c>
      <c r="AM66" s="32">
        <f t="shared" si="26"/>
        <v>82.52559726962457</v>
      </c>
      <c r="AN66" s="33">
        <v>0</v>
      </c>
      <c r="AO66" s="33"/>
      <c r="AP66" s="31"/>
      <c r="AQ66" s="31"/>
      <c r="AR66" s="32"/>
      <c r="AS66" s="33">
        <v>0</v>
      </c>
      <c r="AT66" s="33"/>
      <c r="AU66" s="32">
        <v>0</v>
      </c>
      <c r="AV66" s="32"/>
      <c r="AW66" s="32"/>
      <c r="AX66" s="32"/>
      <c r="AY66" s="29">
        <v>72465.6</v>
      </c>
      <c r="AZ66" s="30">
        <f t="shared" si="27"/>
        <v>18116.4</v>
      </c>
      <c r="BA66" s="29">
        <v>18116.4</v>
      </c>
      <c r="BB66" s="30"/>
      <c r="BC66" s="30">
        <v>0</v>
      </c>
      <c r="BD66" s="30">
        <v>0</v>
      </c>
      <c r="BE66" s="34">
        <v>0</v>
      </c>
      <c r="BF66" s="35">
        <v>0</v>
      </c>
      <c r="BG66" s="29">
        <v>0</v>
      </c>
      <c r="BH66" s="30">
        <v>0</v>
      </c>
      <c r="BI66" s="30">
        <v>0</v>
      </c>
      <c r="BJ66" s="30">
        <v>0</v>
      </c>
      <c r="BK66" s="32"/>
      <c r="BL66" s="32"/>
      <c r="BM66" s="32"/>
      <c r="BN66" s="31">
        <f t="shared" si="38"/>
        <v>1167.4</v>
      </c>
      <c r="BO66" s="31">
        <f t="shared" si="28"/>
        <v>221.68926000000002</v>
      </c>
      <c r="BP66" s="31">
        <f t="shared" si="39"/>
        <v>156.5</v>
      </c>
      <c r="BQ66" s="31">
        <f t="shared" si="29"/>
        <v>70.59430844777955</v>
      </c>
      <c r="BR66" s="32">
        <f t="shared" si="30"/>
        <v>13.405859174233337</v>
      </c>
      <c r="BS66" s="30">
        <v>1167.4</v>
      </c>
      <c r="BT66" s="30">
        <v>221.68926000000002</v>
      </c>
      <c r="BU66" s="29">
        <v>156.5</v>
      </c>
      <c r="BV66" s="30">
        <v>0</v>
      </c>
      <c r="BW66" s="30">
        <v>0</v>
      </c>
      <c r="BX66" s="29">
        <v>0</v>
      </c>
      <c r="BY66" s="30">
        <v>0</v>
      </c>
      <c r="BZ66" s="30">
        <v>0</v>
      </c>
      <c r="CA66" s="29">
        <v>0</v>
      </c>
      <c r="CB66" s="30">
        <v>0</v>
      </c>
      <c r="CC66" s="30">
        <v>0</v>
      </c>
      <c r="CD66" s="29">
        <v>0</v>
      </c>
      <c r="CE66" s="30">
        <v>0</v>
      </c>
      <c r="CF66" s="30">
        <v>0</v>
      </c>
      <c r="CG66" s="30">
        <v>0</v>
      </c>
      <c r="CH66" s="29">
        <v>0</v>
      </c>
      <c r="CI66" s="35">
        <v>0</v>
      </c>
      <c r="CJ66" s="29">
        <v>0</v>
      </c>
      <c r="CK66" s="30">
        <v>0</v>
      </c>
      <c r="CL66" s="30">
        <v>0</v>
      </c>
      <c r="CM66" s="29">
        <v>0</v>
      </c>
      <c r="CN66" s="29">
        <v>9355</v>
      </c>
      <c r="CO66" s="30">
        <v>1776.5144999999998</v>
      </c>
      <c r="CP66" s="29">
        <v>1131.66</v>
      </c>
      <c r="CQ66" s="29">
        <v>4255</v>
      </c>
      <c r="CR66" s="30">
        <v>808.0244999999999</v>
      </c>
      <c r="CS66" s="29">
        <v>187.96</v>
      </c>
      <c r="CT66" s="29">
        <v>0</v>
      </c>
      <c r="CU66" s="30">
        <v>0</v>
      </c>
      <c r="CV66" s="29">
        <v>0</v>
      </c>
      <c r="CW66" s="30">
        <v>0</v>
      </c>
      <c r="CX66" s="30">
        <v>0</v>
      </c>
      <c r="CY66" s="29">
        <v>0</v>
      </c>
      <c r="CZ66" s="29">
        <v>0</v>
      </c>
      <c r="DA66" s="29">
        <v>0</v>
      </c>
      <c r="DB66" s="29">
        <v>0</v>
      </c>
      <c r="DC66" s="29">
        <v>0</v>
      </c>
      <c r="DD66" s="30">
        <v>0</v>
      </c>
      <c r="DE66" s="29">
        <v>289.81</v>
      </c>
      <c r="DF66" s="29">
        <v>0</v>
      </c>
      <c r="DG66" s="31">
        <f t="shared" si="40"/>
        <v>104160</v>
      </c>
      <c r="DH66" s="31">
        <f t="shared" si="41"/>
        <v>24387.72736</v>
      </c>
      <c r="DI66" s="31">
        <f t="shared" si="42"/>
        <v>25924.373300000003</v>
      </c>
      <c r="DJ66" s="30">
        <v>0</v>
      </c>
      <c r="DK66" s="30">
        <v>0</v>
      </c>
      <c r="DL66" s="30">
        <v>0</v>
      </c>
      <c r="DM66" s="29">
        <v>0</v>
      </c>
      <c r="DN66" s="30"/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29">
        <v>0</v>
      </c>
      <c r="DZ66" s="30">
        <v>0</v>
      </c>
      <c r="EA66" s="29">
        <v>0</v>
      </c>
      <c r="EB66" s="29">
        <v>0</v>
      </c>
      <c r="EC66" s="31">
        <f t="shared" si="43"/>
        <v>0</v>
      </c>
      <c r="ED66" s="31">
        <f t="shared" si="43"/>
        <v>0</v>
      </c>
      <c r="EE66" s="31">
        <f t="shared" si="12"/>
        <v>0</v>
      </c>
      <c r="EH66" s="22"/>
      <c r="EJ66" s="22"/>
      <c r="EK66" s="22"/>
      <c r="EM66" s="22"/>
    </row>
    <row r="67" spans="1:143" s="21" customFormat="1" ht="20.25" customHeight="1">
      <c r="A67" s="19">
        <v>58</v>
      </c>
      <c r="B67" s="20" t="s">
        <v>105</v>
      </c>
      <c r="C67" s="30">
        <v>96720.4044</v>
      </c>
      <c r="D67" s="30">
        <v>21707.3009</v>
      </c>
      <c r="E67" s="31">
        <f t="shared" si="13"/>
        <v>158216</v>
      </c>
      <c r="F67" s="31">
        <f t="shared" si="14"/>
        <v>36318.979960000004</v>
      </c>
      <c r="G67" s="31">
        <f t="shared" si="33"/>
        <v>33119.495</v>
      </c>
      <c r="H67" s="31">
        <f t="shared" si="15"/>
        <v>91.19059796413951</v>
      </c>
      <c r="I67" s="31">
        <f t="shared" si="16"/>
        <v>20.93308830965263</v>
      </c>
      <c r="J67" s="31">
        <f t="shared" si="34"/>
        <v>62794.7</v>
      </c>
      <c r="K67" s="31">
        <f t="shared" si="35"/>
        <v>12734.87996</v>
      </c>
      <c r="L67" s="31">
        <f t="shared" si="36"/>
        <v>9427.894999999999</v>
      </c>
      <c r="M67" s="31">
        <f t="shared" si="17"/>
        <v>74.03206806513157</v>
      </c>
      <c r="N67" s="31">
        <f t="shared" si="18"/>
        <v>15.013838747537608</v>
      </c>
      <c r="O67" s="31">
        <f t="shared" si="4"/>
        <v>30557</v>
      </c>
      <c r="P67" s="31">
        <f t="shared" si="19"/>
        <v>7009.7758</v>
      </c>
      <c r="Q67" s="31">
        <f t="shared" si="37"/>
        <v>6040.49</v>
      </c>
      <c r="R67" s="31">
        <f t="shared" si="20"/>
        <v>86.17237087668337</v>
      </c>
      <c r="S67" s="32">
        <f t="shared" si="21"/>
        <v>19.76794187911117</v>
      </c>
      <c r="T67" s="30">
        <v>3115.7</v>
      </c>
      <c r="U67" s="30">
        <v>714.74158</v>
      </c>
      <c r="V67" s="29">
        <v>2951.04</v>
      </c>
      <c r="W67" s="31">
        <f t="shared" si="31"/>
        <v>412.8820936932199</v>
      </c>
      <c r="X67" s="32">
        <f t="shared" si="32"/>
        <v>94.71515229322463</v>
      </c>
      <c r="Y67" s="30">
        <v>11006</v>
      </c>
      <c r="Z67" s="30">
        <v>1221.1157</v>
      </c>
      <c r="AA67" s="29">
        <v>1598.015</v>
      </c>
      <c r="AB67" s="31">
        <f t="shared" si="22"/>
        <v>130.86515880518118</v>
      </c>
      <c r="AC67" s="32">
        <f t="shared" si="23"/>
        <v>14.519489369434854</v>
      </c>
      <c r="AD67" s="29">
        <v>27441.3</v>
      </c>
      <c r="AE67" s="30">
        <v>6295.0342200000005</v>
      </c>
      <c r="AF67" s="29">
        <v>3089.45</v>
      </c>
      <c r="AG67" s="31">
        <f t="shared" si="24"/>
        <v>49.07757276655439</v>
      </c>
      <c r="AH67" s="32">
        <f t="shared" si="25"/>
        <v>11.258395192647578</v>
      </c>
      <c r="AI67" s="29">
        <v>1896.7</v>
      </c>
      <c r="AJ67" s="30">
        <v>832.27196</v>
      </c>
      <c r="AK67" s="29">
        <v>0</v>
      </c>
      <c r="AL67" s="29">
        <v>0</v>
      </c>
      <c r="AM67" s="32">
        <f t="shared" si="26"/>
        <v>0</v>
      </c>
      <c r="AN67" s="33">
        <v>0</v>
      </c>
      <c r="AO67" s="33"/>
      <c r="AP67" s="31"/>
      <c r="AQ67" s="31"/>
      <c r="AR67" s="32"/>
      <c r="AS67" s="33">
        <v>0</v>
      </c>
      <c r="AT67" s="33"/>
      <c r="AU67" s="32">
        <v>0</v>
      </c>
      <c r="AV67" s="32"/>
      <c r="AW67" s="32"/>
      <c r="AX67" s="32"/>
      <c r="AY67" s="29">
        <v>92154</v>
      </c>
      <c r="AZ67" s="30">
        <f t="shared" si="27"/>
        <v>23038.5</v>
      </c>
      <c r="BA67" s="29">
        <v>23038.5</v>
      </c>
      <c r="BB67" s="30"/>
      <c r="BC67" s="30">
        <v>0</v>
      </c>
      <c r="BD67" s="30">
        <v>0</v>
      </c>
      <c r="BE67" s="34">
        <v>3267.3</v>
      </c>
      <c r="BF67" s="35">
        <v>545.6</v>
      </c>
      <c r="BG67" s="29">
        <v>653.1</v>
      </c>
      <c r="BH67" s="30">
        <v>0</v>
      </c>
      <c r="BI67" s="30">
        <v>0</v>
      </c>
      <c r="BJ67" s="30">
        <v>0</v>
      </c>
      <c r="BK67" s="32"/>
      <c r="BL67" s="32"/>
      <c r="BM67" s="32"/>
      <c r="BN67" s="31">
        <f t="shared" si="38"/>
        <v>2295</v>
      </c>
      <c r="BO67" s="31">
        <f t="shared" si="28"/>
        <v>435.82050000000004</v>
      </c>
      <c r="BP67" s="31">
        <f t="shared" si="39"/>
        <v>405.9</v>
      </c>
      <c r="BQ67" s="31">
        <f t="shared" si="29"/>
        <v>93.13467356400167</v>
      </c>
      <c r="BR67" s="32">
        <f t="shared" si="30"/>
        <v>17.68627450980392</v>
      </c>
      <c r="BS67" s="30">
        <v>1430</v>
      </c>
      <c r="BT67" s="30">
        <v>271.557</v>
      </c>
      <c r="BU67" s="29">
        <v>187.5</v>
      </c>
      <c r="BV67" s="30">
        <v>0</v>
      </c>
      <c r="BW67" s="30">
        <v>0</v>
      </c>
      <c r="BX67" s="29">
        <v>0</v>
      </c>
      <c r="BY67" s="30">
        <v>0</v>
      </c>
      <c r="BZ67" s="30">
        <v>0</v>
      </c>
      <c r="CA67" s="29">
        <v>0</v>
      </c>
      <c r="CB67" s="30">
        <v>865</v>
      </c>
      <c r="CC67" s="30">
        <v>164.2635</v>
      </c>
      <c r="CD67" s="29">
        <v>218.4</v>
      </c>
      <c r="CE67" s="30">
        <v>0</v>
      </c>
      <c r="CF67" s="30">
        <v>0</v>
      </c>
      <c r="CG67" s="30">
        <v>0</v>
      </c>
      <c r="CH67" s="29">
        <v>0</v>
      </c>
      <c r="CI67" s="35">
        <v>0</v>
      </c>
      <c r="CJ67" s="29">
        <v>0</v>
      </c>
      <c r="CK67" s="30">
        <v>11000</v>
      </c>
      <c r="CL67" s="30">
        <v>2088.9</v>
      </c>
      <c r="CM67" s="29">
        <v>1179</v>
      </c>
      <c r="CN67" s="29">
        <v>6040</v>
      </c>
      <c r="CO67" s="30">
        <v>1146.9959999999999</v>
      </c>
      <c r="CP67" s="29">
        <v>0</v>
      </c>
      <c r="CQ67" s="29">
        <v>6000</v>
      </c>
      <c r="CR67" s="30">
        <v>1139.4</v>
      </c>
      <c r="CS67" s="29">
        <v>0</v>
      </c>
      <c r="CT67" s="29">
        <v>0</v>
      </c>
      <c r="CU67" s="30">
        <v>0</v>
      </c>
      <c r="CV67" s="29">
        <v>204.49</v>
      </c>
      <c r="CW67" s="30">
        <v>0</v>
      </c>
      <c r="CX67" s="30">
        <v>0</v>
      </c>
      <c r="CY67" s="29">
        <v>0</v>
      </c>
      <c r="CZ67" s="29">
        <v>0</v>
      </c>
      <c r="DA67" s="29">
        <v>0</v>
      </c>
      <c r="DB67" s="29">
        <v>0</v>
      </c>
      <c r="DC67" s="29">
        <v>0</v>
      </c>
      <c r="DD67" s="30">
        <v>0</v>
      </c>
      <c r="DE67" s="29">
        <v>0</v>
      </c>
      <c r="DF67" s="29">
        <v>0</v>
      </c>
      <c r="DG67" s="31">
        <f t="shared" si="40"/>
        <v>158216</v>
      </c>
      <c r="DH67" s="31">
        <f t="shared" si="41"/>
        <v>36318.979960000004</v>
      </c>
      <c r="DI67" s="31">
        <f t="shared" si="42"/>
        <v>33119.495</v>
      </c>
      <c r="DJ67" s="30">
        <v>0</v>
      </c>
      <c r="DK67" s="30">
        <v>0</v>
      </c>
      <c r="DL67" s="30">
        <v>0</v>
      </c>
      <c r="DM67" s="29">
        <v>0</v>
      </c>
      <c r="DN67" s="30"/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29">
        <v>0</v>
      </c>
      <c r="DZ67" s="30">
        <v>0</v>
      </c>
      <c r="EA67" s="29">
        <v>0</v>
      </c>
      <c r="EB67" s="29">
        <v>0</v>
      </c>
      <c r="EC67" s="31">
        <f t="shared" si="43"/>
        <v>0</v>
      </c>
      <c r="ED67" s="31">
        <f t="shared" si="43"/>
        <v>0</v>
      </c>
      <c r="EE67" s="31">
        <f t="shared" si="12"/>
        <v>0</v>
      </c>
      <c r="EH67" s="22"/>
      <c r="EJ67" s="22"/>
      <c r="EK67" s="22"/>
      <c r="EM67" s="22"/>
    </row>
    <row r="68" spans="1:143" s="21" customFormat="1" ht="20.25" customHeight="1">
      <c r="A68" s="19">
        <v>59</v>
      </c>
      <c r="B68" s="20" t="s">
        <v>106</v>
      </c>
      <c r="C68" s="30">
        <v>443.086</v>
      </c>
      <c r="D68" s="30">
        <v>204.4967</v>
      </c>
      <c r="E68" s="31">
        <f t="shared" si="13"/>
        <v>33308.7</v>
      </c>
      <c r="F68" s="31">
        <f t="shared" si="14"/>
        <v>7797.2424</v>
      </c>
      <c r="G68" s="31">
        <f t="shared" si="33"/>
        <v>6718.5233</v>
      </c>
      <c r="H68" s="31">
        <f t="shared" si="15"/>
        <v>86.16537687734319</v>
      </c>
      <c r="I68" s="31">
        <f t="shared" si="16"/>
        <v>20.170475881676563</v>
      </c>
      <c r="J68" s="31">
        <f t="shared" si="34"/>
        <v>10090</v>
      </c>
      <c r="K68" s="31">
        <f t="shared" si="35"/>
        <v>1992.5674000000001</v>
      </c>
      <c r="L68" s="31">
        <f t="shared" si="36"/>
        <v>913.8233</v>
      </c>
      <c r="M68" s="31">
        <f t="shared" si="17"/>
        <v>45.861600465811094</v>
      </c>
      <c r="N68" s="31">
        <f t="shared" si="18"/>
        <v>9.0567224975223</v>
      </c>
      <c r="O68" s="31">
        <f t="shared" si="4"/>
        <v>5043</v>
      </c>
      <c r="P68" s="31">
        <f t="shared" si="19"/>
        <v>1156.8642</v>
      </c>
      <c r="Q68" s="31">
        <f t="shared" si="37"/>
        <v>454.3233</v>
      </c>
      <c r="R68" s="31">
        <f t="shared" si="20"/>
        <v>39.27196467830883</v>
      </c>
      <c r="S68" s="32">
        <f t="shared" si="21"/>
        <v>9.008988697204046</v>
      </c>
      <c r="T68" s="30">
        <v>289.7</v>
      </c>
      <c r="U68" s="30">
        <v>66.45718</v>
      </c>
      <c r="V68" s="29">
        <v>60.2733</v>
      </c>
      <c r="W68" s="31">
        <f t="shared" si="31"/>
        <v>90.69494071219995</v>
      </c>
      <c r="X68" s="32">
        <f t="shared" si="32"/>
        <v>20.805419399378668</v>
      </c>
      <c r="Y68" s="30">
        <v>3260</v>
      </c>
      <c r="Z68" s="30">
        <v>361.69700000000006</v>
      </c>
      <c r="AA68" s="29">
        <v>154</v>
      </c>
      <c r="AB68" s="31">
        <f t="shared" si="22"/>
        <v>42.577074180875144</v>
      </c>
      <c r="AC68" s="32">
        <f t="shared" si="23"/>
        <v>4.7239263803680975</v>
      </c>
      <c r="AD68" s="29">
        <v>4753.3</v>
      </c>
      <c r="AE68" s="30">
        <v>1090.40702</v>
      </c>
      <c r="AF68" s="29">
        <v>394.05</v>
      </c>
      <c r="AG68" s="31">
        <f t="shared" si="24"/>
        <v>36.1378817975695</v>
      </c>
      <c r="AH68" s="32">
        <f t="shared" si="25"/>
        <v>8.290030084362442</v>
      </c>
      <c r="AI68" s="29">
        <v>541</v>
      </c>
      <c r="AJ68" s="30">
        <v>237.3908</v>
      </c>
      <c r="AK68" s="29">
        <v>290.5</v>
      </c>
      <c r="AL68" s="29">
        <v>290.5</v>
      </c>
      <c r="AM68" s="32">
        <f t="shared" si="26"/>
        <v>53.69685767097967</v>
      </c>
      <c r="AN68" s="33">
        <v>0</v>
      </c>
      <c r="AO68" s="33"/>
      <c r="AP68" s="31"/>
      <c r="AQ68" s="31"/>
      <c r="AR68" s="32"/>
      <c r="AS68" s="33">
        <v>0</v>
      </c>
      <c r="AT68" s="33"/>
      <c r="AU68" s="32">
        <v>0</v>
      </c>
      <c r="AV68" s="32"/>
      <c r="AW68" s="32"/>
      <c r="AX68" s="32"/>
      <c r="AY68" s="29">
        <v>23218.7</v>
      </c>
      <c r="AZ68" s="30">
        <f t="shared" si="27"/>
        <v>5804.675</v>
      </c>
      <c r="BA68" s="29">
        <v>5804.7</v>
      </c>
      <c r="BB68" s="30"/>
      <c r="BC68" s="30">
        <v>0</v>
      </c>
      <c r="BD68" s="30">
        <v>0</v>
      </c>
      <c r="BE68" s="34">
        <v>0</v>
      </c>
      <c r="BF68" s="35">
        <v>0</v>
      </c>
      <c r="BG68" s="29">
        <v>0</v>
      </c>
      <c r="BH68" s="30">
        <v>0</v>
      </c>
      <c r="BI68" s="30">
        <v>0</v>
      </c>
      <c r="BJ68" s="30">
        <v>0</v>
      </c>
      <c r="BK68" s="32"/>
      <c r="BL68" s="32"/>
      <c r="BM68" s="32"/>
      <c r="BN68" s="31">
        <f t="shared" si="38"/>
        <v>88</v>
      </c>
      <c r="BO68" s="31">
        <f t="shared" si="28"/>
        <v>16.711199999999998</v>
      </c>
      <c r="BP68" s="31">
        <f t="shared" si="39"/>
        <v>5</v>
      </c>
      <c r="BQ68" s="31">
        <f t="shared" si="29"/>
        <v>29.920053616736087</v>
      </c>
      <c r="BR68" s="32">
        <f t="shared" si="30"/>
        <v>5.681818181818182</v>
      </c>
      <c r="BS68" s="30">
        <v>88</v>
      </c>
      <c r="BT68" s="30">
        <v>16.711199999999998</v>
      </c>
      <c r="BU68" s="29">
        <v>5</v>
      </c>
      <c r="BV68" s="30">
        <v>0</v>
      </c>
      <c r="BW68" s="30">
        <v>0</v>
      </c>
      <c r="BX68" s="29">
        <v>0</v>
      </c>
      <c r="BY68" s="30">
        <v>0</v>
      </c>
      <c r="BZ68" s="30">
        <v>0</v>
      </c>
      <c r="CA68" s="29">
        <v>0</v>
      </c>
      <c r="CB68" s="30">
        <v>0</v>
      </c>
      <c r="CC68" s="30">
        <v>0</v>
      </c>
      <c r="CD68" s="29">
        <v>0</v>
      </c>
      <c r="CE68" s="30">
        <v>0</v>
      </c>
      <c r="CF68" s="30">
        <v>0</v>
      </c>
      <c r="CG68" s="30">
        <v>0</v>
      </c>
      <c r="CH68" s="29">
        <v>0</v>
      </c>
      <c r="CI68" s="35">
        <v>0</v>
      </c>
      <c r="CJ68" s="29">
        <v>0</v>
      </c>
      <c r="CK68" s="30">
        <v>0</v>
      </c>
      <c r="CL68" s="30">
        <v>0</v>
      </c>
      <c r="CM68" s="29">
        <v>0</v>
      </c>
      <c r="CN68" s="29">
        <v>1158</v>
      </c>
      <c r="CO68" s="30">
        <v>219.90419999999997</v>
      </c>
      <c r="CP68" s="29">
        <v>10</v>
      </c>
      <c r="CQ68" s="29">
        <v>1158</v>
      </c>
      <c r="CR68" s="30">
        <v>219.90419999999997</v>
      </c>
      <c r="CS68" s="29">
        <v>10</v>
      </c>
      <c r="CT68" s="29">
        <v>0</v>
      </c>
      <c r="CU68" s="30">
        <v>0</v>
      </c>
      <c r="CV68" s="29">
        <v>0</v>
      </c>
      <c r="CW68" s="30">
        <v>0</v>
      </c>
      <c r="CX68" s="30">
        <v>0</v>
      </c>
      <c r="CY68" s="29">
        <v>0</v>
      </c>
      <c r="CZ68" s="29">
        <v>0</v>
      </c>
      <c r="DA68" s="29">
        <v>0</v>
      </c>
      <c r="DB68" s="29">
        <v>0</v>
      </c>
      <c r="DC68" s="29">
        <v>0</v>
      </c>
      <c r="DD68" s="30">
        <v>0</v>
      </c>
      <c r="DE68" s="29">
        <v>0</v>
      </c>
      <c r="DF68" s="29">
        <v>0</v>
      </c>
      <c r="DG68" s="31">
        <f t="shared" si="40"/>
        <v>33308.7</v>
      </c>
      <c r="DH68" s="31">
        <f t="shared" si="41"/>
        <v>7797.2424</v>
      </c>
      <c r="DI68" s="31">
        <f t="shared" si="42"/>
        <v>6718.5233</v>
      </c>
      <c r="DJ68" s="30">
        <v>0</v>
      </c>
      <c r="DK68" s="30">
        <v>0</v>
      </c>
      <c r="DL68" s="30">
        <v>0</v>
      </c>
      <c r="DM68" s="29">
        <v>0</v>
      </c>
      <c r="DN68" s="30"/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29">
        <v>0</v>
      </c>
      <c r="DZ68" s="30">
        <v>0</v>
      </c>
      <c r="EA68" s="29">
        <v>0</v>
      </c>
      <c r="EB68" s="29">
        <v>0</v>
      </c>
      <c r="EC68" s="31">
        <f t="shared" si="43"/>
        <v>0</v>
      </c>
      <c r="ED68" s="31">
        <f t="shared" si="43"/>
        <v>0</v>
      </c>
      <c r="EE68" s="31">
        <f t="shared" si="12"/>
        <v>0</v>
      </c>
      <c r="EH68" s="22"/>
      <c r="EJ68" s="22"/>
      <c r="EK68" s="22"/>
      <c r="EM68" s="22"/>
    </row>
    <row r="69" spans="1:143" s="21" customFormat="1" ht="20.25" customHeight="1">
      <c r="A69" s="19">
        <v>60</v>
      </c>
      <c r="B69" s="20" t="s">
        <v>107</v>
      </c>
      <c r="C69" s="30">
        <v>159.7392</v>
      </c>
      <c r="D69" s="30">
        <v>88.524</v>
      </c>
      <c r="E69" s="31">
        <f t="shared" si="13"/>
        <v>53283.5</v>
      </c>
      <c r="F69" s="31">
        <f t="shared" si="14"/>
        <v>12172.10487</v>
      </c>
      <c r="G69" s="31">
        <f t="shared" si="33"/>
        <v>14700.947999999999</v>
      </c>
      <c r="H69" s="31">
        <f t="shared" si="15"/>
        <v>120.77572578455775</v>
      </c>
      <c r="I69" s="31">
        <f t="shared" si="16"/>
        <v>27.590056959471504</v>
      </c>
      <c r="J69" s="31">
        <f t="shared" si="34"/>
        <v>21484.4</v>
      </c>
      <c r="K69" s="31">
        <f t="shared" si="35"/>
        <v>4222.32987</v>
      </c>
      <c r="L69" s="31">
        <f t="shared" si="36"/>
        <v>6751.147999999999</v>
      </c>
      <c r="M69" s="31">
        <f t="shared" si="17"/>
        <v>159.89153400750283</v>
      </c>
      <c r="N69" s="31">
        <f t="shared" si="18"/>
        <v>31.423488670849544</v>
      </c>
      <c r="O69" s="31">
        <f t="shared" si="4"/>
        <v>7700</v>
      </c>
      <c r="P69" s="31">
        <f t="shared" si="19"/>
        <v>1766.38</v>
      </c>
      <c r="Q69" s="31">
        <f t="shared" si="37"/>
        <v>987.4</v>
      </c>
      <c r="R69" s="31">
        <f t="shared" si="20"/>
        <v>55.89963654479783</v>
      </c>
      <c r="S69" s="32">
        <f t="shared" si="21"/>
        <v>12.823376623376623</v>
      </c>
      <c r="T69" s="30">
        <v>600</v>
      </c>
      <c r="U69" s="30">
        <v>137.64</v>
      </c>
      <c r="V69" s="29">
        <v>28</v>
      </c>
      <c r="W69" s="31">
        <f t="shared" si="31"/>
        <v>20.342923568730022</v>
      </c>
      <c r="X69" s="32">
        <f t="shared" si="32"/>
        <v>4.666666666666667</v>
      </c>
      <c r="Y69" s="30">
        <v>5600</v>
      </c>
      <c r="Z69" s="30">
        <v>621.32</v>
      </c>
      <c r="AA69" s="29">
        <v>220.228</v>
      </c>
      <c r="AB69" s="31">
        <f t="shared" si="22"/>
        <v>35.44518122706496</v>
      </c>
      <c r="AC69" s="32">
        <f t="shared" si="23"/>
        <v>3.9326428571428576</v>
      </c>
      <c r="AD69" s="29">
        <v>7100</v>
      </c>
      <c r="AE69" s="30">
        <v>1628.74</v>
      </c>
      <c r="AF69" s="29">
        <v>959.4</v>
      </c>
      <c r="AG69" s="31">
        <f t="shared" si="24"/>
        <v>58.904429190662725</v>
      </c>
      <c r="AH69" s="32">
        <f t="shared" si="25"/>
        <v>13.512676056338027</v>
      </c>
      <c r="AI69" s="29">
        <v>1460.4</v>
      </c>
      <c r="AJ69" s="30">
        <v>640.82352</v>
      </c>
      <c r="AK69" s="29">
        <v>433</v>
      </c>
      <c r="AL69" s="29">
        <v>433</v>
      </c>
      <c r="AM69" s="32">
        <f t="shared" si="26"/>
        <v>29.649411120241027</v>
      </c>
      <c r="AN69" s="33">
        <v>0</v>
      </c>
      <c r="AO69" s="33"/>
      <c r="AP69" s="31"/>
      <c r="AQ69" s="31"/>
      <c r="AR69" s="32"/>
      <c r="AS69" s="33">
        <v>0</v>
      </c>
      <c r="AT69" s="33"/>
      <c r="AU69" s="32">
        <v>0</v>
      </c>
      <c r="AV69" s="32"/>
      <c r="AW69" s="32"/>
      <c r="AX69" s="32"/>
      <c r="AY69" s="29">
        <v>31799.1</v>
      </c>
      <c r="AZ69" s="30">
        <f t="shared" si="27"/>
        <v>7949.775</v>
      </c>
      <c r="BA69" s="29">
        <v>7949.8</v>
      </c>
      <c r="BB69" s="30"/>
      <c r="BC69" s="30">
        <v>0</v>
      </c>
      <c r="BD69" s="30">
        <v>0</v>
      </c>
      <c r="BE69" s="34">
        <v>0</v>
      </c>
      <c r="BF69" s="35">
        <v>0</v>
      </c>
      <c r="BG69" s="29">
        <v>0</v>
      </c>
      <c r="BH69" s="30">
        <v>0</v>
      </c>
      <c r="BI69" s="30">
        <v>0</v>
      </c>
      <c r="BJ69" s="30">
        <v>0</v>
      </c>
      <c r="BK69" s="32"/>
      <c r="BL69" s="32"/>
      <c r="BM69" s="32"/>
      <c r="BN69" s="31">
        <f t="shared" si="38"/>
        <v>714.5</v>
      </c>
      <c r="BO69" s="31">
        <f t="shared" si="28"/>
        <v>135.68355</v>
      </c>
      <c r="BP69" s="31">
        <f t="shared" si="39"/>
        <v>188</v>
      </c>
      <c r="BQ69" s="31">
        <f t="shared" si="29"/>
        <v>138.5576954612405</v>
      </c>
      <c r="BR69" s="32">
        <f t="shared" si="30"/>
        <v>26.312106368089573</v>
      </c>
      <c r="BS69" s="30">
        <v>114.5</v>
      </c>
      <c r="BT69" s="30">
        <v>21.74355</v>
      </c>
      <c r="BU69" s="29">
        <v>22</v>
      </c>
      <c r="BV69" s="30">
        <v>0</v>
      </c>
      <c r="BW69" s="30">
        <v>0</v>
      </c>
      <c r="BX69" s="29">
        <v>0</v>
      </c>
      <c r="BY69" s="30">
        <v>0</v>
      </c>
      <c r="BZ69" s="30">
        <v>0</v>
      </c>
      <c r="CA69" s="29">
        <v>0</v>
      </c>
      <c r="CB69" s="30">
        <v>600</v>
      </c>
      <c r="CC69" s="30">
        <v>113.94</v>
      </c>
      <c r="CD69" s="29">
        <v>166</v>
      </c>
      <c r="CE69" s="30">
        <v>0</v>
      </c>
      <c r="CF69" s="30">
        <v>0</v>
      </c>
      <c r="CG69" s="30">
        <v>0</v>
      </c>
      <c r="CH69" s="29">
        <v>0</v>
      </c>
      <c r="CI69" s="35">
        <v>0</v>
      </c>
      <c r="CJ69" s="29">
        <v>0</v>
      </c>
      <c r="CK69" s="30">
        <v>2000</v>
      </c>
      <c r="CL69" s="30">
        <v>379.8</v>
      </c>
      <c r="CM69" s="29">
        <v>0</v>
      </c>
      <c r="CN69" s="29">
        <v>3572</v>
      </c>
      <c r="CO69" s="30">
        <v>678.3227999999999</v>
      </c>
      <c r="CP69" s="29">
        <v>349.3</v>
      </c>
      <c r="CQ69" s="29">
        <v>3572</v>
      </c>
      <c r="CR69" s="30">
        <v>678.3227999999999</v>
      </c>
      <c r="CS69" s="29">
        <v>335.3</v>
      </c>
      <c r="CT69" s="29">
        <v>0</v>
      </c>
      <c r="CU69" s="30">
        <v>0</v>
      </c>
      <c r="CV69" s="29">
        <v>3735.72</v>
      </c>
      <c r="CW69" s="30">
        <v>0</v>
      </c>
      <c r="CX69" s="30">
        <v>0</v>
      </c>
      <c r="CY69" s="29">
        <v>400</v>
      </c>
      <c r="CZ69" s="29">
        <v>0</v>
      </c>
      <c r="DA69" s="29">
        <v>0</v>
      </c>
      <c r="DB69" s="29">
        <v>0</v>
      </c>
      <c r="DC69" s="29">
        <v>437.5</v>
      </c>
      <c r="DD69" s="30">
        <v>0</v>
      </c>
      <c r="DE69" s="29">
        <v>437.5</v>
      </c>
      <c r="DF69" s="29">
        <v>0</v>
      </c>
      <c r="DG69" s="31">
        <f t="shared" si="40"/>
        <v>53283.5</v>
      </c>
      <c r="DH69" s="31">
        <f t="shared" si="41"/>
        <v>12172.10487</v>
      </c>
      <c r="DI69" s="31">
        <f t="shared" si="42"/>
        <v>14700.947999999999</v>
      </c>
      <c r="DJ69" s="30">
        <v>0</v>
      </c>
      <c r="DK69" s="30">
        <v>0</v>
      </c>
      <c r="DL69" s="30">
        <v>0</v>
      </c>
      <c r="DM69" s="29">
        <v>0</v>
      </c>
      <c r="DN69" s="30"/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29">
        <v>0</v>
      </c>
      <c r="DZ69" s="30">
        <v>0</v>
      </c>
      <c r="EA69" s="29">
        <v>0</v>
      </c>
      <c r="EB69" s="29">
        <v>0</v>
      </c>
      <c r="EC69" s="31">
        <f t="shared" si="43"/>
        <v>0</v>
      </c>
      <c r="ED69" s="31">
        <f t="shared" si="43"/>
        <v>0</v>
      </c>
      <c r="EE69" s="31">
        <f t="shared" si="12"/>
        <v>0</v>
      </c>
      <c r="EH69" s="22"/>
      <c r="EJ69" s="22"/>
      <c r="EK69" s="22"/>
      <c r="EM69" s="22"/>
    </row>
    <row r="70" spans="1:143" s="21" customFormat="1" ht="20.25" customHeight="1">
      <c r="A70" s="19">
        <v>61</v>
      </c>
      <c r="B70" s="20" t="s">
        <v>108</v>
      </c>
      <c r="C70" s="30">
        <v>0.806</v>
      </c>
      <c r="D70" s="30">
        <v>2053.358</v>
      </c>
      <c r="E70" s="31">
        <f t="shared" si="13"/>
        <v>64127.5</v>
      </c>
      <c r="F70" s="31">
        <f t="shared" si="14"/>
        <v>14806.064900000001</v>
      </c>
      <c r="G70" s="31">
        <f t="shared" si="33"/>
        <v>12614.5156</v>
      </c>
      <c r="H70" s="31">
        <f t="shared" si="15"/>
        <v>85.19830005608038</v>
      </c>
      <c r="I70" s="31">
        <f t="shared" si="16"/>
        <v>19.670992319987526</v>
      </c>
      <c r="J70" s="31">
        <f t="shared" si="34"/>
        <v>23601</v>
      </c>
      <c r="K70" s="31">
        <f t="shared" si="35"/>
        <v>4674.4399</v>
      </c>
      <c r="L70" s="31">
        <f t="shared" si="36"/>
        <v>2482.9156000000003</v>
      </c>
      <c r="M70" s="31">
        <f t="shared" si="17"/>
        <v>53.11685791489158</v>
      </c>
      <c r="N70" s="31">
        <f t="shared" si="18"/>
        <v>10.52038303461718</v>
      </c>
      <c r="O70" s="31">
        <f t="shared" si="4"/>
        <v>12182</v>
      </c>
      <c r="P70" s="31">
        <f t="shared" si="19"/>
        <v>2794.5508000000004</v>
      </c>
      <c r="Q70" s="31">
        <f t="shared" si="37"/>
        <v>1664.0476</v>
      </c>
      <c r="R70" s="31">
        <f t="shared" si="20"/>
        <v>59.54615675621283</v>
      </c>
      <c r="S70" s="32">
        <f t="shared" si="21"/>
        <v>13.659888359875227</v>
      </c>
      <c r="T70" s="30">
        <v>532</v>
      </c>
      <c r="U70" s="30">
        <v>122.04080000000002</v>
      </c>
      <c r="V70" s="29">
        <v>1.0476</v>
      </c>
      <c r="W70" s="31">
        <f t="shared" si="31"/>
        <v>0.8584014526289568</v>
      </c>
      <c r="X70" s="32">
        <f t="shared" si="32"/>
        <v>0.1969172932330827</v>
      </c>
      <c r="Y70" s="30">
        <v>5200</v>
      </c>
      <c r="Z70" s="30">
        <v>576.94</v>
      </c>
      <c r="AA70" s="29">
        <v>124.984</v>
      </c>
      <c r="AB70" s="31">
        <f t="shared" si="22"/>
        <v>21.663257877768917</v>
      </c>
      <c r="AC70" s="32">
        <f t="shared" si="23"/>
        <v>2.4035384615384614</v>
      </c>
      <c r="AD70" s="29">
        <v>11650</v>
      </c>
      <c r="AE70" s="30">
        <v>2672.51</v>
      </c>
      <c r="AF70" s="29">
        <v>1663</v>
      </c>
      <c r="AG70" s="31">
        <f t="shared" si="24"/>
        <v>62.2261469554838</v>
      </c>
      <c r="AH70" s="32">
        <f t="shared" si="25"/>
        <v>14.274678111587983</v>
      </c>
      <c r="AI70" s="29">
        <v>490</v>
      </c>
      <c r="AJ70" s="30">
        <v>215.01200000000003</v>
      </c>
      <c r="AK70" s="29">
        <v>256</v>
      </c>
      <c r="AL70" s="29">
        <v>256</v>
      </c>
      <c r="AM70" s="32">
        <f t="shared" si="26"/>
        <v>52.244897959183675</v>
      </c>
      <c r="AN70" s="33">
        <v>0</v>
      </c>
      <c r="AO70" s="33"/>
      <c r="AP70" s="31"/>
      <c r="AQ70" s="31"/>
      <c r="AR70" s="32"/>
      <c r="AS70" s="33">
        <v>0</v>
      </c>
      <c r="AT70" s="33"/>
      <c r="AU70" s="32">
        <v>0</v>
      </c>
      <c r="AV70" s="32"/>
      <c r="AW70" s="32"/>
      <c r="AX70" s="32"/>
      <c r="AY70" s="29">
        <v>40526.5</v>
      </c>
      <c r="AZ70" s="30">
        <f t="shared" si="27"/>
        <v>10131.625</v>
      </c>
      <c r="BA70" s="29">
        <v>10131.6</v>
      </c>
      <c r="BB70" s="30"/>
      <c r="BC70" s="30">
        <v>0</v>
      </c>
      <c r="BD70" s="30">
        <v>0</v>
      </c>
      <c r="BE70" s="34">
        <v>0</v>
      </c>
      <c r="BF70" s="35">
        <v>0</v>
      </c>
      <c r="BG70" s="29">
        <v>0</v>
      </c>
      <c r="BH70" s="30">
        <v>0</v>
      </c>
      <c r="BI70" s="30">
        <v>0</v>
      </c>
      <c r="BJ70" s="30">
        <v>0</v>
      </c>
      <c r="BK70" s="32"/>
      <c r="BL70" s="32"/>
      <c r="BM70" s="32"/>
      <c r="BN70" s="31">
        <f t="shared" si="38"/>
        <v>179</v>
      </c>
      <c r="BO70" s="31">
        <f t="shared" si="28"/>
        <v>33.9921</v>
      </c>
      <c r="BP70" s="31">
        <f t="shared" si="39"/>
        <v>76.1</v>
      </c>
      <c r="BQ70" s="31">
        <f t="shared" si="29"/>
        <v>223.8755475536963</v>
      </c>
      <c r="BR70" s="32">
        <f t="shared" si="30"/>
        <v>42.513966480446925</v>
      </c>
      <c r="BS70" s="30">
        <v>179</v>
      </c>
      <c r="BT70" s="30">
        <v>33.9921</v>
      </c>
      <c r="BU70" s="29">
        <v>65</v>
      </c>
      <c r="BV70" s="30">
        <v>0</v>
      </c>
      <c r="BW70" s="30">
        <v>0</v>
      </c>
      <c r="BX70" s="29">
        <v>0</v>
      </c>
      <c r="BY70" s="30">
        <v>0</v>
      </c>
      <c r="BZ70" s="30">
        <v>0</v>
      </c>
      <c r="CA70" s="29">
        <v>0</v>
      </c>
      <c r="CB70" s="30">
        <v>0</v>
      </c>
      <c r="CC70" s="30">
        <v>0</v>
      </c>
      <c r="CD70" s="29">
        <v>11.1</v>
      </c>
      <c r="CE70" s="30">
        <v>0</v>
      </c>
      <c r="CF70" s="30">
        <v>0</v>
      </c>
      <c r="CG70" s="30">
        <v>0</v>
      </c>
      <c r="CH70" s="29">
        <v>0</v>
      </c>
      <c r="CI70" s="35">
        <v>0</v>
      </c>
      <c r="CJ70" s="29">
        <v>0</v>
      </c>
      <c r="CK70" s="30">
        <v>3000</v>
      </c>
      <c r="CL70" s="30">
        <v>569.7</v>
      </c>
      <c r="CM70" s="29">
        <v>110</v>
      </c>
      <c r="CN70" s="29">
        <v>2550</v>
      </c>
      <c r="CO70" s="30">
        <v>484.245</v>
      </c>
      <c r="CP70" s="29">
        <v>61.5</v>
      </c>
      <c r="CQ70" s="29">
        <v>2550</v>
      </c>
      <c r="CR70" s="30">
        <v>484.245</v>
      </c>
      <c r="CS70" s="29">
        <v>61.5</v>
      </c>
      <c r="CT70" s="29">
        <v>0</v>
      </c>
      <c r="CU70" s="30">
        <v>0</v>
      </c>
      <c r="CV70" s="29">
        <v>190.284</v>
      </c>
      <c r="CW70" s="30">
        <v>0</v>
      </c>
      <c r="CX70" s="30">
        <v>0</v>
      </c>
      <c r="CY70" s="29">
        <v>0</v>
      </c>
      <c r="CZ70" s="29">
        <v>0</v>
      </c>
      <c r="DA70" s="29">
        <v>0</v>
      </c>
      <c r="DB70" s="29">
        <v>0</v>
      </c>
      <c r="DC70" s="29">
        <v>0</v>
      </c>
      <c r="DD70" s="30">
        <v>0</v>
      </c>
      <c r="DE70" s="29">
        <v>0</v>
      </c>
      <c r="DF70" s="29">
        <v>0</v>
      </c>
      <c r="DG70" s="31">
        <f t="shared" si="40"/>
        <v>64127.5</v>
      </c>
      <c r="DH70" s="31">
        <f t="shared" si="41"/>
        <v>14806.064900000001</v>
      </c>
      <c r="DI70" s="31">
        <f t="shared" si="42"/>
        <v>12614.5156</v>
      </c>
      <c r="DJ70" s="30">
        <v>0</v>
      </c>
      <c r="DK70" s="30">
        <v>0</v>
      </c>
      <c r="DL70" s="30">
        <v>0</v>
      </c>
      <c r="DM70" s="29">
        <v>0</v>
      </c>
      <c r="DN70" s="30"/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29">
        <v>0</v>
      </c>
      <c r="DZ70" s="30">
        <v>0</v>
      </c>
      <c r="EA70" s="29">
        <v>0</v>
      </c>
      <c r="EB70" s="29">
        <v>0</v>
      </c>
      <c r="EC70" s="31">
        <f t="shared" si="43"/>
        <v>0</v>
      </c>
      <c r="ED70" s="31">
        <f t="shared" si="43"/>
        <v>0</v>
      </c>
      <c r="EE70" s="31">
        <f t="shared" si="12"/>
        <v>0</v>
      </c>
      <c r="EH70" s="22"/>
      <c r="EJ70" s="22"/>
      <c r="EK70" s="22"/>
      <c r="EM70" s="22"/>
    </row>
    <row r="71" spans="1:143" s="21" customFormat="1" ht="20.25" customHeight="1">
      <c r="A71" s="19">
        <v>62</v>
      </c>
      <c r="B71" s="20" t="s">
        <v>109</v>
      </c>
      <c r="C71" s="30">
        <v>10977.4335</v>
      </c>
      <c r="D71" s="30">
        <v>3144.7133</v>
      </c>
      <c r="E71" s="31">
        <f t="shared" si="13"/>
        <v>40017.7</v>
      </c>
      <c r="F71" s="31">
        <f t="shared" si="14"/>
        <v>8678.223</v>
      </c>
      <c r="G71" s="31">
        <f t="shared" si="33"/>
        <v>7715.5676</v>
      </c>
      <c r="H71" s="31">
        <f t="shared" si="15"/>
        <v>88.90722904908067</v>
      </c>
      <c r="I71" s="31">
        <f t="shared" si="16"/>
        <v>19.28038742856286</v>
      </c>
      <c r="J71" s="31">
        <f t="shared" si="34"/>
        <v>20468</v>
      </c>
      <c r="K71" s="31">
        <f t="shared" si="35"/>
        <v>3790.798</v>
      </c>
      <c r="L71" s="31">
        <f t="shared" si="36"/>
        <v>2828.1676000000007</v>
      </c>
      <c r="M71" s="31">
        <f t="shared" si="17"/>
        <v>74.60612778628672</v>
      </c>
      <c r="N71" s="31">
        <f t="shared" si="18"/>
        <v>13.817508305647843</v>
      </c>
      <c r="O71" s="31">
        <f t="shared" si="4"/>
        <v>5300</v>
      </c>
      <c r="P71" s="31">
        <f t="shared" si="19"/>
        <v>1215.82</v>
      </c>
      <c r="Q71" s="31">
        <f t="shared" si="37"/>
        <v>1853.3476</v>
      </c>
      <c r="R71" s="31">
        <f t="shared" si="20"/>
        <v>152.43601848957906</v>
      </c>
      <c r="S71" s="32">
        <f t="shared" si="21"/>
        <v>34.96882264150943</v>
      </c>
      <c r="T71" s="30">
        <v>0</v>
      </c>
      <c r="U71" s="30">
        <v>0</v>
      </c>
      <c r="V71" s="29">
        <v>0.4436</v>
      </c>
      <c r="W71" s="31" t="e">
        <f t="shared" si="31"/>
        <v>#DIV/0!</v>
      </c>
      <c r="X71" s="32" t="e">
        <f t="shared" si="32"/>
        <v>#DIV/0!</v>
      </c>
      <c r="Y71" s="30">
        <v>4600</v>
      </c>
      <c r="Z71" s="30">
        <v>510.37</v>
      </c>
      <c r="AA71" s="29">
        <v>0</v>
      </c>
      <c r="AB71" s="31">
        <f t="shared" si="22"/>
        <v>0</v>
      </c>
      <c r="AC71" s="32">
        <f t="shared" si="23"/>
        <v>0</v>
      </c>
      <c r="AD71" s="29">
        <v>5300</v>
      </c>
      <c r="AE71" s="30">
        <v>1215.82</v>
      </c>
      <c r="AF71" s="29">
        <v>1852.904</v>
      </c>
      <c r="AG71" s="31">
        <f t="shared" si="24"/>
        <v>152.39953282558275</v>
      </c>
      <c r="AH71" s="32">
        <f t="shared" si="25"/>
        <v>34.96045283018868</v>
      </c>
      <c r="AI71" s="29">
        <v>232</v>
      </c>
      <c r="AJ71" s="30">
        <v>101.8016</v>
      </c>
      <c r="AK71" s="29">
        <v>58</v>
      </c>
      <c r="AL71" s="29">
        <v>58</v>
      </c>
      <c r="AM71" s="32">
        <f t="shared" si="26"/>
        <v>25</v>
      </c>
      <c r="AN71" s="33">
        <v>0</v>
      </c>
      <c r="AO71" s="33"/>
      <c r="AP71" s="31"/>
      <c r="AQ71" s="31"/>
      <c r="AR71" s="32"/>
      <c r="AS71" s="33">
        <v>0</v>
      </c>
      <c r="AT71" s="33"/>
      <c r="AU71" s="32">
        <v>0</v>
      </c>
      <c r="AV71" s="32"/>
      <c r="AW71" s="32"/>
      <c r="AX71" s="32"/>
      <c r="AY71" s="29">
        <v>19549.7</v>
      </c>
      <c r="AZ71" s="30">
        <f t="shared" si="27"/>
        <v>4887.425</v>
      </c>
      <c r="BA71" s="29">
        <v>4887.4</v>
      </c>
      <c r="BB71" s="30"/>
      <c r="BC71" s="30">
        <v>0</v>
      </c>
      <c r="BD71" s="30">
        <v>0</v>
      </c>
      <c r="BE71" s="34">
        <v>0</v>
      </c>
      <c r="BF71" s="35">
        <v>0</v>
      </c>
      <c r="BG71" s="29">
        <v>0</v>
      </c>
      <c r="BH71" s="30">
        <v>0</v>
      </c>
      <c r="BI71" s="30">
        <v>0</v>
      </c>
      <c r="BJ71" s="30">
        <v>0</v>
      </c>
      <c r="BK71" s="32"/>
      <c r="BL71" s="32"/>
      <c r="BM71" s="32"/>
      <c r="BN71" s="31">
        <f t="shared" si="38"/>
        <v>2120</v>
      </c>
      <c r="BO71" s="31">
        <f t="shared" si="28"/>
        <v>402.58799999999997</v>
      </c>
      <c r="BP71" s="31">
        <f t="shared" si="39"/>
        <v>787.22</v>
      </c>
      <c r="BQ71" s="31">
        <f t="shared" si="29"/>
        <v>195.5398571244051</v>
      </c>
      <c r="BR71" s="32">
        <f t="shared" si="30"/>
        <v>37.13301886792453</v>
      </c>
      <c r="BS71" s="30">
        <v>2120</v>
      </c>
      <c r="BT71" s="30">
        <v>402.58799999999997</v>
      </c>
      <c r="BU71" s="29">
        <v>787.22</v>
      </c>
      <c r="BV71" s="30">
        <v>0</v>
      </c>
      <c r="BW71" s="30">
        <v>0</v>
      </c>
      <c r="BX71" s="29">
        <v>0</v>
      </c>
      <c r="BY71" s="30">
        <v>0</v>
      </c>
      <c r="BZ71" s="30">
        <v>0</v>
      </c>
      <c r="CA71" s="29">
        <v>0</v>
      </c>
      <c r="CB71" s="30">
        <v>0</v>
      </c>
      <c r="CC71" s="30">
        <v>0</v>
      </c>
      <c r="CD71" s="29">
        <v>0</v>
      </c>
      <c r="CE71" s="30">
        <v>0</v>
      </c>
      <c r="CF71" s="30">
        <v>0</v>
      </c>
      <c r="CG71" s="30">
        <v>0</v>
      </c>
      <c r="CH71" s="29">
        <v>0</v>
      </c>
      <c r="CI71" s="35">
        <v>0</v>
      </c>
      <c r="CJ71" s="29">
        <v>0</v>
      </c>
      <c r="CK71" s="30">
        <v>0</v>
      </c>
      <c r="CL71" s="30">
        <v>0</v>
      </c>
      <c r="CM71" s="29">
        <v>0</v>
      </c>
      <c r="CN71" s="29">
        <v>4000</v>
      </c>
      <c r="CO71" s="30">
        <v>759.6</v>
      </c>
      <c r="CP71" s="29">
        <v>29.8</v>
      </c>
      <c r="CQ71" s="29">
        <v>2000</v>
      </c>
      <c r="CR71" s="30">
        <v>379.8</v>
      </c>
      <c r="CS71" s="29">
        <v>0</v>
      </c>
      <c r="CT71" s="29">
        <v>0</v>
      </c>
      <c r="CU71" s="30">
        <v>0</v>
      </c>
      <c r="CV71" s="29">
        <v>0</v>
      </c>
      <c r="CW71" s="30">
        <v>0</v>
      </c>
      <c r="CX71" s="30">
        <v>0</v>
      </c>
      <c r="CY71" s="29">
        <v>0</v>
      </c>
      <c r="CZ71" s="29">
        <v>0</v>
      </c>
      <c r="DA71" s="29">
        <v>0</v>
      </c>
      <c r="DB71" s="29">
        <v>0</v>
      </c>
      <c r="DC71" s="29">
        <v>4216</v>
      </c>
      <c r="DD71" s="30">
        <v>800.6183999999998</v>
      </c>
      <c r="DE71" s="29">
        <v>99.8</v>
      </c>
      <c r="DF71" s="29">
        <v>0</v>
      </c>
      <c r="DG71" s="31">
        <f t="shared" si="40"/>
        <v>40017.7</v>
      </c>
      <c r="DH71" s="31">
        <f t="shared" si="41"/>
        <v>8678.223</v>
      </c>
      <c r="DI71" s="31">
        <f t="shared" si="42"/>
        <v>7715.5676</v>
      </c>
      <c r="DJ71" s="30">
        <v>0</v>
      </c>
      <c r="DK71" s="30">
        <v>0</v>
      </c>
      <c r="DL71" s="30">
        <v>0</v>
      </c>
      <c r="DM71" s="29">
        <v>0</v>
      </c>
      <c r="DN71" s="30"/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29">
        <v>0</v>
      </c>
      <c r="DZ71" s="30">
        <v>0</v>
      </c>
      <c r="EA71" s="29">
        <v>0</v>
      </c>
      <c r="EB71" s="29">
        <v>0</v>
      </c>
      <c r="EC71" s="31">
        <f t="shared" si="43"/>
        <v>0</v>
      </c>
      <c r="ED71" s="31">
        <f t="shared" si="43"/>
        <v>0</v>
      </c>
      <c r="EE71" s="31">
        <f t="shared" si="12"/>
        <v>0</v>
      </c>
      <c r="EH71" s="22"/>
      <c r="EJ71" s="22"/>
      <c r="EK71" s="22"/>
      <c r="EM71" s="22"/>
    </row>
    <row r="72" spans="1:143" s="21" customFormat="1" ht="20.25" customHeight="1">
      <c r="A72" s="19">
        <v>63</v>
      </c>
      <c r="B72" s="20" t="s">
        <v>110</v>
      </c>
      <c r="C72" s="30">
        <v>76.4497</v>
      </c>
      <c r="D72" s="30">
        <v>12165.5885</v>
      </c>
      <c r="E72" s="31">
        <f t="shared" si="13"/>
        <v>32483.7</v>
      </c>
      <c r="F72" s="31">
        <f t="shared" si="14"/>
        <v>7205.97847</v>
      </c>
      <c r="G72" s="31">
        <f t="shared" si="33"/>
        <v>6727.332500000001</v>
      </c>
      <c r="H72" s="31">
        <f t="shared" si="15"/>
        <v>93.35765473082243</v>
      </c>
      <c r="I72" s="31">
        <f t="shared" si="16"/>
        <v>20.70987141243147</v>
      </c>
      <c r="J72" s="31">
        <f t="shared" si="34"/>
        <v>9900.5</v>
      </c>
      <c r="K72" s="31">
        <f t="shared" si="35"/>
        <v>1560.17847</v>
      </c>
      <c r="L72" s="31">
        <f t="shared" si="36"/>
        <v>1081.5324999999998</v>
      </c>
      <c r="M72" s="31">
        <f t="shared" si="17"/>
        <v>69.32107581256392</v>
      </c>
      <c r="N72" s="31">
        <f t="shared" si="18"/>
        <v>10.92401898893995</v>
      </c>
      <c r="O72" s="31">
        <f t="shared" si="4"/>
        <v>2382.1</v>
      </c>
      <c r="P72" s="31">
        <f t="shared" si="19"/>
        <v>523.51374</v>
      </c>
      <c r="Q72" s="31">
        <f t="shared" si="37"/>
        <v>485.1253</v>
      </c>
      <c r="R72" s="31">
        <f t="shared" si="20"/>
        <v>92.6671571217978</v>
      </c>
      <c r="S72" s="32">
        <f t="shared" si="21"/>
        <v>20.365446454808783</v>
      </c>
      <c r="T72" s="30">
        <v>82.1</v>
      </c>
      <c r="U72" s="30">
        <v>18.83374</v>
      </c>
      <c r="V72" s="29">
        <v>40.9113</v>
      </c>
      <c r="W72" s="31">
        <f t="shared" si="31"/>
        <v>217.22345110424163</v>
      </c>
      <c r="X72" s="32">
        <f t="shared" si="32"/>
        <v>49.831059683313036</v>
      </c>
      <c r="Y72" s="30">
        <v>5201.4</v>
      </c>
      <c r="Z72" s="30">
        <v>577.09533</v>
      </c>
      <c r="AA72" s="29">
        <v>214.633</v>
      </c>
      <c r="AB72" s="31">
        <f t="shared" si="22"/>
        <v>37.19194885877867</v>
      </c>
      <c r="AC72" s="32">
        <f t="shared" si="23"/>
        <v>4.126446725881494</v>
      </c>
      <c r="AD72" s="29">
        <v>2300</v>
      </c>
      <c r="AE72" s="30">
        <v>504.68</v>
      </c>
      <c r="AF72" s="29">
        <v>444.214</v>
      </c>
      <c r="AG72" s="31">
        <f t="shared" si="24"/>
        <v>88.01894269636205</v>
      </c>
      <c r="AH72" s="32">
        <f t="shared" si="25"/>
        <v>19.31365217391304</v>
      </c>
      <c r="AI72" s="29">
        <v>299</v>
      </c>
      <c r="AJ72" s="30">
        <v>76.3512</v>
      </c>
      <c r="AK72" s="29">
        <v>43.5</v>
      </c>
      <c r="AL72" s="29">
        <v>43.5</v>
      </c>
      <c r="AM72" s="32">
        <f t="shared" si="26"/>
        <v>14.54849498327759</v>
      </c>
      <c r="AN72" s="33">
        <v>0</v>
      </c>
      <c r="AO72" s="33"/>
      <c r="AP72" s="31"/>
      <c r="AQ72" s="31"/>
      <c r="AR72" s="32"/>
      <c r="AS72" s="33">
        <v>0</v>
      </c>
      <c r="AT72" s="33"/>
      <c r="AU72" s="32">
        <v>0</v>
      </c>
      <c r="AV72" s="32"/>
      <c r="AW72" s="32"/>
      <c r="AX72" s="32"/>
      <c r="AY72" s="29">
        <v>22583.2</v>
      </c>
      <c r="AZ72" s="30">
        <f t="shared" si="27"/>
        <v>5645.8</v>
      </c>
      <c r="BA72" s="29">
        <v>5645.8</v>
      </c>
      <c r="BB72" s="30"/>
      <c r="BC72" s="30">
        <v>0</v>
      </c>
      <c r="BD72" s="30">
        <v>0</v>
      </c>
      <c r="BE72" s="34">
        <v>0</v>
      </c>
      <c r="BF72" s="35">
        <v>0</v>
      </c>
      <c r="BG72" s="29">
        <v>0</v>
      </c>
      <c r="BH72" s="30">
        <v>0</v>
      </c>
      <c r="BI72" s="30">
        <v>0</v>
      </c>
      <c r="BJ72" s="30">
        <v>0</v>
      </c>
      <c r="BK72" s="32"/>
      <c r="BL72" s="32"/>
      <c r="BM72" s="32"/>
      <c r="BN72" s="31">
        <f t="shared" si="38"/>
        <v>728</v>
      </c>
      <c r="BO72" s="31">
        <f t="shared" si="28"/>
        <v>138.2472</v>
      </c>
      <c r="BP72" s="31">
        <f t="shared" si="39"/>
        <v>140.185</v>
      </c>
      <c r="BQ72" s="31">
        <f t="shared" si="29"/>
        <v>101.40169204150247</v>
      </c>
      <c r="BR72" s="32">
        <f t="shared" si="30"/>
        <v>19.25618131868132</v>
      </c>
      <c r="BS72" s="30">
        <v>728</v>
      </c>
      <c r="BT72" s="30">
        <v>138.2472</v>
      </c>
      <c r="BU72" s="29">
        <v>140.185</v>
      </c>
      <c r="BV72" s="30">
        <v>0</v>
      </c>
      <c r="BW72" s="30">
        <v>0</v>
      </c>
      <c r="BX72" s="29">
        <v>0</v>
      </c>
      <c r="BY72" s="30">
        <v>0</v>
      </c>
      <c r="BZ72" s="30">
        <v>0</v>
      </c>
      <c r="CA72" s="29">
        <v>0</v>
      </c>
      <c r="CB72" s="30">
        <v>0</v>
      </c>
      <c r="CC72" s="30">
        <v>0</v>
      </c>
      <c r="CD72" s="29">
        <v>0</v>
      </c>
      <c r="CE72" s="30">
        <v>0</v>
      </c>
      <c r="CF72" s="30">
        <v>0</v>
      </c>
      <c r="CG72" s="30">
        <v>0</v>
      </c>
      <c r="CH72" s="29">
        <v>0</v>
      </c>
      <c r="CI72" s="35">
        <v>0</v>
      </c>
      <c r="CJ72" s="29">
        <v>0</v>
      </c>
      <c r="CK72" s="30">
        <v>0</v>
      </c>
      <c r="CL72" s="30">
        <v>0</v>
      </c>
      <c r="CM72" s="29">
        <v>0</v>
      </c>
      <c r="CN72" s="29">
        <v>1290</v>
      </c>
      <c r="CO72" s="30">
        <v>244.97099999999998</v>
      </c>
      <c r="CP72" s="29">
        <v>131.25</v>
      </c>
      <c r="CQ72" s="29">
        <v>1250</v>
      </c>
      <c r="CR72" s="30">
        <v>237.375</v>
      </c>
      <c r="CS72" s="29">
        <v>131.25</v>
      </c>
      <c r="CT72" s="29">
        <v>0</v>
      </c>
      <c r="CU72" s="30">
        <v>0</v>
      </c>
      <c r="CV72" s="29">
        <v>66.8392</v>
      </c>
      <c r="CW72" s="30">
        <v>0</v>
      </c>
      <c r="CX72" s="30">
        <v>0</v>
      </c>
      <c r="CY72" s="29">
        <v>0</v>
      </c>
      <c r="CZ72" s="29">
        <v>0</v>
      </c>
      <c r="DA72" s="29">
        <v>0</v>
      </c>
      <c r="DB72" s="29">
        <v>0</v>
      </c>
      <c r="DC72" s="29">
        <v>0</v>
      </c>
      <c r="DD72" s="30">
        <v>0</v>
      </c>
      <c r="DE72" s="29">
        <v>0</v>
      </c>
      <c r="DF72" s="29">
        <v>0</v>
      </c>
      <c r="DG72" s="31">
        <f t="shared" si="40"/>
        <v>32483.7</v>
      </c>
      <c r="DH72" s="31">
        <f t="shared" si="41"/>
        <v>7205.97847</v>
      </c>
      <c r="DI72" s="31">
        <f t="shared" si="42"/>
        <v>6727.332500000001</v>
      </c>
      <c r="DJ72" s="30">
        <v>0</v>
      </c>
      <c r="DK72" s="30">
        <v>0</v>
      </c>
      <c r="DL72" s="30">
        <v>0</v>
      </c>
      <c r="DM72" s="29">
        <v>0</v>
      </c>
      <c r="DN72" s="30"/>
      <c r="DO72" s="30">
        <v>0</v>
      </c>
      <c r="DP72" s="30">
        <v>0</v>
      </c>
      <c r="DQ72" s="30">
        <v>0</v>
      </c>
      <c r="DR72" s="30">
        <v>0</v>
      </c>
      <c r="DS72" s="30">
        <v>0</v>
      </c>
      <c r="DT72" s="30">
        <v>0</v>
      </c>
      <c r="DU72" s="30">
        <v>0</v>
      </c>
      <c r="DV72" s="30">
        <v>0</v>
      </c>
      <c r="DW72" s="30">
        <v>0</v>
      </c>
      <c r="DX72" s="30">
        <v>0</v>
      </c>
      <c r="DY72" s="29">
        <v>0</v>
      </c>
      <c r="DZ72" s="30">
        <v>0</v>
      </c>
      <c r="EA72" s="29">
        <v>0</v>
      </c>
      <c r="EB72" s="29">
        <v>0</v>
      </c>
      <c r="EC72" s="31">
        <f t="shared" si="43"/>
        <v>0</v>
      </c>
      <c r="ED72" s="31">
        <f t="shared" si="43"/>
        <v>0</v>
      </c>
      <c r="EE72" s="31">
        <f t="shared" si="12"/>
        <v>0</v>
      </c>
      <c r="EH72" s="22"/>
      <c r="EJ72" s="22"/>
      <c r="EK72" s="22"/>
      <c r="EM72" s="22"/>
    </row>
    <row r="73" spans="1:143" s="21" customFormat="1" ht="20.25" customHeight="1">
      <c r="A73" s="19">
        <v>64</v>
      </c>
      <c r="B73" s="20" t="s">
        <v>111</v>
      </c>
      <c r="C73" s="30">
        <v>506.3481</v>
      </c>
      <c r="D73" s="30">
        <v>2756.9147</v>
      </c>
      <c r="E73" s="31">
        <f t="shared" si="13"/>
        <v>44970.4</v>
      </c>
      <c r="F73" s="31">
        <f t="shared" si="14"/>
        <v>10091.2406</v>
      </c>
      <c r="G73" s="31">
        <f t="shared" si="33"/>
        <v>9958.6328</v>
      </c>
      <c r="H73" s="31">
        <f t="shared" si="15"/>
        <v>98.68591181940504</v>
      </c>
      <c r="I73" s="31">
        <f t="shared" si="16"/>
        <v>22.14486150890363</v>
      </c>
      <c r="J73" s="31">
        <f t="shared" si="34"/>
        <v>18355</v>
      </c>
      <c r="K73" s="31">
        <f t="shared" si="35"/>
        <v>3472.9906</v>
      </c>
      <c r="L73" s="31">
        <f t="shared" si="36"/>
        <v>3342.2328</v>
      </c>
      <c r="M73" s="31">
        <f t="shared" si="17"/>
        <v>96.23500852550538</v>
      </c>
      <c r="N73" s="31">
        <f t="shared" si="18"/>
        <v>18.20884118768728</v>
      </c>
      <c r="O73" s="31">
        <f t="shared" si="4"/>
        <v>8620</v>
      </c>
      <c r="P73" s="31">
        <f t="shared" si="19"/>
        <v>1977.428</v>
      </c>
      <c r="Q73" s="31">
        <f t="shared" si="37"/>
        <v>2936.0548000000003</v>
      </c>
      <c r="R73" s="31">
        <f t="shared" si="20"/>
        <v>148.4784679897321</v>
      </c>
      <c r="S73" s="32">
        <f t="shared" si="21"/>
        <v>34.06096055684455</v>
      </c>
      <c r="T73" s="30">
        <v>120</v>
      </c>
      <c r="U73" s="30">
        <v>27.528000000000002</v>
      </c>
      <c r="V73" s="29">
        <v>0.0738</v>
      </c>
      <c r="W73" s="31">
        <f t="shared" si="31"/>
        <v>0.26809067131647774</v>
      </c>
      <c r="X73" s="32">
        <f t="shared" si="32"/>
        <v>0.0615</v>
      </c>
      <c r="Y73" s="30">
        <v>5100</v>
      </c>
      <c r="Z73" s="30">
        <v>565.845</v>
      </c>
      <c r="AA73" s="29">
        <v>169.169</v>
      </c>
      <c r="AB73" s="31">
        <f t="shared" si="22"/>
        <v>29.896703160759575</v>
      </c>
      <c r="AC73" s="32">
        <f t="shared" si="23"/>
        <v>3.3170392156862745</v>
      </c>
      <c r="AD73" s="29">
        <v>8500</v>
      </c>
      <c r="AE73" s="30">
        <v>1949.9</v>
      </c>
      <c r="AF73" s="29">
        <v>2935.981</v>
      </c>
      <c r="AG73" s="31">
        <f t="shared" si="24"/>
        <v>150.57084978716858</v>
      </c>
      <c r="AH73" s="32">
        <f t="shared" si="25"/>
        <v>34.54095294117647</v>
      </c>
      <c r="AI73" s="29">
        <v>199</v>
      </c>
      <c r="AJ73" s="30">
        <v>87.3212</v>
      </c>
      <c r="AK73" s="29">
        <v>42.15</v>
      </c>
      <c r="AL73" s="29">
        <v>42.15</v>
      </c>
      <c r="AM73" s="32">
        <f t="shared" si="26"/>
        <v>21.180904522613066</v>
      </c>
      <c r="AN73" s="33">
        <v>0</v>
      </c>
      <c r="AO73" s="33"/>
      <c r="AP73" s="31"/>
      <c r="AQ73" s="31"/>
      <c r="AR73" s="32"/>
      <c r="AS73" s="33">
        <v>0</v>
      </c>
      <c r="AT73" s="33"/>
      <c r="AU73" s="32">
        <v>0</v>
      </c>
      <c r="AV73" s="32"/>
      <c r="AW73" s="32"/>
      <c r="AX73" s="32"/>
      <c r="AY73" s="29">
        <v>26465.4</v>
      </c>
      <c r="AZ73" s="30">
        <f t="shared" si="27"/>
        <v>6616.35</v>
      </c>
      <c r="BA73" s="29">
        <v>6616.4</v>
      </c>
      <c r="BB73" s="30"/>
      <c r="BC73" s="30">
        <v>0</v>
      </c>
      <c r="BD73" s="30">
        <v>0</v>
      </c>
      <c r="BE73" s="34">
        <v>0</v>
      </c>
      <c r="BF73" s="35">
        <v>0</v>
      </c>
      <c r="BG73" s="29">
        <v>0</v>
      </c>
      <c r="BH73" s="30">
        <v>0</v>
      </c>
      <c r="BI73" s="30">
        <v>0</v>
      </c>
      <c r="BJ73" s="30">
        <v>0</v>
      </c>
      <c r="BK73" s="32"/>
      <c r="BL73" s="32"/>
      <c r="BM73" s="32"/>
      <c r="BN73" s="31">
        <f t="shared" si="38"/>
        <v>55</v>
      </c>
      <c r="BO73" s="31">
        <f t="shared" si="28"/>
        <v>10.4445</v>
      </c>
      <c r="BP73" s="31">
        <f t="shared" si="39"/>
        <v>47</v>
      </c>
      <c r="BQ73" s="31">
        <f t="shared" si="29"/>
        <v>449.99760639571065</v>
      </c>
      <c r="BR73" s="32">
        <f t="shared" si="30"/>
        <v>85.45454545454545</v>
      </c>
      <c r="BS73" s="30">
        <v>55</v>
      </c>
      <c r="BT73" s="30">
        <v>10.4445</v>
      </c>
      <c r="BU73" s="29">
        <v>47</v>
      </c>
      <c r="BV73" s="30">
        <v>0</v>
      </c>
      <c r="BW73" s="30">
        <v>0</v>
      </c>
      <c r="BX73" s="29">
        <v>0</v>
      </c>
      <c r="BY73" s="30">
        <v>0</v>
      </c>
      <c r="BZ73" s="30">
        <v>0</v>
      </c>
      <c r="CA73" s="29">
        <v>0</v>
      </c>
      <c r="CB73" s="30">
        <v>0</v>
      </c>
      <c r="CC73" s="30">
        <v>0</v>
      </c>
      <c r="CD73" s="29">
        <v>0</v>
      </c>
      <c r="CE73" s="30">
        <v>0</v>
      </c>
      <c r="CF73" s="30">
        <v>0</v>
      </c>
      <c r="CG73" s="30">
        <v>0</v>
      </c>
      <c r="CH73" s="29">
        <v>150</v>
      </c>
      <c r="CI73" s="35">
        <v>1.9</v>
      </c>
      <c r="CJ73" s="29">
        <v>0</v>
      </c>
      <c r="CK73" s="30">
        <v>2880</v>
      </c>
      <c r="CL73" s="30">
        <v>546.9119999999999</v>
      </c>
      <c r="CM73" s="29">
        <v>0</v>
      </c>
      <c r="CN73" s="29">
        <v>1501</v>
      </c>
      <c r="CO73" s="30">
        <v>285.0399</v>
      </c>
      <c r="CP73" s="29">
        <v>147.859</v>
      </c>
      <c r="CQ73" s="29">
        <v>1501</v>
      </c>
      <c r="CR73" s="30">
        <v>285.0399</v>
      </c>
      <c r="CS73" s="29">
        <v>47.7</v>
      </c>
      <c r="CT73" s="29">
        <v>0</v>
      </c>
      <c r="CU73" s="30">
        <v>0</v>
      </c>
      <c r="CV73" s="29">
        <v>0</v>
      </c>
      <c r="CW73" s="30">
        <v>0</v>
      </c>
      <c r="CX73" s="30">
        <v>0</v>
      </c>
      <c r="CY73" s="29">
        <v>0</v>
      </c>
      <c r="CZ73" s="29">
        <v>0</v>
      </c>
      <c r="DA73" s="29">
        <v>0</v>
      </c>
      <c r="DB73" s="29">
        <v>0</v>
      </c>
      <c r="DC73" s="29">
        <v>0</v>
      </c>
      <c r="DD73" s="30">
        <v>0</v>
      </c>
      <c r="DE73" s="29">
        <v>0</v>
      </c>
      <c r="DF73" s="29">
        <v>0</v>
      </c>
      <c r="DG73" s="31">
        <f t="shared" si="40"/>
        <v>44970.4</v>
      </c>
      <c r="DH73" s="31">
        <f t="shared" si="41"/>
        <v>10091.2406</v>
      </c>
      <c r="DI73" s="31">
        <f t="shared" si="42"/>
        <v>9958.6328</v>
      </c>
      <c r="DJ73" s="30">
        <v>0</v>
      </c>
      <c r="DK73" s="30">
        <v>0</v>
      </c>
      <c r="DL73" s="30">
        <v>0</v>
      </c>
      <c r="DM73" s="29">
        <v>0</v>
      </c>
      <c r="DN73" s="30"/>
      <c r="DO73" s="30">
        <v>0</v>
      </c>
      <c r="DP73" s="30">
        <v>0</v>
      </c>
      <c r="DQ73" s="30">
        <v>0</v>
      </c>
      <c r="DR73" s="30">
        <v>0</v>
      </c>
      <c r="DS73" s="30">
        <v>0</v>
      </c>
      <c r="DT73" s="30">
        <v>0</v>
      </c>
      <c r="DU73" s="30">
        <v>0</v>
      </c>
      <c r="DV73" s="30">
        <v>0</v>
      </c>
      <c r="DW73" s="30">
        <v>0</v>
      </c>
      <c r="DX73" s="30">
        <v>0</v>
      </c>
      <c r="DY73" s="29">
        <v>0</v>
      </c>
      <c r="DZ73" s="30">
        <v>0</v>
      </c>
      <c r="EA73" s="29">
        <v>0</v>
      </c>
      <c r="EB73" s="29">
        <v>0</v>
      </c>
      <c r="EC73" s="31">
        <f t="shared" si="43"/>
        <v>0</v>
      </c>
      <c r="ED73" s="31">
        <f t="shared" si="43"/>
        <v>0</v>
      </c>
      <c r="EE73" s="31">
        <f t="shared" si="12"/>
        <v>0</v>
      </c>
      <c r="EH73" s="22"/>
      <c r="EJ73" s="22"/>
      <c r="EK73" s="22"/>
      <c r="EM73" s="22"/>
    </row>
    <row r="74" spans="1:143" s="21" customFormat="1" ht="20.25" customHeight="1">
      <c r="A74" s="19">
        <v>65</v>
      </c>
      <c r="B74" s="20" t="s">
        <v>112</v>
      </c>
      <c r="C74" s="30">
        <v>11755.6729</v>
      </c>
      <c r="D74" s="30">
        <v>5030.4631</v>
      </c>
      <c r="E74" s="31">
        <f t="shared" si="13"/>
        <v>58960.9</v>
      </c>
      <c r="F74" s="31">
        <f t="shared" si="14"/>
        <v>11843.11578</v>
      </c>
      <c r="G74" s="31">
        <f aca="true" t="shared" si="44" ref="G74:G104">DI74+EE74-EA74</f>
        <v>10570.7271</v>
      </c>
      <c r="H74" s="31">
        <f t="shared" si="15"/>
        <v>89.25630126703025</v>
      </c>
      <c r="I74" s="31">
        <f t="shared" si="16"/>
        <v>17.928367952320944</v>
      </c>
      <c r="J74" s="31">
        <f aca="true" t="shared" si="45" ref="J74:J104">T74+Y74+AD74+AI74+AN74+AS74+BK74+BS74+BV74+BY74+CB74+CE74+CK74+CN74+CT74+CW74+DC74</f>
        <v>32103.7</v>
      </c>
      <c r="K74" s="31">
        <f aca="true" t="shared" si="46" ref="K74:K104">U74+Z74+AE74+AJ74+AO74+AT74+BL74+BT74+BW74+BZ74+CC74+CF74+CL74+CO74+CU74+CX74+DD74</f>
        <v>5128.81578</v>
      </c>
      <c r="L74" s="31">
        <f aca="true" t="shared" si="47" ref="L74:L104">V74+AA74+AF74+AK74+AP74+AU74+BM74+BU74+BX74+CA74+CD74+CG74+CM74+CP74+CV74+CY74+DE74+DF74</f>
        <v>3856.4271000000003</v>
      </c>
      <c r="M74" s="31">
        <f t="shared" si="17"/>
        <v>75.19137487913439</v>
      </c>
      <c r="N74" s="31">
        <f t="shared" si="18"/>
        <v>12.012406981126787</v>
      </c>
      <c r="O74" s="31">
        <f aca="true" t="shared" si="48" ref="O74:O104">T74+AD74</f>
        <v>4663.7</v>
      </c>
      <c r="P74" s="31">
        <f t="shared" si="19"/>
        <v>1069.8527800000002</v>
      </c>
      <c r="Q74" s="31">
        <f aca="true" t="shared" si="49" ref="Q74:Q104">V74+AF74</f>
        <v>843.4771</v>
      </c>
      <c r="R74" s="31">
        <f t="shared" si="20"/>
        <v>78.84048308029818</v>
      </c>
      <c r="S74" s="32">
        <f t="shared" si="21"/>
        <v>18.086006818620408</v>
      </c>
      <c r="T74" s="30">
        <v>0</v>
      </c>
      <c r="U74" s="30">
        <v>0</v>
      </c>
      <c r="V74" s="29">
        <v>0.0771</v>
      </c>
      <c r="W74" s="31" t="e">
        <f t="shared" si="31"/>
        <v>#DIV/0!</v>
      </c>
      <c r="X74" s="32" t="e">
        <f t="shared" si="32"/>
        <v>#DIV/0!</v>
      </c>
      <c r="Y74" s="30">
        <v>15000</v>
      </c>
      <c r="Z74" s="30">
        <v>1664.25</v>
      </c>
      <c r="AA74" s="29">
        <v>1369.25</v>
      </c>
      <c r="AB74" s="31">
        <f t="shared" si="22"/>
        <v>82.27429773171097</v>
      </c>
      <c r="AC74" s="32">
        <f t="shared" si="23"/>
        <v>9.128333333333332</v>
      </c>
      <c r="AD74" s="29">
        <v>4663.7</v>
      </c>
      <c r="AE74" s="30">
        <v>1069.8527800000002</v>
      </c>
      <c r="AF74" s="29">
        <v>843.4</v>
      </c>
      <c r="AG74" s="31">
        <f t="shared" si="24"/>
        <v>78.83327648127435</v>
      </c>
      <c r="AH74" s="32">
        <f t="shared" si="25"/>
        <v>18.08435362480434</v>
      </c>
      <c r="AI74" s="29">
        <v>130</v>
      </c>
      <c r="AJ74" s="30">
        <v>57.044000000000004</v>
      </c>
      <c r="AK74" s="29">
        <v>96.9</v>
      </c>
      <c r="AL74" s="29">
        <v>96.9</v>
      </c>
      <c r="AM74" s="32">
        <f t="shared" si="26"/>
        <v>74.53846153846155</v>
      </c>
      <c r="AN74" s="33">
        <v>0</v>
      </c>
      <c r="AO74" s="33"/>
      <c r="AP74" s="31"/>
      <c r="AQ74" s="31"/>
      <c r="AR74" s="32"/>
      <c r="AS74" s="33">
        <v>0</v>
      </c>
      <c r="AT74" s="33"/>
      <c r="AU74" s="32">
        <v>0</v>
      </c>
      <c r="AV74" s="32"/>
      <c r="AW74" s="32"/>
      <c r="AX74" s="32"/>
      <c r="AY74" s="29">
        <v>26857.2</v>
      </c>
      <c r="AZ74" s="30">
        <f t="shared" si="27"/>
        <v>6714.299999999999</v>
      </c>
      <c r="BA74" s="29">
        <v>6714.3</v>
      </c>
      <c r="BB74" s="30"/>
      <c r="BC74" s="30">
        <v>0</v>
      </c>
      <c r="BD74" s="30">
        <v>0</v>
      </c>
      <c r="BE74" s="34">
        <v>0</v>
      </c>
      <c r="BF74" s="35">
        <v>0</v>
      </c>
      <c r="BG74" s="29">
        <v>0</v>
      </c>
      <c r="BH74" s="30">
        <v>0</v>
      </c>
      <c r="BI74" s="30">
        <v>0</v>
      </c>
      <c r="BJ74" s="30">
        <v>0</v>
      </c>
      <c r="BK74" s="32"/>
      <c r="BL74" s="32"/>
      <c r="BM74" s="32"/>
      <c r="BN74" s="31">
        <f aca="true" t="shared" si="50" ref="BN74:BN104">BS74+BV74+BY74+CB74</f>
        <v>4960</v>
      </c>
      <c r="BO74" s="31">
        <f t="shared" si="28"/>
        <v>941.904</v>
      </c>
      <c r="BP74" s="31">
        <f aca="true" t="shared" si="51" ref="BP74:BP104">BU74+BX74+CA74+CD74</f>
        <v>181.4</v>
      </c>
      <c r="BQ74" s="31">
        <f t="shared" si="29"/>
        <v>19.25886289897909</v>
      </c>
      <c r="BR74" s="32">
        <f t="shared" si="30"/>
        <v>3.6572580645161294</v>
      </c>
      <c r="BS74" s="30">
        <v>4960</v>
      </c>
      <c r="BT74" s="30">
        <v>941.904</v>
      </c>
      <c r="BU74" s="29">
        <v>181.4</v>
      </c>
      <c r="BV74" s="30">
        <v>0</v>
      </c>
      <c r="BW74" s="30">
        <v>0</v>
      </c>
      <c r="BX74" s="29">
        <v>0</v>
      </c>
      <c r="BY74" s="30">
        <v>0</v>
      </c>
      <c r="BZ74" s="30">
        <v>0</v>
      </c>
      <c r="CA74" s="29">
        <v>0</v>
      </c>
      <c r="CB74" s="30">
        <v>0</v>
      </c>
      <c r="CC74" s="30">
        <v>0</v>
      </c>
      <c r="CD74" s="29">
        <v>0</v>
      </c>
      <c r="CE74" s="30">
        <v>0</v>
      </c>
      <c r="CF74" s="30">
        <v>0</v>
      </c>
      <c r="CG74" s="30">
        <v>0</v>
      </c>
      <c r="CH74" s="29">
        <v>0</v>
      </c>
      <c r="CI74" s="35">
        <v>0</v>
      </c>
      <c r="CJ74" s="29">
        <v>0</v>
      </c>
      <c r="CK74" s="30">
        <v>4000</v>
      </c>
      <c r="CL74" s="30">
        <v>759.6</v>
      </c>
      <c r="CM74" s="29">
        <v>1040</v>
      </c>
      <c r="CN74" s="29">
        <v>3350</v>
      </c>
      <c r="CO74" s="30">
        <v>636.165</v>
      </c>
      <c r="CP74" s="29">
        <v>279.3</v>
      </c>
      <c r="CQ74" s="29">
        <v>1750</v>
      </c>
      <c r="CR74" s="30">
        <v>332.325</v>
      </c>
      <c r="CS74" s="29">
        <v>279.3</v>
      </c>
      <c r="CT74" s="29">
        <v>0</v>
      </c>
      <c r="CU74" s="30">
        <v>0</v>
      </c>
      <c r="CV74" s="29">
        <v>0</v>
      </c>
      <c r="CW74" s="30">
        <v>0</v>
      </c>
      <c r="CX74" s="30">
        <v>0</v>
      </c>
      <c r="CY74" s="29">
        <v>0</v>
      </c>
      <c r="CZ74" s="29">
        <v>0</v>
      </c>
      <c r="DA74" s="29">
        <v>0</v>
      </c>
      <c r="DB74" s="29">
        <v>0</v>
      </c>
      <c r="DC74" s="29">
        <v>0</v>
      </c>
      <c r="DD74" s="30">
        <v>0</v>
      </c>
      <c r="DE74" s="29">
        <v>46.1</v>
      </c>
      <c r="DF74" s="29">
        <v>0</v>
      </c>
      <c r="DG74" s="31">
        <f aca="true" t="shared" si="52" ref="DG74:DG104">T74+Y74+AD74+AI74+AN74+AS74+AV74+AY74+BB74+BE74+BH74+BK74+BS74+BV74+BY74+CB74+CE74+CH74+CK74+CN74+CT74+CW74+CZ74+DC74</f>
        <v>58960.9</v>
      </c>
      <c r="DH74" s="31">
        <f aca="true" t="shared" si="53" ref="DH74:DH104">U74+Z74+AE74+AJ74+AO74+AT74+AW74+AZ74+BC74+BF74+BI74+BL74+BT74+BW74+BZ74+CC74+CF74+CI74+CL74+CO74+CU74+CX74+DA74+DD74</f>
        <v>11843.11578</v>
      </c>
      <c r="DI74" s="31">
        <f aca="true" t="shared" si="54" ref="DI74:DI104">V74+AA74+AF74+AK74+AP74+AU74+AX74+BA74+BD74+BG74+BJ74+BM74+BU74+BX74+CA74+CD74+CG74+CJ74+CM74+CP74+CV74+CY74+DB74+DE74+DF74</f>
        <v>10570.7271</v>
      </c>
      <c r="DJ74" s="30">
        <v>0</v>
      </c>
      <c r="DK74" s="30">
        <v>0</v>
      </c>
      <c r="DL74" s="30">
        <v>0</v>
      </c>
      <c r="DM74" s="29">
        <v>0</v>
      </c>
      <c r="DN74" s="30"/>
      <c r="DO74" s="30">
        <v>0</v>
      </c>
      <c r="DP74" s="30">
        <v>0</v>
      </c>
      <c r="DQ74" s="30">
        <v>0</v>
      </c>
      <c r="DR74" s="30">
        <v>0</v>
      </c>
      <c r="DS74" s="30">
        <v>0</v>
      </c>
      <c r="DT74" s="30">
        <v>0</v>
      </c>
      <c r="DU74" s="30">
        <v>0</v>
      </c>
      <c r="DV74" s="30">
        <v>0</v>
      </c>
      <c r="DW74" s="30">
        <v>0</v>
      </c>
      <c r="DX74" s="30">
        <v>0</v>
      </c>
      <c r="DY74" s="29">
        <v>0</v>
      </c>
      <c r="DZ74" s="30">
        <v>0</v>
      </c>
      <c r="EA74" s="29">
        <v>0</v>
      </c>
      <c r="EB74" s="29">
        <v>0</v>
      </c>
      <c r="EC74" s="31">
        <f aca="true" t="shared" si="55" ref="EC74:ED104">DJ74+DM74+DP74+DS74+DV74+DY74</f>
        <v>0</v>
      </c>
      <c r="ED74" s="31">
        <f t="shared" si="55"/>
        <v>0</v>
      </c>
      <c r="EE74" s="31">
        <f aca="true" t="shared" si="56" ref="EE74:EE104">DL74+DO74+DR74+DU74+DX74+EA74+EB74</f>
        <v>0</v>
      </c>
      <c r="EH74" s="22"/>
      <c r="EJ74" s="22"/>
      <c r="EK74" s="22"/>
      <c r="EM74" s="22"/>
    </row>
    <row r="75" spans="1:143" s="21" customFormat="1" ht="20.25" customHeight="1">
      <c r="A75" s="19">
        <v>66</v>
      </c>
      <c r="B75" s="25" t="s">
        <v>113</v>
      </c>
      <c r="C75" s="30">
        <v>33023.8697</v>
      </c>
      <c r="D75" s="30">
        <v>4729.4842</v>
      </c>
      <c r="E75" s="31">
        <f aca="true" t="shared" si="57" ref="E75:E104">DG75+EC75-DY75</f>
        <v>70316.8</v>
      </c>
      <c r="F75" s="31">
        <f aca="true" t="shared" si="58" ref="F75:F104">DH75+ED75-DZ75</f>
        <v>16140.854910000002</v>
      </c>
      <c r="G75" s="31">
        <f t="shared" si="44"/>
        <v>15530.752999999997</v>
      </c>
      <c r="H75" s="31">
        <f aca="true" t="shared" si="59" ref="H75:H104">G75/F75*100</f>
        <v>96.22013881295706</v>
      </c>
      <c r="I75" s="31">
        <f aca="true" t="shared" si="60" ref="I75:I104">G75/E75*100</f>
        <v>22.086831312005092</v>
      </c>
      <c r="J75" s="31">
        <f t="shared" si="45"/>
        <v>26482.9</v>
      </c>
      <c r="K75" s="31">
        <f t="shared" si="46"/>
        <v>5182.379910000001</v>
      </c>
      <c r="L75" s="31">
        <f t="shared" si="47"/>
        <v>4873.4529999999995</v>
      </c>
      <c r="M75" s="31">
        <f aca="true" t="shared" si="61" ref="M75:M104">L75/K75*100</f>
        <v>94.038898819365</v>
      </c>
      <c r="N75" s="31">
        <f aca="true" t="shared" si="62" ref="N75:N104">L75/J75*100</f>
        <v>18.40226334729202</v>
      </c>
      <c r="O75" s="31">
        <f t="shared" si="48"/>
        <v>11886.2</v>
      </c>
      <c r="P75" s="31">
        <f aca="true" t="shared" si="63" ref="P75:P104">U75+AE75</f>
        <v>2726.6942800000006</v>
      </c>
      <c r="Q75" s="31">
        <f t="shared" si="49"/>
        <v>2120.049</v>
      </c>
      <c r="R75" s="31">
        <f>Q75/P75*100</f>
        <v>77.75162091145764</v>
      </c>
      <c r="S75" s="32">
        <f>Q75/O75*100</f>
        <v>17.836221837088388</v>
      </c>
      <c r="T75" s="30">
        <v>2821.2</v>
      </c>
      <c r="U75" s="30">
        <v>647.1832800000001</v>
      </c>
      <c r="V75" s="29">
        <v>744.295</v>
      </c>
      <c r="W75" s="31">
        <f t="shared" si="31"/>
        <v>115.00528876456757</v>
      </c>
      <c r="X75" s="32">
        <f t="shared" si="32"/>
        <v>26.382213242591806</v>
      </c>
      <c r="Y75" s="30">
        <v>5484</v>
      </c>
      <c r="Z75" s="30">
        <v>608.4498000000001</v>
      </c>
      <c r="AA75" s="29">
        <v>293.377</v>
      </c>
      <c r="AB75" s="31">
        <f aca="true" t="shared" si="64" ref="AB75:AB105">AA75/Z75*100</f>
        <v>48.21712489674579</v>
      </c>
      <c r="AC75" s="32">
        <f aca="true" t="shared" si="65" ref="AC75:AC105">AA75/Y75*100</f>
        <v>5.349690007293946</v>
      </c>
      <c r="AD75" s="29">
        <v>9065</v>
      </c>
      <c r="AE75" s="30">
        <v>2079.5110000000004</v>
      </c>
      <c r="AF75" s="29">
        <v>1375.754</v>
      </c>
      <c r="AG75" s="31">
        <f aca="true" t="shared" si="66" ref="AG75:AG104">AF75/AE75*100</f>
        <v>66.15757262164036</v>
      </c>
      <c r="AH75" s="32">
        <f aca="true" t="shared" si="67" ref="AH75:AH104">AF75/AD75*100</f>
        <v>15.176547159404302</v>
      </c>
      <c r="AI75" s="29">
        <v>469</v>
      </c>
      <c r="AJ75" s="30">
        <v>205.79720000000003</v>
      </c>
      <c r="AK75" s="29">
        <v>158</v>
      </c>
      <c r="AL75" s="29">
        <v>158</v>
      </c>
      <c r="AM75" s="32">
        <f aca="true" t="shared" si="68" ref="AM75:AM104">AK75/AI75*100</f>
        <v>33.688699360341154</v>
      </c>
      <c r="AN75" s="33">
        <v>0</v>
      </c>
      <c r="AO75" s="33"/>
      <c r="AP75" s="31"/>
      <c r="AQ75" s="31"/>
      <c r="AR75" s="32"/>
      <c r="AS75" s="33">
        <v>0</v>
      </c>
      <c r="AT75" s="33"/>
      <c r="AU75" s="32">
        <v>0</v>
      </c>
      <c r="AV75" s="32"/>
      <c r="AW75" s="32"/>
      <c r="AX75" s="32"/>
      <c r="AY75" s="29">
        <v>43833.9</v>
      </c>
      <c r="AZ75" s="30">
        <f aca="true" t="shared" si="69" ref="AZ75:AZ104">AY75/12*3</f>
        <v>10958.475</v>
      </c>
      <c r="BA75" s="29">
        <v>10657.3</v>
      </c>
      <c r="BB75" s="30"/>
      <c r="BC75" s="30">
        <v>0</v>
      </c>
      <c r="BD75" s="30">
        <v>0</v>
      </c>
      <c r="BE75" s="34">
        <v>0</v>
      </c>
      <c r="BF75" s="35">
        <v>0</v>
      </c>
      <c r="BG75" s="29">
        <v>0</v>
      </c>
      <c r="BH75" s="30">
        <v>0</v>
      </c>
      <c r="BI75" s="30">
        <v>0</v>
      </c>
      <c r="BJ75" s="30">
        <v>0</v>
      </c>
      <c r="BK75" s="32"/>
      <c r="BL75" s="32"/>
      <c r="BM75" s="32"/>
      <c r="BN75" s="31">
        <f t="shared" si="50"/>
        <v>1023.2</v>
      </c>
      <c r="BO75" s="31">
        <f aca="true" t="shared" si="70" ref="BO75:BO104">BT75+BW75+BZ75+CC75+CF75</f>
        <v>194.30568</v>
      </c>
      <c r="BP75" s="31">
        <f t="shared" si="51"/>
        <v>364.067</v>
      </c>
      <c r="BQ75" s="31">
        <f aca="true" t="shared" si="71" ref="BQ75:BQ105">BP75/BO75*100</f>
        <v>187.3681716355384</v>
      </c>
      <c r="BR75" s="32">
        <f aca="true" t="shared" si="72" ref="BR75:BR105">BP75/BN75*100</f>
        <v>35.58121579358874</v>
      </c>
      <c r="BS75" s="30">
        <v>843.2</v>
      </c>
      <c r="BT75" s="30">
        <v>160.12368</v>
      </c>
      <c r="BU75" s="29">
        <v>341.567</v>
      </c>
      <c r="BV75" s="30">
        <v>0</v>
      </c>
      <c r="BW75" s="30">
        <v>0</v>
      </c>
      <c r="BX75" s="29">
        <v>0</v>
      </c>
      <c r="BY75" s="30">
        <v>0</v>
      </c>
      <c r="BZ75" s="30">
        <v>0</v>
      </c>
      <c r="CA75" s="29">
        <v>0</v>
      </c>
      <c r="CB75" s="30">
        <v>180</v>
      </c>
      <c r="CC75" s="30">
        <v>34.181999999999995</v>
      </c>
      <c r="CD75" s="29">
        <v>22.5</v>
      </c>
      <c r="CE75" s="30">
        <v>0</v>
      </c>
      <c r="CF75" s="30">
        <v>0</v>
      </c>
      <c r="CG75" s="30">
        <v>0</v>
      </c>
      <c r="CH75" s="29">
        <v>0</v>
      </c>
      <c r="CI75" s="35">
        <v>0</v>
      </c>
      <c r="CJ75" s="29">
        <v>0</v>
      </c>
      <c r="CK75" s="30">
        <v>0</v>
      </c>
      <c r="CL75" s="30">
        <v>0</v>
      </c>
      <c r="CM75" s="29">
        <v>0</v>
      </c>
      <c r="CN75" s="29">
        <v>7620.5</v>
      </c>
      <c r="CO75" s="30">
        <v>1447.13295</v>
      </c>
      <c r="CP75" s="29">
        <v>892.8</v>
      </c>
      <c r="CQ75" s="29">
        <v>3495.5</v>
      </c>
      <c r="CR75" s="30">
        <v>663.79545</v>
      </c>
      <c r="CS75" s="29">
        <v>60.8</v>
      </c>
      <c r="CT75" s="29">
        <v>0</v>
      </c>
      <c r="CU75" s="30">
        <v>0</v>
      </c>
      <c r="CV75" s="29">
        <v>0</v>
      </c>
      <c r="CW75" s="30">
        <v>0</v>
      </c>
      <c r="CX75" s="30">
        <v>0</v>
      </c>
      <c r="CY75" s="29">
        <v>0</v>
      </c>
      <c r="CZ75" s="29">
        <v>0</v>
      </c>
      <c r="DA75" s="29">
        <v>0</v>
      </c>
      <c r="DB75" s="29">
        <v>0</v>
      </c>
      <c r="DC75" s="29">
        <v>0</v>
      </c>
      <c r="DD75" s="30">
        <v>0</v>
      </c>
      <c r="DE75" s="29">
        <v>1045.16</v>
      </c>
      <c r="DF75" s="29">
        <v>0</v>
      </c>
      <c r="DG75" s="31">
        <f t="shared" si="52"/>
        <v>70316.8</v>
      </c>
      <c r="DH75" s="31">
        <f t="shared" si="53"/>
        <v>16140.854910000002</v>
      </c>
      <c r="DI75" s="31">
        <f t="shared" si="54"/>
        <v>15530.752999999997</v>
      </c>
      <c r="DJ75" s="30">
        <v>0</v>
      </c>
      <c r="DK75" s="30">
        <v>0</v>
      </c>
      <c r="DL75" s="30">
        <v>0</v>
      </c>
      <c r="DM75" s="29">
        <v>0</v>
      </c>
      <c r="DN75" s="30"/>
      <c r="DO75" s="30">
        <v>0</v>
      </c>
      <c r="DP75" s="30">
        <v>0</v>
      </c>
      <c r="DQ75" s="30">
        <v>0</v>
      </c>
      <c r="DR75" s="30">
        <v>0</v>
      </c>
      <c r="DS75" s="30">
        <v>0</v>
      </c>
      <c r="DT75" s="30">
        <v>0</v>
      </c>
      <c r="DU75" s="30">
        <v>0</v>
      </c>
      <c r="DV75" s="30">
        <v>0</v>
      </c>
      <c r="DW75" s="30">
        <v>0</v>
      </c>
      <c r="DX75" s="30">
        <v>0</v>
      </c>
      <c r="DY75" s="29">
        <v>0</v>
      </c>
      <c r="DZ75" s="30">
        <v>0</v>
      </c>
      <c r="EA75" s="29">
        <v>0</v>
      </c>
      <c r="EB75" s="29">
        <v>0</v>
      </c>
      <c r="EC75" s="31">
        <f t="shared" si="55"/>
        <v>0</v>
      </c>
      <c r="ED75" s="31">
        <f t="shared" si="55"/>
        <v>0</v>
      </c>
      <c r="EE75" s="31">
        <f t="shared" si="56"/>
        <v>0</v>
      </c>
      <c r="EH75" s="22"/>
      <c r="EJ75" s="22"/>
      <c r="EK75" s="22"/>
      <c r="EM75" s="22"/>
    </row>
    <row r="76" spans="1:143" s="21" customFormat="1" ht="20.25" customHeight="1">
      <c r="A76" s="19">
        <v>67</v>
      </c>
      <c r="B76" s="20" t="s">
        <v>114</v>
      </c>
      <c r="C76" s="30">
        <v>1110.2667</v>
      </c>
      <c r="D76" s="30">
        <v>7709.5318</v>
      </c>
      <c r="E76" s="31">
        <f t="shared" si="57"/>
        <v>58463.899999999994</v>
      </c>
      <c r="F76" s="31">
        <f t="shared" si="58"/>
        <v>13363.036279999998</v>
      </c>
      <c r="G76" s="31">
        <f t="shared" si="44"/>
        <v>12514.4791</v>
      </c>
      <c r="H76" s="31">
        <f t="shared" si="59"/>
        <v>93.64996725130497</v>
      </c>
      <c r="I76" s="31">
        <f t="shared" si="60"/>
        <v>21.405481160168925</v>
      </c>
      <c r="J76" s="31">
        <f t="shared" si="45"/>
        <v>18684.7</v>
      </c>
      <c r="K76" s="31">
        <f t="shared" si="46"/>
        <v>3418.2362799999996</v>
      </c>
      <c r="L76" s="31">
        <f t="shared" si="47"/>
        <v>2569.6791</v>
      </c>
      <c r="M76" s="31">
        <f t="shared" si="61"/>
        <v>75.17558440986414</v>
      </c>
      <c r="N76" s="31">
        <f t="shared" si="62"/>
        <v>13.752851798530347</v>
      </c>
      <c r="O76" s="31">
        <f t="shared" si="48"/>
        <v>4151.5</v>
      </c>
      <c r="P76" s="31">
        <f t="shared" si="63"/>
        <v>952.3541</v>
      </c>
      <c r="Q76" s="31">
        <f t="shared" si="49"/>
        <v>1436.5491</v>
      </c>
      <c r="R76" s="31">
        <f>Q76/P76*100</f>
        <v>150.8419084876098</v>
      </c>
      <c r="S76" s="32">
        <f>Q76/O76*100</f>
        <v>34.60313380705769</v>
      </c>
      <c r="T76" s="30">
        <v>651.5</v>
      </c>
      <c r="U76" s="30">
        <v>149.4541</v>
      </c>
      <c r="V76" s="29">
        <v>557.9091</v>
      </c>
      <c r="W76" s="31">
        <f aca="true" t="shared" si="73" ref="W76:W104">V76/U75:U76*100</f>
        <v>373.2979556934202</v>
      </c>
      <c r="X76" s="32">
        <f aca="true" t="shared" si="74" ref="X76:X104">V76/T76*100</f>
        <v>85.6345510360706</v>
      </c>
      <c r="Y76" s="30">
        <v>4890</v>
      </c>
      <c r="Z76" s="30">
        <v>542.5455000000001</v>
      </c>
      <c r="AA76" s="29">
        <v>551.01</v>
      </c>
      <c r="AB76" s="31">
        <f t="shared" si="64"/>
        <v>101.56014564677062</v>
      </c>
      <c r="AC76" s="32">
        <f t="shared" si="65"/>
        <v>11.268098159509202</v>
      </c>
      <c r="AD76" s="29">
        <v>3500</v>
      </c>
      <c r="AE76" s="30">
        <v>802.9</v>
      </c>
      <c r="AF76" s="29">
        <v>878.64</v>
      </c>
      <c r="AG76" s="31">
        <f t="shared" si="66"/>
        <v>109.43330427201394</v>
      </c>
      <c r="AH76" s="32">
        <f t="shared" si="67"/>
        <v>25.104</v>
      </c>
      <c r="AI76" s="29">
        <v>370</v>
      </c>
      <c r="AJ76" s="30">
        <v>162.35600000000002</v>
      </c>
      <c r="AK76" s="29">
        <v>226</v>
      </c>
      <c r="AL76" s="29">
        <v>226</v>
      </c>
      <c r="AM76" s="32">
        <f t="shared" si="68"/>
        <v>61.08108108108108</v>
      </c>
      <c r="AN76" s="33">
        <v>0</v>
      </c>
      <c r="AO76" s="33"/>
      <c r="AP76" s="31"/>
      <c r="AQ76" s="31"/>
      <c r="AR76" s="32"/>
      <c r="AS76" s="33">
        <v>0</v>
      </c>
      <c r="AT76" s="33"/>
      <c r="AU76" s="32">
        <v>0</v>
      </c>
      <c r="AV76" s="32"/>
      <c r="AW76" s="32"/>
      <c r="AX76" s="32"/>
      <c r="AY76" s="29">
        <v>39779.2</v>
      </c>
      <c r="AZ76" s="30">
        <f t="shared" si="69"/>
        <v>9944.8</v>
      </c>
      <c r="BA76" s="29">
        <v>9944.8</v>
      </c>
      <c r="BB76" s="30"/>
      <c r="BC76" s="30">
        <v>0</v>
      </c>
      <c r="BD76" s="30">
        <v>0</v>
      </c>
      <c r="BE76" s="34">
        <v>0</v>
      </c>
      <c r="BF76" s="35">
        <v>0</v>
      </c>
      <c r="BG76" s="29">
        <v>0</v>
      </c>
      <c r="BH76" s="30">
        <v>0</v>
      </c>
      <c r="BI76" s="30">
        <v>0</v>
      </c>
      <c r="BJ76" s="30">
        <v>0</v>
      </c>
      <c r="BK76" s="32"/>
      <c r="BL76" s="32"/>
      <c r="BM76" s="32"/>
      <c r="BN76" s="31">
        <f t="shared" si="50"/>
        <v>5940</v>
      </c>
      <c r="BO76" s="31">
        <f t="shared" si="70"/>
        <v>1128.0059999999999</v>
      </c>
      <c r="BP76" s="31">
        <f t="shared" si="51"/>
        <v>203.92</v>
      </c>
      <c r="BQ76" s="31">
        <f t="shared" si="71"/>
        <v>18.077918025258732</v>
      </c>
      <c r="BR76" s="32">
        <f t="shared" si="72"/>
        <v>3.432996632996633</v>
      </c>
      <c r="BS76" s="30">
        <v>5940</v>
      </c>
      <c r="BT76" s="30">
        <v>1128.0059999999999</v>
      </c>
      <c r="BU76" s="29">
        <v>203.92</v>
      </c>
      <c r="BV76" s="30">
        <v>0</v>
      </c>
      <c r="BW76" s="30">
        <v>0</v>
      </c>
      <c r="BX76" s="29">
        <v>0</v>
      </c>
      <c r="BY76" s="30">
        <v>0</v>
      </c>
      <c r="BZ76" s="30">
        <v>0</v>
      </c>
      <c r="CA76" s="29">
        <v>0</v>
      </c>
      <c r="CB76" s="30">
        <v>0</v>
      </c>
      <c r="CC76" s="30">
        <v>0</v>
      </c>
      <c r="CD76" s="29">
        <v>0</v>
      </c>
      <c r="CE76" s="30">
        <v>0</v>
      </c>
      <c r="CF76" s="30">
        <v>0</v>
      </c>
      <c r="CG76" s="30">
        <v>0</v>
      </c>
      <c r="CH76" s="29">
        <v>0</v>
      </c>
      <c r="CI76" s="35">
        <v>0</v>
      </c>
      <c r="CJ76" s="29">
        <v>0</v>
      </c>
      <c r="CK76" s="30">
        <v>0</v>
      </c>
      <c r="CL76" s="30">
        <v>0</v>
      </c>
      <c r="CM76" s="29">
        <v>0</v>
      </c>
      <c r="CN76" s="29">
        <v>3333.2</v>
      </c>
      <c r="CO76" s="30">
        <v>632.9746799999999</v>
      </c>
      <c r="CP76" s="29">
        <v>152.2</v>
      </c>
      <c r="CQ76" s="29">
        <v>1533.2</v>
      </c>
      <c r="CR76" s="30">
        <v>291.15468</v>
      </c>
      <c r="CS76" s="29">
        <v>97.2</v>
      </c>
      <c r="CT76" s="29">
        <v>0</v>
      </c>
      <c r="CU76" s="30">
        <v>0</v>
      </c>
      <c r="CV76" s="29">
        <v>0</v>
      </c>
      <c r="CW76" s="30">
        <v>0</v>
      </c>
      <c r="CX76" s="30">
        <v>0</v>
      </c>
      <c r="CY76" s="29">
        <v>0</v>
      </c>
      <c r="CZ76" s="29">
        <v>0</v>
      </c>
      <c r="DA76" s="29">
        <v>0</v>
      </c>
      <c r="DB76" s="29">
        <v>0</v>
      </c>
      <c r="DC76" s="29">
        <v>0</v>
      </c>
      <c r="DD76" s="30">
        <v>0</v>
      </c>
      <c r="DE76" s="29">
        <v>0</v>
      </c>
      <c r="DF76" s="29">
        <v>0</v>
      </c>
      <c r="DG76" s="31">
        <f t="shared" si="52"/>
        <v>58463.899999999994</v>
      </c>
      <c r="DH76" s="31">
        <f t="shared" si="53"/>
        <v>13363.036279999998</v>
      </c>
      <c r="DI76" s="31">
        <f t="shared" si="54"/>
        <v>12514.4791</v>
      </c>
      <c r="DJ76" s="30">
        <v>0</v>
      </c>
      <c r="DK76" s="30">
        <v>0</v>
      </c>
      <c r="DL76" s="30">
        <v>0</v>
      </c>
      <c r="DM76" s="29">
        <v>0</v>
      </c>
      <c r="DN76" s="30"/>
      <c r="DO76" s="30">
        <v>0</v>
      </c>
      <c r="DP76" s="30">
        <v>0</v>
      </c>
      <c r="DQ76" s="30">
        <v>0</v>
      </c>
      <c r="DR76" s="30">
        <v>0</v>
      </c>
      <c r="DS76" s="30">
        <v>0</v>
      </c>
      <c r="DT76" s="30">
        <v>0</v>
      </c>
      <c r="DU76" s="30">
        <v>0</v>
      </c>
      <c r="DV76" s="30">
        <v>0</v>
      </c>
      <c r="DW76" s="30">
        <v>0</v>
      </c>
      <c r="DX76" s="30">
        <v>0</v>
      </c>
      <c r="DY76" s="29">
        <v>0</v>
      </c>
      <c r="DZ76" s="30">
        <v>0</v>
      </c>
      <c r="EA76" s="29">
        <v>0</v>
      </c>
      <c r="EB76" s="29">
        <v>0</v>
      </c>
      <c r="EC76" s="31">
        <f t="shared" si="55"/>
        <v>0</v>
      </c>
      <c r="ED76" s="31">
        <f t="shared" si="55"/>
        <v>0</v>
      </c>
      <c r="EE76" s="31">
        <f t="shared" si="56"/>
        <v>0</v>
      </c>
      <c r="EH76" s="22"/>
      <c r="EJ76" s="22"/>
      <c r="EK76" s="22"/>
      <c r="EM76" s="22"/>
    </row>
    <row r="77" spans="1:143" s="21" customFormat="1" ht="20.25" customHeight="1">
      <c r="A77" s="19">
        <v>68</v>
      </c>
      <c r="B77" s="20" t="s">
        <v>115</v>
      </c>
      <c r="C77" s="30">
        <v>7887.2374</v>
      </c>
      <c r="D77" s="30">
        <v>25814.2169</v>
      </c>
      <c r="E77" s="31">
        <f t="shared" si="57"/>
        <v>0</v>
      </c>
      <c r="F77" s="31">
        <f t="shared" si="58"/>
        <v>155.9</v>
      </c>
      <c r="G77" s="31">
        <f t="shared" si="44"/>
        <v>21140.4486</v>
      </c>
      <c r="H77" s="31">
        <f t="shared" si="59"/>
        <v>13560.262091084027</v>
      </c>
      <c r="I77" s="31" t="e">
        <f t="shared" si="60"/>
        <v>#DIV/0!</v>
      </c>
      <c r="J77" s="31">
        <f t="shared" si="45"/>
        <v>0</v>
      </c>
      <c r="K77" s="31">
        <f t="shared" si="46"/>
        <v>0</v>
      </c>
      <c r="L77" s="31">
        <f t="shared" si="47"/>
        <v>6715.748600000001</v>
      </c>
      <c r="M77" s="31" t="e">
        <f t="shared" si="61"/>
        <v>#DIV/0!</v>
      </c>
      <c r="N77" s="31" t="e">
        <f t="shared" si="62"/>
        <v>#DIV/0!</v>
      </c>
      <c r="O77" s="31">
        <f t="shared" si="48"/>
        <v>0</v>
      </c>
      <c r="P77" s="31">
        <f t="shared" si="63"/>
        <v>0</v>
      </c>
      <c r="Q77" s="31">
        <f t="shared" si="49"/>
        <v>3779.9976</v>
      </c>
      <c r="R77" s="31" t="e">
        <f aca="true" t="shared" si="75" ref="R77:S105">Q77/P77*100</f>
        <v>#DIV/0!</v>
      </c>
      <c r="S77" s="32" t="e">
        <f aca="true" t="shared" si="76" ref="S77:S104">Q77/O77*100</f>
        <v>#DIV/0!</v>
      </c>
      <c r="T77" s="30">
        <v>0</v>
      </c>
      <c r="U77" s="30">
        <v>0</v>
      </c>
      <c r="V77" s="29">
        <v>12.9876</v>
      </c>
      <c r="W77" s="31" t="e">
        <f t="shared" si="73"/>
        <v>#DIV/0!</v>
      </c>
      <c r="X77" s="32" t="e">
        <f t="shared" si="74"/>
        <v>#DIV/0!</v>
      </c>
      <c r="Y77" s="30">
        <v>0</v>
      </c>
      <c r="Z77" s="30">
        <v>0</v>
      </c>
      <c r="AA77" s="29">
        <v>597.251</v>
      </c>
      <c r="AB77" s="31"/>
      <c r="AC77" s="32"/>
      <c r="AD77" s="29">
        <v>0</v>
      </c>
      <c r="AE77" s="30">
        <v>0</v>
      </c>
      <c r="AF77" s="29">
        <v>3767.01</v>
      </c>
      <c r="AG77" s="31" t="e">
        <f t="shared" si="66"/>
        <v>#DIV/0!</v>
      </c>
      <c r="AH77" s="32" t="e">
        <f t="shared" si="67"/>
        <v>#DIV/0!</v>
      </c>
      <c r="AI77" s="29">
        <v>0</v>
      </c>
      <c r="AJ77" s="30">
        <v>0</v>
      </c>
      <c r="AK77" s="29">
        <v>30</v>
      </c>
      <c r="AL77" s="29">
        <v>30</v>
      </c>
      <c r="AM77" s="32" t="e">
        <f t="shared" si="68"/>
        <v>#DIV/0!</v>
      </c>
      <c r="AN77" s="33">
        <v>0</v>
      </c>
      <c r="AO77" s="33"/>
      <c r="AP77" s="31"/>
      <c r="AQ77" s="31"/>
      <c r="AR77" s="32"/>
      <c r="AS77" s="33">
        <v>0</v>
      </c>
      <c r="AT77" s="33"/>
      <c r="AU77" s="32">
        <v>0</v>
      </c>
      <c r="AV77" s="32"/>
      <c r="AW77" s="32"/>
      <c r="AX77" s="32"/>
      <c r="AY77" s="29">
        <v>0</v>
      </c>
      <c r="AZ77" s="30">
        <f t="shared" si="69"/>
        <v>0</v>
      </c>
      <c r="BA77" s="29">
        <v>14235.6</v>
      </c>
      <c r="BB77" s="30"/>
      <c r="BC77" s="30">
        <v>0</v>
      </c>
      <c r="BD77" s="30">
        <v>0</v>
      </c>
      <c r="BE77" s="34">
        <v>0</v>
      </c>
      <c r="BF77" s="35">
        <v>155.9</v>
      </c>
      <c r="BG77" s="29">
        <v>189.1</v>
      </c>
      <c r="BH77" s="30">
        <v>0</v>
      </c>
      <c r="BI77" s="30">
        <v>0</v>
      </c>
      <c r="BJ77" s="30">
        <v>0</v>
      </c>
      <c r="BK77" s="32"/>
      <c r="BL77" s="32"/>
      <c r="BM77" s="32"/>
      <c r="BN77" s="31">
        <f t="shared" si="50"/>
        <v>0</v>
      </c>
      <c r="BO77" s="31">
        <f t="shared" si="70"/>
        <v>0</v>
      </c>
      <c r="BP77" s="31">
        <f t="shared" si="51"/>
        <v>703</v>
      </c>
      <c r="BQ77" s="31" t="e">
        <f t="shared" si="71"/>
        <v>#DIV/0!</v>
      </c>
      <c r="BR77" s="32" t="e">
        <f t="shared" si="72"/>
        <v>#DIV/0!</v>
      </c>
      <c r="BS77" s="30">
        <v>0</v>
      </c>
      <c r="BT77" s="30">
        <v>0</v>
      </c>
      <c r="BU77" s="29">
        <v>373</v>
      </c>
      <c r="BV77" s="30">
        <v>0</v>
      </c>
      <c r="BW77" s="30">
        <v>0</v>
      </c>
      <c r="BX77" s="29">
        <v>0</v>
      </c>
      <c r="BY77" s="30">
        <v>0</v>
      </c>
      <c r="BZ77" s="30">
        <v>0</v>
      </c>
      <c r="CA77" s="29">
        <v>0</v>
      </c>
      <c r="CB77" s="30">
        <v>0</v>
      </c>
      <c r="CC77" s="30">
        <v>0</v>
      </c>
      <c r="CD77" s="29">
        <v>330</v>
      </c>
      <c r="CE77" s="30">
        <v>0</v>
      </c>
      <c r="CF77" s="30">
        <v>0</v>
      </c>
      <c r="CG77" s="30">
        <v>0</v>
      </c>
      <c r="CH77" s="29">
        <v>0</v>
      </c>
      <c r="CI77" s="35">
        <v>0</v>
      </c>
      <c r="CJ77" s="29">
        <v>0</v>
      </c>
      <c r="CK77" s="30">
        <v>0</v>
      </c>
      <c r="CL77" s="30">
        <v>0</v>
      </c>
      <c r="CM77" s="29">
        <v>1521.9</v>
      </c>
      <c r="CN77" s="29">
        <v>0</v>
      </c>
      <c r="CO77" s="30">
        <v>0</v>
      </c>
      <c r="CP77" s="29">
        <v>83.6</v>
      </c>
      <c r="CQ77" s="29">
        <v>0</v>
      </c>
      <c r="CR77" s="30">
        <v>0</v>
      </c>
      <c r="CS77" s="29">
        <v>83.6</v>
      </c>
      <c r="CT77" s="29">
        <v>0</v>
      </c>
      <c r="CU77" s="30">
        <v>0</v>
      </c>
      <c r="CV77" s="29">
        <v>0</v>
      </c>
      <c r="CW77" s="30">
        <v>0</v>
      </c>
      <c r="CX77" s="30">
        <v>0</v>
      </c>
      <c r="CY77" s="29">
        <v>0</v>
      </c>
      <c r="CZ77" s="29">
        <v>0</v>
      </c>
      <c r="DA77" s="29">
        <v>0</v>
      </c>
      <c r="DB77" s="29">
        <v>0</v>
      </c>
      <c r="DC77" s="29">
        <v>0</v>
      </c>
      <c r="DD77" s="30">
        <v>0</v>
      </c>
      <c r="DE77" s="29">
        <v>0</v>
      </c>
      <c r="DF77" s="29">
        <v>0</v>
      </c>
      <c r="DG77" s="31">
        <f t="shared" si="52"/>
        <v>0</v>
      </c>
      <c r="DH77" s="31">
        <f t="shared" si="53"/>
        <v>155.9</v>
      </c>
      <c r="DI77" s="31">
        <f t="shared" si="54"/>
        <v>21140.4486</v>
      </c>
      <c r="DJ77" s="30">
        <v>0</v>
      </c>
      <c r="DK77" s="30">
        <v>0</v>
      </c>
      <c r="DL77" s="30">
        <v>0</v>
      </c>
      <c r="DM77" s="29">
        <v>0</v>
      </c>
      <c r="DN77" s="30"/>
      <c r="DO77" s="30">
        <v>0</v>
      </c>
      <c r="DP77" s="30">
        <v>0</v>
      </c>
      <c r="DQ77" s="30">
        <v>0</v>
      </c>
      <c r="DR77" s="30">
        <v>0</v>
      </c>
      <c r="DS77" s="30">
        <v>0</v>
      </c>
      <c r="DT77" s="30">
        <v>0</v>
      </c>
      <c r="DU77" s="30">
        <v>0</v>
      </c>
      <c r="DV77" s="30">
        <v>0</v>
      </c>
      <c r="DW77" s="30">
        <v>0</v>
      </c>
      <c r="DX77" s="30">
        <v>0</v>
      </c>
      <c r="DY77" s="29">
        <v>0</v>
      </c>
      <c r="DZ77" s="30">
        <v>0</v>
      </c>
      <c r="EA77" s="29">
        <v>0</v>
      </c>
      <c r="EB77" s="29">
        <v>0</v>
      </c>
      <c r="EC77" s="31">
        <f t="shared" si="55"/>
        <v>0</v>
      </c>
      <c r="ED77" s="31">
        <f t="shared" si="55"/>
        <v>0</v>
      </c>
      <c r="EE77" s="31">
        <f t="shared" si="56"/>
        <v>0</v>
      </c>
      <c r="EH77" s="22"/>
      <c r="EJ77" s="22"/>
      <c r="EK77" s="22"/>
      <c r="EM77" s="22"/>
    </row>
    <row r="78" spans="1:143" s="21" customFormat="1" ht="20.25" customHeight="1">
      <c r="A78" s="19">
        <v>69</v>
      </c>
      <c r="B78" s="20" t="s">
        <v>116</v>
      </c>
      <c r="C78" s="30">
        <v>18476.9304</v>
      </c>
      <c r="D78" s="30">
        <v>44569.2078</v>
      </c>
      <c r="E78" s="31">
        <f t="shared" si="57"/>
        <v>214649.553</v>
      </c>
      <c r="F78" s="31">
        <f t="shared" si="58"/>
        <v>51702.364213400004</v>
      </c>
      <c r="G78" s="31">
        <f t="shared" si="44"/>
        <v>53172.9159</v>
      </c>
      <c r="H78" s="31">
        <f t="shared" si="59"/>
        <v>102.84426391127946</v>
      </c>
      <c r="I78" s="31">
        <f t="shared" si="60"/>
        <v>24.771966750846204</v>
      </c>
      <c r="J78" s="31">
        <f t="shared" si="45"/>
        <v>52257.453</v>
      </c>
      <c r="K78" s="31">
        <f t="shared" si="46"/>
        <v>10987.439213399999</v>
      </c>
      <c r="L78" s="31">
        <f t="shared" si="47"/>
        <v>12435.0159</v>
      </c>
      <c r="M78" s="31">
        <f t="shared" si="61"/>
        <v>113.17483226514304</v>
      </c>
      <c r="N78" s="31">
        <f t="shared" si="62"/>
        <v>23.79567924980959</v>
      </c>
      <c r="O78" s="31">
        <f t="shared" si="48"/>
        <v>26062.445</v>
      </c>
      <c r="P78" s="31">
        <f t="shared" si="63"/>
        <v>5978.724883000001</v>
      </c>
      <c r="Q78" s="31">
        <f t="shared" si="49"/>
        <v>6891.1239</v>
      </c>
      <c r="R78" s="31">
        <f t="shared" si="75"/>
        <v>115.26076270199903</v>
      </c>
      <c r="S78" s="32">
        <f t="shared" si="76"/>
        <v>26.44081896383858</v>
      </c>
      <c r="T78" s="30">
        <v>2062.445</v>
      </c>
      <c r="U78" s="30">
        <v>473.1248830000001</v>
      </c>
      <c r="V78" s="29">
        <v>299.6339</v>
      </c>
      <c r="W78" s="31">
        <f t="shared" si="73"/>
        <v>63.330826757636395</v>
      </c>
      <c r="X78" s="32">
        <f t="shared" si="74"/>
        <v>14.528091658201792</v>
      </c>
      <c r="Y78" s="30">
        <v>3271.844</v>
      </c>
      <c r="Z78" s="30">
        <v>363.01109180000003</v>
      </c>
      <c r="AA78" s="29">
        <v>522.365</v>
      </c>
      <c r="AB78" s="31">
        <f t="shared" si="64"/>
        <v>143.89780692646042</v>
      </c>
      <c r="AC78" s="32">
        <f t="shared" si="65"/>
        <v>15.965461678490783</v>
      </c>
      <c r="AD78" s="29">
        <v>24000</v>
      </c>
      <c r="AE78" s="30">
        <v>5505.6</v>
      </c>
      <c r="AF78" s="29">
        <v>6591.49</v>
      </c>
      <c r="AG78" s="31">
        <f t="shared" si="66"/>
        <v>119.72337256611449</v>
      </c>
      <c r="AH78" s="32">
        <f t="shared" si="67"/>
        <v>27.464541666666666</v>
      </c>
      <c r="AI78" s="29">
        <v>1175.55</v>
      </c>
      <c r="AJ78" s="30">
        <v>515.8313400000001</v>
      </c>
      <c r="AK78" s="29">
        <v>291.7</v>
      </c>
      <c r="AL78" s="29">
        <v>291.7</v>
      </c>
      <c r="AM78" s="32">
        <f t="shared" si="68"/>
        <v>24.813916889966396</v>
      </c>
      <c r="AN78" s="33">
        <v>0</v>
      </c>
      <c r="AO78" s="33"/>
      <c r="AP78" s="31"/>
      <c r="AQ78" s="31"/>
      <c r="AR78" s="32"/>
      <c r="AS78" s="33">
        <v>0</v>
      </c>
      <c r="AT78" s="33"/>
      <c r="AU78" s="32">
        <v>0</v>
      </c>
      <c r="AV78" s="32"/>
      <c r="AW78" s="32"/>
      <c r="AX78" s="32"/>
      <c r="AY78" s="29">
        <v>162392.1</v>
      </c>
      <c r="AZ78" s="30">
        <f t="shared" si="69"/>
        <v>40598.025</v>
      </c>
      <c r="BA78" s="29">
        <v>40598</v>
      </c>
      <c r="BB78" s="30"/>
      <c r="BC78" s="30">
        <v>0</v>
      </c>
      <c r="BD78" s="30">
        <v>0</v>
      </c>
      <c r="BE78" s="34">
        <v>0</v>
      </c>
      <c r="BF78" s="35">
        <v>116.9</v>
      </c>
      <c r="BG78" s="29">
        <v>139.9</v>
      </c>
      <c r="BH78" s="30">
        <v>0</v>
      </c>
      <c r="BI78" s="30">
        <v>0</v>
      </c>
      <c r="BJ78" s="30">
        <v>0</v>
      </c>
      <c r="BK78" s="32"/>
      <c r="BL78" s="32"/>
      <c r="BM78" s="32"/>
      <c r="BN78" s="31">
        <f t="shared" si="50"/>
        <v>310.61400000000003</v>
      </c>
      <c r="BO78" s="31">
        <f t="shared" si="70"/>
        <v>58.985598599999996</v>
      </c>
      <c r="BP78" s="31">
        <f t="shared" si="51"/>
        <v>0</v>
      </c>
      <c r="BQ78" s="31">
        <f t="shared" si="71"/>
        <v>0</v>
      </c>
      <c r="BR78" s="32">
        <f t="shared" si="72"/>
        <v>0</v>
      </c>
      <c r="BS78" s="30">
        <v>110.614</v>
      </c>
      <c r="BT78" s="30">
        <v>21.0055986</v>
      </c>
      <c r="BU78" s="29">
        <v>0</v>
      </c>
      <c r="BV78" s="30">
        <v>0</v>
      </c>
      <c r="BW78" s="30">
        <v>0</v>
      </c>
      <c r="BX78" s="29">
        <v>0</v>
      </c>
      <c r="BY78" s="30">
        <v>0</v>
      </c>
      <c r="BZ78" s="30">
        <v>0</v>
      </c>
      <c r="CA78" s="29">
        <v>0</v>
      </c>
      <c r="CB78" s="30">
        <v>200</v>
      </c>
      <c r="CC78" s="30">
        <v>37.98</v>
      </c>
      <c r="CD78" s="29">
        <v>0</v>
      </c>
      <c r="CE78" s="30">
        <v>0</v>
      </c>
      <c r="CF78" s="30">
        <v>0</v>
      </c>
      <c r="CG78" s="30">
        <v>0</v>
      </c>
      <c r="CH78" s="29">
        <v>0</v>
      </c>
      <c r="CI78" s="35">
        <v>0</v>
      </c>
      <c r="CJ78" s="29">
        <v>0</v>
      </c>
      <c r="CK78" s="30">
        <v>0</v>
      </c>
      <c r="CL78" s="30">
        <v>0</v>
      </c>
      <c r="CM78" s="29">
        <v>0</v>
      </c>
      <c r="CN78" s="29">
        <v>21437</v>
      </c>
      <c r="CO78" s="30">
        <v>4070.8862999999997</v>
      </c>
      <c r="CP78" s="29">
        <v>2852.833</v>
      </c>
      <c r="CQ78" s="29">
        <v>9680</v>
      </c>
      <c r="CR78" s="30">
        <v>1838.2319999999997</v>
      </c>
      <c r="CS78" s="29">
        <v>1173.833</v>
      </c>
      <c r="CT78" s="29">
        <v>0</v>
      </c>
      <c r="CU78" s="30">
        <v>0</v>
      </c>
      <c r="CV78" s="29">
        <v>1676.994</v>
      </c>
      <c r="CW78" s="30">
        <v>0</v>
      </c>
      <c r="CX78" s="30">
        <v>0</v>
      </c>
      <c r="CY78" s="29">
        <v>200</v>
      </c>
      <c r="CZ78" s="29">
        <v>0</v>
      </c>
      <c r="DA78" s="29">
        <v>0</v>
      </c>
      <c r="DB78" s="29">
        <v>0</v>
      </c>
      <c r="DC78" s="29">
        <v>0</v>
      </c>
      <c r="DD78" s="30">
        <v>0</v>
      </c>
      <c r="DE78" s="29">
        <v>0</v>
      </c>
      <c r="DF78" s="29">
        <v>0</v>
      </c>
      <c r="DG78" s="31">
        <f t="shared" si="52"/>
        <v>214649.553</v>
      </c>
      <c r="DH78" s="31">
        <f t="shared" si="53"/>
        <v>51702.364213400004</v>
      </c>
      <c r="DI78" s="31">
        <f t="shared" si="54"/>
        <v>53172.9159</v>
      </c>
      <c r="DJ78" s="30">
        <v>0</v>
      </c>
      <c r="DK78" s="30">
        <v>0</v>
      </c>
      <c r="DL78" s="30">
        <v>0</v>
      </c>
      <c r="DM78" s="29">
        <v>0</v>
      </c>
      <c r="DN78" s="30"/>
      <c r="DO78" s="30">
        <v>0</v>
      </c>
      <c r="DP78" s="30">
        <v>0</v>
      </c>
      <c r="DQ78" s="30">
        <v>0</v>
      </c>
      <c r="DR78" s="30">
        <v>0</v>
      </c>
      <c r="DS78" s="30">
        <v>0</v>
      </c>
      <c r="DT78" s="30">
        <v>0</v>
      </c>
      <c r="DU78" s="30">
        <v>0</v>
      </c>
      <c r="DV78" s="30">
        <v>0</v>
      </c>
      <c r="DW78" s="30">
        <v>0</v>
      </c>
      <c r="DX78" s="30">
        <v>0</v>
      </c>
      <c r="DY78" s="29">
        <v>0</v>
      </c>
      <c r="DZ78" s="30">
        <v>0</v>
      </c>
      <c r="EA78" s="29">
        <v>0</v>
      </c>
      <c r="EB78" s="29">
        <v>0</v>
      </c>
      <c r="EC78" s="31">
        <f t="shared" si="55"/>
        <v>0</v>
      </c>
      <c r="ED78" s="31">
        <f t="shared" si="55"/>
        <v>0</v>
      </c>
      <c r="EE78" s="31">
        <f t="shared" si="56"/>
        <v>0</v>
      </c>
      <c r="EH78" s="22"/>
      <c r="EJ78" s="22"/>
      <c r="EK78" s="22"/>
      <c r="EM78" s="22"/>
    </row>
    <row r="79" spans="1:143" s="21" customFormat="1" ht="20.25" customHeight="1">
      <c r="A79" s="19">
        <v>70</v>
      </c>
      <c r="B79" s="20" t="s">
        <v>117</v>
      </c>
      <c r="C79" s="30">
        <v>8257.2997</v>
      </c>
      <c r="D79" s="30">
        <v>4710.451</v>
      </c>
      <c r="E79" s="31">
        <f t="shared" si="57"/>
        <v>67337.8</v>
      </c>
      <c r="F79" s="31">
        <f t="shared" si="58"/>
        <v>14484.97656</v>
      </c>
      <c r="G79" s="31">
        <f t="shared" si="44"/>
        <v>13506.2129</v>
      </c>
      <c r="H79" s="31">
        <f t="shared" si="59"/>
        <v>93.24290477139718</v>
      </c>
      <c r="I79" s="31">
        <f t="shared" si="60"/>
        <v>20.05740148920814</v>
      </c>
      <c r="J79" s="31">
        <f t="shared" si="45"/>
        <v>32794.4</v>
      </c>
      <c r="K79" s="31">
        <f t="shared" si="46"/>
        <v>5849.12656</v>
      </c>
      <c r="L79" s="31">
        <f t="shared" si="47"/>
        <v>4870.3129</v>
      </c>
      <c r="M79" s="31">
        <f t="shared" si="61"/>
        <v>83.26564402463536</v>
      </c>
      <c r="N79" s="31">
        <f t="shared" si="62"/>
        <v>14.851050484229015</v>
      </c>
      <c r="O79" s="31">
        <f t="shared" si="48"/>
        <v>13050</v>
      </c>
      <c r="P79" s="31">
        <f t="shared" si="63"/>
        <v>2993.67</v>
      </c>
      <c r="Q79" s="31">
        <f t="shared" si="49"/>
        <v>2639.2849</v>
      </c>
      <c r="R79" s="31">
        <f t="shared" si="75"/>
        <v>88.16218554483292</v>
      </c>
      <c r="S79" s="32">
        <f t="shared" si="76"/>
        <v>20.224405363984673</v>
      </c>
      <c r="T79" s="30">
        <v>700</v>
      </c>
      <c r="U79" s="30">
        <v>160.58</v>
      </c>
      <c r="V79" s="29">
        <v>4.2849</v>
      </c>
      <c r="W79" s="31">
        <f t="shared" si="73"/>
        <v>2.6683895877444264</v>
      </c>
      <c r="X79" s="32">
        <f t="shared" si="74"/>
        <v>0.6121285714285715</v>
      </c>
      <c r="Y79" s="30">
        <v>12900</v>
      </c>
      <c r="Z79" s="30">
        <v>1431.255</v>
      </c>
      <c r="AA79" s="29">
        <v>1630.128</v>
      </c>
      <c r="AB79" s="31">
        <f t="shared" si="64"/>
        <v>113.89500822704548</v>
      </c>
      <c r="AC79" s="32">
        <f t="shared" si="65"/>
        <v>12.636651162790697</v>
      </c>
      <c r="AD79" s="29">
        <v>12350</v>
      </c>
      <c r="AE79" s="30">
        <v>2833.09</v>
      </c>
      <c r="AF79" s="29">
        <v>2635</v>
      </c>
      <c r="AG79" s="31">
        <f t="shared" si="66"/>
        <v>93.00798774482985</v>
      </c>
      <c r="AH79" s="32">
        <f t="shared" si="67"/>
        <v>21.336032388663966</v>
      </c>
      <c r="AI79" s="29">
        <v>500</v>
      </c>
      <c r="AJ79" s="30">
        <v>219.4</v>
      </c>
      <c r="AK79" s="29">
        <v>119.75</v>
      </c>
      <c r="AL79" s="29">
        <v>119.75</v>
      </c>
      <c r="AM79" s="32">
        <f t="shared" si="68"/>
        <v>23.95</v>
      </c>
      <c r="AN79" s="33">
        <v>0</v>
      </c>
      <c r="AO79" s="33"/>
      <c r="AP79" s="31"/>
      <c r="AQ79" s="31"/>
      <c r="AR79" s="32"/>
      <c r="AS79" s="33">
        <v>0</v>
      </c>
      <c r="AT79" s="33"/>
      <c r="AU79" s="32">
        <v>0</v>
      </c>
      <c r="AV79" s="32"/>
      <c r="AW79" s="32"/>
      <c r="AX79" s="32"/>
      <c r="AY79" s="29">
        <v>34543.4</v>
      </c>
      <c r="AZ79" s="30">
        <f t="shared" si="69"/>
        <v>8635.85</v>
      </c>
      <c r="BA79" s="29">
        <v>8635.9</v>
      </c>
      <c r="BB79" s="30"/>
      <c r="BC79" s="30">
        <v>0</v>
      </c>
      <c r="BD79" s="30">
        <v>0</v>
      </c>
      <c r="BE79" s="34">
        <v>0</v>
      </c>
      <c r="BF79" s="35">
        <v>0</v>
      </c>
      <c r="BG79" s="29">
        <v>0</v>
      </c>
      <c r="BH79" s="30">
        <v>0</v>
      </c>
      <c r="BI79" s="30">
        <v>0</v>
      </c>
      <c r="BJ79" s="30">
        <v>0</v>
      </c>
      <c r="BK79" s="32"/>
      <c r="BL79" s="32"/>
      <c r="BM79" s="32"/>
      <c r="BN79" s="31">
        <f t="shared" si="50"/>
        <v>394.4</v>
      </c>
      <c r="BO79" s="31">
        <f t="shared" si="70"/>
        <v>74.89656</v>
      </c>
      <c r="BP79" s="31">
        <f t="shared" si="51"/>
        <v>104.4</v>
      </c>
      <c r="BQ79" s="31">
        <f t="shared" si="71"/>
        <v>139.39224979091165</v>
      </c>
      <c r="BR79" s="32">
        <f t="shared" si="72"/>
        <v>26.47058823529412</v>
      </c>
      <c r="BS79" s="30">
        <v>394.4</v>
      </c>
      <c r="BT79" s="30">
        <v>74.89656</v>
      </c>
      <c r="BU79" s="29">
        <v>50</v>
      </c>
      <c r="BV79" s="30">
        <v>0</v>
      </c>
      <c r="BW79" s="30">
        <v>0</v>
      </c>
      <c r="BX79" s="29">
        <v>0</v>
      </c>
      <c r="BY79" s="30">
        <v>0</v>
      </c>
      <c r="BZ79" s="30">
        <v>0</v>
      </c>
      <c r="CA79" s="29">
        <v>0</v>
      </c>
      <c r="CB79" s="30">
        <v>0</v>
      </c>
      <c r="CC79" s="30">
        <v>0</v>
      </c>
      <c r="CD79" s="29">
        <v>54.4</v>
      </c>
      <c r="CE79" s="30">
        <v>0</v>
      </c>
      <c r="CF79" s="30">
        <v>0</v>
      </c>
      <c r="CG79" s="30">
        <v>0</v>
      </c>
      <c r="CH79" s="29">
        <v>0</v>
      </c>
      <c r="CI79" s="35">
        <v>0</v>
      </c>
      <c r="CJ79" s="29">
        <v>0</v>
      </c>
      <c r="CK79" s="30">
        <v>0</v>
      </c>
      <c r="CL79" s="30">
        <v>0</v>
      </c>
      <c r="CM79" s="29">
        <v>0</v>
      </c>
      <c r="CN79" s="29">
        <v>5950</v>
      </c>
      <c r="CO79" s="30">
        <v>1129.905</v>
      </c>
      <c r="CP79" s="29">
        <v>376.75</v>
      </c>
      <c r="CQ79" s="29">
        <v>2750</v>
      </c>
      <c r="CR79" s="30">
        <v>522.225</v>
      </c>
      <c r="CS79" s="29">
        <v>51.75</v>
      </c>
      <c r="CT79" s="29">
        <v>0</v>
      </c>
      <c r="CU79" s="30">
        <v>0</v>
      </c>
      <c r="CV79" s="29">
        <v>0</v>
      </c>
      <c r="CW79" s="30">
        <v>0</v>
      </c>
      <c r="CX79" s="30">
        <v>0</v>
      </c>
      <c r="CY79" s="29">
        <v>0</v>
      </c>
      <c r="CZ79" s="29">
        <v>0</v>
      </c>
      <c r="DA79" s="29">
        <v>0</v>
      </c>
      <c r="DB79" s="29">
        <v>0</v>
      </c>
      <c r="DC79" s="29">
        <v>0</v>
      </c>
      <c r="DD79" s="30">
        <v>0</v>
      </c>
      <c r="DE79" s="29">
        <v>0</v>
      </c>
      <c r="DF79" s="29">
        <v>0</v>
      </c>
      <c r="DG79" s="31">
        <f t="shared" si="52"/>
        <v>67337.8</v>
      </c>
      <c r="DH79" s="31">
        <f t="shared" si="53"/>
        <v>14484.97656</v>
      </c>
      <c r="DI79" s="31">
        <f t="shared" si="54"/>
        <v>13506.2129</v>
      </c>
      <c r="DJ79" s="30">
        <v>0</v>
      </c>
      <c r="DK79" s="30">
        <v>0</v>
      </c>
      <c r="DL79" s="30">
        <v>0</v>
      </c>
      <c r="DM79" s="29">
        <v>0</v>
      </c>
      <c r="DN79" s="30"/>
      <c r="DO79" s="30">
        <v>0</v>
      </c>
      <c r="DP79" s="30">
        <v>0</v>
      </c>
      <c r="DQ79" s="30">
        <v>0</v>
      </c>
      <c r="DR79" s="30">
        <v>0</v>
      </c>
      <c r="DS79" s="30">
        <v>0</v>
      </c>
      <c r="DT79" s="30">
        <v>0</v>
      </c>
      <c r="DU79" s="30">
        <v>0</v>
      </c>
      <c r="DV79" s="30">
        <v>0</v>
      </c>
      <c r="DW79" s="30">
        <v>0</v>
      </c>
      <c r="DX79" s="30">
        <v>0</v>
      </c>
      <c r="DY79" s="29">
        <v>0</v>
      </c>
      <c r="DZ79" s="30">
        <v>0</v>
      </c>
      <c r="EA79" s="29">
        <v>0</v>
      </c>
      <c r="EB79" s="29">
        <v>0</v>
      </c>
      <c r="EC79" s="31">
        <f t="shared" si="55"/>
        <v>0</v>
      </c>
      <c r="ED79" s="31">
        <f t="shared" si="55"/>
        <v>0</v>
      </c>
      <c r="EE79" s="31">
        <f t="shared" si="56"/>
        <v>0</v>
      </c>
      <c r="EH79" s="22"/>
      <c r="EJ79" s="22"/>
      <c r="EK79" s="22"/>
      <c r="EM79" s="22"/>
    </row>
    <row r="80" spans="1:143" s="21" customFormat="1" ht="20.25" customHeight="1">
      <c r="A80" s="19">
        <v>71</v>
      </c>
      <c r="B80" s="20" t="s">
        <v>118</v>
      </c>
      <c r="C80" s="30">
        <v>2380.4868</v>
      </c>
      <c r="D80" s="30">
        <v>2134.9611</v>
      </c>
      <c r="E80" s="31">
        <f t="shared" si="57"/>
        <v>27273.4</v>
      </c>
      <c r="F80" s="31">
        <f t="shared" si="58"/>
        <v>6380.883739999998</v>
      </c>
      <c r="G80" s="31">
        <f t="shared" si="44"/>
        <v>6084.3825</v>
      </c>
      <c r="H80" s="31">
        <f t="shared" si="59"/>
        <v>95.35328879068405</v>
      </c>
      <c r="I80" s="31">
        <f t="shared" si="60"/>
        <v>22.308852214978696</v>
      </c>
      <c r="J80" s="31">
        <f t="shared" si="45"/>
        <v>8594.6</v>
      </c>
      <c r="K80" s="31">
        <f t="shared" si="46"/>
        <v>1711.1837399999997</v>
      </c>
      <c r="L80" s="31">
        <f t="shared" si="47"/>
        <v>1414.5825</v>
      </c>
      <c r="M80" s="31">
        <f t="shared" si="61"/>
        <v>82.6668970101364</v>
      </c>
      <c r="N80" s="31">
        <f t="shared" si="62"/>
        <v>16.458968422032438</v>
      </c>
      <c r="O80" s="31">
        <f t="shared" si="48"/>
        <v>4984.6</v>
      </c>
      <c r="P80" s="31">
        <f t="shared" si="63"/>
        <v>1143.46724</v>
      </c>
      <c r="Q80" s="31">
        <f t="shared" si="49"/>
        <v>880.3425</v>
      </c>
      <c r="R80" s="31">
        <f t="shared" si="75"/>
        <v>76.9888693969055</v>
      </c>
      <c r="S80" s="32">
        <f t="shared" si="76"/>
        <v>17.661246639650123</v>
      </c>
      <c r="T80" s="30">
        <v>184.6</v>
      </c>
      <c r="U80" s="30">
        <v>42.34724</v>
      </c>
      <c r="V80" s="29">
        <v>17.3425</v>
      </c>
      <c r="W80" s="31">
        <f t="shared" si="73"/>
        <v>40.95308218434071</v>
      </c>
      <c r="X80" s="32">
        <f t="shared" si="74"/>
        <v>9.394637053087758</v>
      </c>
      <c r="Y80" s="30">
        <v>1650</v>
      </c>
      <c r="Z80" s="30">
        <v>183.0675</v>
      </c>
      <c r="AA80" s="29">
        <v>465.24</v>
      </c>
      <c r="AB80" s="31">
        <f t="shared" si="64"/>
        <v>254.13576959318286</v>
      </c>
      <c r="AC80" s="32">
        <f t="shared" si="65"/>
        <v>28.196363636363635</v>
      </c>
      <c r="AD80" s="29">
        <v>4800</v>
      </c>
      <c r="AE80" s="30">
        <v>1101.12</v>
      </c>
      <c r="AF80" s="29">
        <v>863</v>
      </c>
      <c r="AG80" s="31">
        <f t="shared" si="66"/>
        <v>78.3747457134554</v>
      </c>
      <c r="AH80" s="32">
        <f t="shared" si="67"/>
        <v>17.979166666666664</v>
      </c>
      <c r="AI80" s="29">
        <v>50</v>
      </c>
      <c r="AJ80" s="30">
        <v>21.94</v>
      </c>
      <c r="AK80" s="29">
        <v>15</v>
      </c>
      <c r="AL80" s="29">
        <v>15</v>
      </c>
      <c r="AM80" s="32">
        <f t="shared" si="68"/>
        <v>30</v>
      </c>
      <c r="AN80" s="33">
        <v>0</v>
      </c>
      <c r="AO80" s="33"/>
      <c r="AP80" s="31"/>
      <c r="AQ80" s="31"/>
      <c r="AR80" s="32"/>
      <c r="AS80" s="33">
        <v>0</v>
      </c>
      <c r="AT80" s="33"/>
      <c r="AU80" s="32">
        <v>0</v>
      </c>
      <c r="AV80" s="32"/>
      <c r="AW80" s="32"/>
      <c r="AX80" s="32"/>
      <c r="AY80" s="29">
        <v>18678.8</v>
      </c>
      <c r="AZ80" s="30">
        <f t="shared" si="69"/>
        <v>4669.7</v>
      </c>
      <c r="BA80" s="29">
        <v>4669.8</v>
      </c>
      <c r="BB80" s="30"/>
      <c r="BC80" s="30">
        <v>0</v>
      </c>
      <c r="BD80" s="30">
        <v>0</v>
      </c>
      <c r="BE80" s="34">
        <v>0</v>
      </c>
      <c r="BF80" s="35">
        <v>0</v>
      </c>
      <c r="BG80" s="29">
        <v>0</v>
      </c>
      <c r="BH80" s="30">
        <v>0</v>
      </c>
      <c r="BI80" s="30">
        <v>0</v>
      </c>
      <c r="BJ80" s="30">
        <v>0</v>
      </c>
      <c r="BK80" s="32"/>
      <c r="BL80" s="32"/>
      <c r="BM80" s="32"/>
      <c r="BN80" s="31">
        <f t="shared" si="50"/>
        <v>150</v>
      </c>
      <c r="BO80" s="31">
        <f t="shared" si="70"/>
        <v>28.485</v>
      </c>
      <c r="BP80" s="31">
        <f t="shared" si="51"/>
        <v>0</v>
      </c>
      <c r="BQ80" s="31">
        <f t="shared" si="71"/>
        <v>0</v>
      </c>
      <c r="BR80" s="32">
        <f t="shared" si="72"/>
        <v>0</v>
      </c>
      <c r="BS80" s="30">
        <v>150</v>
      </c>
      <c r="BT80" s="30">
        <v>28.485</v>
      </c>
      <c r="BU80" s="29">
        <v>0</v>
      </c>
      <c r="BV80" s="30">
        <v>0</v>
      </c>
      <c r="BW80" s="30">
        <v>0</v>
      </c>
      <c r="BX80" s="29">
        <v>0</v>
      </c>
      <c r="BY80" s="30">
        <v>0</v>
      </c>
      <c r="BZ80" s="30">
        <v>0</v>
      </c>
      <c r="CA80" s="29">
        <v>0</v>
      </c>
      <c r="CB80" s="30">
        <v>0</v>
      </c>
      <c r="CC80" s="30">
        <v>0</v>
      </c>
      <c r="CD80" s="29">
        <v>0</v>
      </c>
      <c r="CE80" s="30">
        <v>0</v>
      </c>
      <c r="CF80" s="30">
        <v>0</v>
      </c>
      <c r="CG80" s="30">
        <v>0</v>
      </c>
      <c r="CH80" s="29">
        <v>0</v>
      </c>
      <c r="CI80" s="35">
        <v>0</v>
      </c>
      <c r="CJ80" s="29">
        <v>0</v>
      </c>
      <c r="CK80" s="30">
        <v>0</v>
      </c>
      <c r="CL80" s="30">
        <v>0</v>
      </c>
      <c r="CM80" s="29">
        <v>0</v>
      </c>
      <c r="CN80" s="29">
        <v>1560</v>
      </c>
      <c r="CO80" s="30">
        <v>296.24399999999997</v>
      </c>
      <c r="CP80" s="29">
        <v>54</v>
      </c>
      <c r="CQ80" s="29">
        <v>700</v>
      </c>
      <c r="CR80" s="30">
        <v>132.93</v>
      </c>
      <c r="CS80" s="29">
        <v>0</v>
      </c>
      <c r="CT80" s="29">
        <v>0</v>
      </c>
      <c r="CU80" s="30">
        <v>0</v>
      </c>
      <c r="CV80" s="29">
        <v>0</v>
      </c>
      <c r="CW80" s="30">
        <v>0</v>
      </c>
      <c r="CX80" s="30">
        <v>0</v>
      </c>
      <c r="CY80" s="29">
        <v>0</v>
      </c>
      <c r="CZ80" s="29">
        <v>0</v>
      </c>
      <c r="DA80" s="29">
        <v>0</v>
      </c>
      <c r="DB80" s="29">
        <v>0</v>
      </c>
      <c r="DC80" s="29">
        <v>200</v>
      </c>
      <c r="DD80" s="30">
        <v>37.98</v>
      </c>
      <c r="DE80" s="29">
        <v>0</v>
      </c>
      <c r="DF80" s="29">
        <v>0</v>
      </c>
      <c r="DG80" s="31">
        <f t="shared" si="52"/>
        <v>27273.4</v>
      </c>
      <c r="DH80" s="31">
        <f t="shared" si="53"/>
        <v>6380.883739999998</v>
      </c>
      <c r="DI80" s="31">
        <f t="shared" si="54"/>
        <v>6084.3825</v>
      </c>
      <c r="DJ80" s="30">
        <v>0</v>
      </c>
      <c r="DK80" s="30">
        <v>0</v>
      </c>
      <c r="DL80" s="30">
        <v>0</v>
      </c>
      <c r="DM80" s="29">
        <v>0</v>
      </c>
      <c r="DN80" s="30"/>
      <c r="DO80" s="30">
        <v>0</v>
      </c>
      <c r="DP80" s="30">
        <v>0</v>
      </c>
      <c r="DQ80" s="30">
        <v>0</v>
      </c>
      <c r="DR80" s="30">
        <v>0</v>
      </c>
      <c r="DS80" s="30">
        <v>0</v>
      </c>
      <c r="DT80" s="30">
        <v>0</v>
      </c>
      <c r="DU80" s="30">
        <v>0</v>
      </c>
      <c r="DV80" s="30">
        <v>0</v>
      </c>
      <c r="DW80" s="30">
        <v>0</v>
      </c>
      <c r="DX80" s="30">
        <v>0</v>
      </c>
      <c r="DY80" s="29">
        <v>0</v>
      </c>
      <c r="DZ80" s="30">
        <v>0</v>
      </c>
      <c r="EA80" s="29">
        <v>0</v>
      </c>
      <c r="EB80" s="29">
        <v>0</v>
      </c>
      <c r="EC80" s="31">
        <f t="shared" si="55"/>
        <v>0</v>
      </c>
      <c r="ED80" s="31">
        <f t="shared" si="55"/>
        <v>0</v>
      </c>
      <c r="EE80" s="31">
        <f t="shared" si="56"/>
        <v>0</v>
      </c>
      <c r="EH80" s="22"/>
      <c r="EJ80" s="22"/>
      <c r="EK80" s="22"/>
      <c r="EM80" s="22"/>
    </row>
    <row r="81" spans="1:143" s="21" customFormat="1" ht="20.25" customHeight="1">
      <c r="A81" s="19">
        <v>72</v>
      </c>
      <c r="B81" s="20" t="s">
        <v>119</v>
      </c>
      <c r="C81" s="30">
        <v>439.5032</v>
      </c>
      <c r="D81" s="30">
        <v>3523.5286</v>
      </c>
      <c r="E81" s="31">
        <f t="shared" si="57"/>
        <v>23162.399999999998</v>
      </c>
      <c r="F81" s="31">
        <f t="shared" si="58"/>
        <v>5075.98094</v>
      </c>
      <c r="G81" s="31">
        <f t="shared" si="44"/>
        <v>4111.669</v>
      </c>
      <c r="H81" s="31">
        <f t="shared" si="59"/>
        <v>81.00245151826752</v>
      </c>
      <c r="I81" s="31">
        <f t="shared" si="60"/>
        <v>17.751480848271335</v>
      </c>
      <c r="J81" s="31">
        <f t="shared" si="45"/>
        <v>9875.6</v>
      </c>
      <c r="K81" s="31">
        <f t="shared" si="46"/>
        <v>1754.28094</v>
      </c>
      <c r="L81" s="31">
        <f t="shared" si="47"/>
        <v>789.869</v>
      </c>
      <c r="M81" s="31">
        <f t="shared" si="61"/>
        <v>45.025228399277935</v>
      </c>
      <c r="N81" s="31">
        <f t="shared" si="62"/>
        <v>7.998187451901656</v>
      </c>
      <c r="O81" s="31">
        <f t="shared" si="48"/>
        <v>4210</v>
      </c>
      <c r="P81" s="31">
        <f t="shared" si="63"/>
        <v>965.774</v>
      </c>
      <c r="Q81" s="31">
        <f t="shared" si="49"/>
        <v>537.924</v>
      </c>
      <c r="R81" s="31">
        <f t="shared" si="75"/>
        <v>55.69874525510109</v>
      </c>
      <c r="S81" s="32">
        <f t="shared" si="76"/>
        <v>12.77729216152019</v>
      </c>
      <c r="T81" s="30">
        <v>10</v>
      </c>
      <c r="U81" s="30">
        <v>2.294</v>
      </c>
      <c r="V81" s="29">
        <v>3.164</v>
      </c>
      <c r="W81" s="31">
        <f t="shared" si="73"/>
        <v>137.92502179598952</v>
      </c>
      <c r="X81" s="32">
        <f t="shared" si="74"/>
        <v>31.64</v>
      </c>
      <c r="Y81" s="30">
        <v>4050</v>
      </c>
      <c r="Z81" s="30">
        <v>449.3475</v>
      </c>
      <c r="AA81" s="29">
        <v>204.945</v>
      </c>
      <c r="AB81" s="31">
        <f t="shared" si="64"/>
        <v>45.609467060571156</v>
      </c>
      <c r="AC81" s="32">
        <f t="shared" si="65"/>
        <v>5.06037037037037</v>
      </c>
      <c r="AD81" s="29">
        <v>4200</v>
      </c>
      <c r="AE81" s="30">
        <v>963.48</v>
      </c>
      <c r="AF81" s="29">
        <v>534.76</v>
      </c>
      <c r="AG81" s="31">
        <f t="shared" si="66"/>
        <v>55.502968406194206</v>
      </c>
      <c r="AH81" s="32">
        <f t="shared" si="67"/>
        <v>12.732380952380954</v>
      </c>
      <c r="AI81" s="29">
        <v>130</v>
      </c>
      <c r="AJ81" s="30">
        <v>57.044000000000004</v>
      </c>
      <c r="AK81" s="29">
        <v>6.1</v>
      </c>
      <c r="AL81" s="29">
        <v>6.1</v>
      </c>
      <c r="AM81" s="32">
        <f t="shared" si="68"/>
        <v>4.6923076923076925</v>
      </c>
      <c r="AN81" s="33">
        <v>0</v>
      </c>
      <c r="AO81" s="33"/>
      <c r="AP81" s="31"/>
      <c r="AQ81" s="31"/>
      <c r="AR81" s="32"/>
      <c r="AS81" s="33">
        <v>0</v>
      </c>
      <c r="AT81" s="33"/>
      <c r="AU81" s="32">
        <v>0</v>
      </c>
      <c r="AV81" s="32"/>
      <c r="AW81" s="32"/>
      <c r="AX81" s="32"/>
      <c r="AY81" s="29">
        <v>13286.8</v>
      </c>
      <c r="AZ81" s="30">
        <f t="shared" si="69"/>
        <v>3321.7</v>
      </c>
      <c r="BA81" s="29">
        <v>3321.8</v>
      </c>
      <c r="BB81" s="30"/>
      <c r="BC81" s="30">
        <v>0</v>
      </c>
      <c r="BD81" s="30">
        <v>0</v>
      </c>
      <c r="BE81" s="34">
        <v>0</v>
      </c>
      <c r="BF81" s="35">
        <v>0</v>
      </c>
      <c r="BG81" s="29">
        <v>0</v>
      </c>
      <c r="BH81" s="30">
        <v>0</v>
      </c>
      <c r="BI81" s="30">
        <v>0</v>
      </c>
      <c r="BJ81" s="30">
        <v>0</v>
      </c>
      <c r="BK81" s="32"/>
      <c r="BL81" s="32"/>
      <c r="BM81" s="32"/>
      <c r="BN81" s="31">
        <f t="shared" si="50"/>
        <v>605</v>
      </c>
      <c r="BO81" s="31">
        <f t="shared" si="70"/>
        <v>114.88949999999998</v>
      </c>
      <c r="BP81" s="31">
        <f t="shared" si="51"/>
        <v>5.2</v>
      </c>
      <c r="BQ81" s="31">
        <f t="shared" si="71"/>
        <v>4.526088110749895</v>
      </c>
      <c r="BR81" s="32">
        <f t="shared" si="72"/>
        <v>0.859504132231405</v>
      </c>
      <c r="BS81" s="30">
        <v>605</v>
      </c>
      <c r="BT81" s="30">
        <v>114.88949999999998</v>
      </c>
      <c r="BU81" s="29">
        <v>5.2</v>
      </c>
      <c r="BV81" s="30">
        <v>0</v>
      </c>
      <c r="BW81" s="30">
        <v>0</v>
      </c>
      <c r="BX81" s="29">
        <v>0</v>
      </c>
      <c r="BY81" s="30">
        <v>0</v>
      </c>
      <c r="BZ81" s="30">
        <v>0</v>
      </c>
      <c r="CA81" s="29">
        <v>0</v>
      </c>
      <c r="CB81" s="30">
        <v>0</v>
      </c>
      <c r="CC81" s="30">
        <v>0</v>
      </c>
      <c r="CD81" s="29">
        <v>0</v>
      </c>
      <c r="CE81" s="30">
        <v>0</v>
      </c>
      <c r="CF81" s="30">
        <v>0</v>
      </c>
      <c r="CG81" s="30">
        <v>0</v>
      </c>
      <c r="CH81" s="29">
        <v>0</v>
      </c>
      <c r="CI81" s="35">
        <v>0</v>
      </c>
      <c r="CJ81" s="29">
        <v>0</v>
      </c>
      <c r="CK81" s="30">
        <v>0</v>
      </c>
      <c r="CL81" s="30">
        <v>0</v>
      </c>
      <c r="CM81" s="29">
        <v>0</v>
      </c>
      <c r="CN81" s="29">
        <v>880.6</v>
      </c>
      <c r="CO81" s="30">
        <v>167.22594</v>
      </c>
      <c r="CP81" s="29">
        <v>35.7</v>
      </c>
      <c r="CQ81" s="29">
        <v>880.6</v>
      </c>
      <c r="CR81" s="30">
        <v>167.22594</v>
      </c>
      <c r="CS81" s="29">
        <v>35.7</v>
      </c>
      <c r="CT81" s="29">
        <v>0</v>
      </c>
      <c r="CU81" s="30">
        <v>0</v>
      </c>
      <c r="CV81" s="29">
        <v>0</v>
      </c>
      <c r="CW81" s="30">
        <v>0</v>
      </c>
      <c r="CX81" s="30">
        <v>0</v>
      </c>
      <c r="CY81" s="29">
        <v>0</v>
      </c>
      <c r="CZ81" s="29">
        <v>0</v>
      </c>
      <c r="DA81" s="29">
        <v>0</v>
      </c>
      <c r="DB81" s="29">
        <v>0</v>
      </c>
      <c r="DC81" s="29">
        <v>0</v>
      </c>
      <c r="DD81" s="30">
        <v>0</v>
      </c>
      <c r="DE81" s="29">
        <v>0</v>
      </c>
      <c r="DF81" s="29">
        <v>0</v>
      </c>
      <c r="DG81" s="31">
        <f t="shared" si="52"/>
        <v>23162.399999999998</v>
      </c>
      <c r="DH81" s="31">
        <f t="shared" si="53"/>
        <v>5075.98094</v>
      </c>
      <c r="DI81" s="31">
        <f t="shared" si="54"/>
        <v>4111.669</v>
      </c>
      <c r="DJ81" s="30">
        <v>0</v>
      </c>
      <c r="DK81" s="30">
        <v>0</v>
      </c>
      <c r="DL81" s="30">
        <v>0</v>
      </c>
      <c r="DM81" s="29">
        <v>0</v>
      </c>
      <c r="DN81" s="30"/>
      <c r="DO81" s="30">
        <v>0</v>
      </c>
      <c r="DP81" s="30">
        <v>0</v>
      </c>
      <c r="DQ81" s="30">
        <v>0</v>
      </c>
      <c r="DR81" s="30">
        <v>0</v>
      </c>
      <c r="DS81" s="30">
        <v>0</v>
      </c>
      <c r="DT81" s="30">
        <v>0</v>
      </c>
      <c r="DU81" s="30">
        <v>0</v>
      </c>
      <c r="DV81" s="30">
        <v>0</v>
      </c>
      <c r="DW81" s="30">
        <v>0</v>
      </c>
      <c r="DX81" s="30">
        <v>0</v>
      </c>
      <c r="DY81" s="29">
        <v>0</v>
      </c>
      <c r="DZ81" s="30">
        <v>0</v>
      </c>
      <c r="EA81" s="29">
        <v>0</v>
      </c>
      <c r="EB81" s="29">
        <v>0</v>
      </c>
      <c r="EC81" s="31">
        <f t="shared" si="55"/>
        <v>0</v>
      </c>
      <c r="ED81" s="31">
        <f t="shared" si="55"/>
        <v>0</v>
      </c>
      <c r="EE81" s="31">
        <f t="shared" si="56"/>
        <v>0</v>
      </c>
      <c r="EH81" s="22"/>
      <c r="EJ81" s="22"/>
      <c r="EK81" s="22"/>
      <c r="EM81" s="22"/>
    </row>
    <row r="82" spans="1:143" s="21" customFormat="1" ht="20.25" customHeight="1">
      <c r="A82" s="19">
        <v>73</v>
      </c>
      <c r="B82" s="20" t="s">
        <v>120</v>
      </c>
      <c r="C82" s="30">
        <v>24100.9375</v>
      </c>
      <c r="D82" s="30">
        <v>18416.2478</v>
      </c>
      <c r="E82" s="31">
        <f t="shared" si="57"/>
        <v>144707.7</v>
      </c>
      <c r="F82" s="31">
        <f t="shared" si="58"/>
        <v>30017.884999999995</v>
      </c>
      <c r="G82" s="31">
        <f t="shared" si="44"/>
        <v>28910.7798</v>
      </c>
      <c r="H82" s="31">
        <f t="shared" si="59"/>
        <v>96.31184808656575</v>
      </c>
      <c r="I82" s="31">
        <f t="shared" si="60"/>
        <v>19.97874321822543</v>
      </c>
      <c r="J82" s="31">
        <f t="shared" si="45"/>
        <v>60400</v>
      </c>
      <c r="K82" s="31">
        <f t="shared" si="46"/>
        <v>11303.46</v>
      </c>
      <c r="L82" s="31">
        <f t="shared" si="47"/>
        <v>11271.3798</v>
      </c>
      <c r="M82" s="31">
        <f t="shared" si="61"/>
        <v>99.71619132548796</v>
      </c>
      <c r="N82" s="31">
        <f t="shared" si="62"/>
        <v>18.66122483443709</v>
      </c>
      <c r="O82" s="31">
        <f t="shared" si="48"/>
        <v>25000</v>
      </c>
      <c r="P82" s="31">
        <f t="shared" si="63"/>
        <v>5735</v>
      </c>
      <c r="Q82" s="31">
        <f t="shared" si="49"/>
        <v>5847.106</v>
      </c>
      <c r="R82" s="31">
        <f t="shared" si="75"/>
        <v>101.9547689625109</v>
      </c>
      <c r="S82" s="32">
        <f t="shared" si="76"/>
        <v>23.388424</v>
      </c>
      <c r="T82" s="30">
        <v>3540</v>
      </c>
      <c r="U82" s="30">
        <v>812.076</v>
      </c>
      <c r="V82" s="29">
        <v>1581.874</v>
      </c>
      <c r="W82" s="31">
        <f t="shared" si="73"/>
        <v>194.79383703003168</v>
      </c>
      <c r="X82" s="32">
        <f t="shared" si="74"/>
        <v>44.68570621468926</v>
      </c>
      <c r="Y82" s="30">
        <v>18400</v>
      </c>
      <c r="Z82" s="30">
        <v>2041.48</v>
      </c>
      <c r="AA82" s="29">
        <v>2215.6692</v>
      </c>
      <c r="AB82" s="31">
        <f t="shared" si="64"/>
        <v>108.5324960322903</v>
      </c>
      <c r="AC82" s="32">
        <f t="shared" si="65"/>
        <v>12.041680434782608</v>
      </c>
      <c r="AD82" s="29">
        <v>21460</v>
      </c>
      <c r="AE82" s="30">
        <v>4922.924</v>
      </c>
      <c r="AF82" s="29">
        <v>4265.232</v>
      </c>
      <c r="AG82" s="31">
        <f t="shared" si="66"/>
        <v>86.64021626171763</v>
      </c>
      <c r="AH82" s="32">
        <f t="shared" si="67"/>
        <v>19.875265610438024</v>
      </c>
      <c r="AI82" s="29">
        <v>1200</v>
      </c>
      <c r="AJ82" s="30">
        <v>526.56</v>
      </c>
      <c r="AK82" s="29">
        <v>227.303</v>
      </c>
      <c r="AL82" s="29">
        <v>227.303</v>
      </c>
      <c r="AM82" s="32">
        <f t="shared" si="68"/>
        <v>18.941916666666668</v>
      </c>
      <c r="AN82" s="33">
        <v>0</v>
      </c>
      <c r="AO82" s="33"/>
      <c r="AP82" s="31"/>
      <c r="AQ82" s="31"/>
      <c r="AR82" s="32"/>
      <c r="AS82" s="33">
        <v>0</v>
      </c>
      <c r="AT82" s="33"/>
      <c r="AU82" s="32">
        <v>0</v>
      </c>
      <c r="AV82" s="32"/>
      <c r="AW82" s="32"/>
      <c r="AX82" s="32"/>
      <c r="AY82" s="29">
        <v>74857.7</v>
      </c>
      <c r="AZ82" s="30">
        <f t="shared" si="69"/>
        <v>18714.425</v>
      </c>
      <c r="BA82" s="29">
        <v>17639.4</v>
      </c>
      <c r="BB82" s="30"/>
      <c r="BC82" s="30">
        <v>0</v>
      </c>
      <c r="BD82" s="30">
        <v>0</v>
      </c>
      <c r="BE82" s="34">
        <v>0</v>
      </c>
      <c r="BF82" s="35">
        <v>0</v>
      </c>
      <c r="BG82" s="29">
        <v>0</v>
      </c>
      <c r="BH82" s="30">
        <v>0</v>
      </c>
      <c r="BI82" s="30">
        <v>0</v>
      </c>
      <c r="BJ82" s="30">
        <v>0</v>
      </c>
      <c r="BK82" s="32"/>
      <c r="BL82" s="32"/>
      <c r="BM82" s="32"/>
      <c r="BN82" s="31">
        <f t="shared" si="50"/>
        <v>2400</v>
      </c>
      <c r="BO82" s="31">
        <f t="shared" si="70"/>
        <v>455.76</v>
      </c>
      <c r="BP82" s="31">
        <f t="shared" si="51"/>
        <v>252.1256</v>
      </c>
      <c r="BQ82" s="31">
        <f t="shared" si="71"/>
        <v>55.31981744777953</v>
      </c>
      <c r="BR82" s="32">
        <f t="shared" si="72"/>
        <v>10.505233333333333</v>
      </c>
      <c r="BS82" s="30">
        <v>2400</v>
      </c>
      <c r="BT82" s="30">
        <v>455.76</v>
      </c>
      <c r="BU82" s="29">
        <v>252.1256</v>
      </c>
      <c r="BV82" s="30">
        <v>0</v>
      </c>
      <c r="BW82" s="30">
        <v>0</v>
      </c>
      <c r="BX82" s="29">
        <v>0</v>
      </c>
      <c r="BY82" s="30">
        <v>0</v>
      </c>
      <c r="BZ82" s="30">
        <v>0</v>
      </c>
      <c r="CA82" s="29">
        <v>0</v>
      </c>
      <c r="CB82" s="30">
        <v>0</v>
      </c>
      <c r="CC82" s="30">
        <v>0</v>
      </c>
      <c r="CD82" s="29">
        <v>0</v>
      </c>
      <c r="CE82" s="30">
        <v>0</v>
      </c>
      <c r="CF82" s="30">
        <v>0</v>
      </c>
      <c r="CG82" s="30">
        <v>0</v>
      </c>
      <c r="CH82" s="29">
        <v>0</v>
      </c>
      <c r="CI82" s="35">
        <v>0</v>
      </c>
      <c r="CJ82" s="29">
        <v>0</v>
      </c>
      <c r="CK82" s="30">
        <v>8000</v>
      </c>
      <c r="CL82" s="30">
        <v>1519.2</v>
      </c>
      <c r="CM82" s="29">
        <v>1901.1</v>
      </c>
      <c r="CN82" s="29">
        <v>5400</v>
      </c>
      <c r="CO82" s="30">
        <v>1025.46</v>
      </c>
      <c r="CP82" s="29">
        <v>799.96</v>
      </c>
      <c r="CQ82" s="29">
        <v>5400</v>
      </c>
      <c r="CR82" s="30">
        <v>1025.46</v>
      </c>
      <c r="CS82" s="29">
        <v>799.96</v>
      </c>
      <c r="CT82" s="29">
        <v>0</v>
      </c>
      <c r="CU82" s="30">
        <v>0</v>
      </c>
      <c r="CV82" s="29">
        <v>28.116</v>
      </c>
      <c r="CW82" s="30">
        <v>0</v>
      </c>
      <c r="CX82" s="30">
        <v>0</v>
      </c>
      <c r="CY82" s="29">
        <v>0</v>
      </c>
      <c r="CZ82" s="29">
        <v>0</v>
      </c>
      <c r="DA82" s="29">
        <v>0</v>
      </c>
      <c r="DB82" s="29">
        <v>0</v>
      </c>
      <c r="DC82" s="29">
        <v>0</v>
      </c>
      <c r="DD82" s="30">
        <v>0</v>
      </c>
      <c r="DE82" s="29">
        <v>0</v>
      </c>
      <c r="DF82" s="29">
        <v>0</v>
      </c>
      <c r="DG82" s="31">
        <f t="shared" si="52"/>
        <v>135257.7</v>
      </c>
      <c r="DH82" s="31">
        <f t="shared" si="53"/>
        <v>30017.884999999995</v>
      </c>
      <c r="DI82" s="31">
        <f t="shared" si="54"/>
        <v>28910.7798</v>
      </c>
      <c r="DJ82" s="30">
        <v>0</v>
      </c>
      <c r="DK82" s="30">
        <v>0</v>
      </c>
      <c r="DL82" s="30">
        <v>0</v>
      </c>
      <c r="DM82" s="29">
        <v>9450</v>
      </c>
      <c r="DN82" s="30"/>
      <c r="DO82" s="30">
        <v>0</v>
      </c>
      <c r="DP82" s="30">
        <v>0</v>
      </c>
      <c r="DQ82" s="30">
        <v>0</v>
      </c>
      <c r="DR82" s="30">
        <v>0</v>
      </c>
      <c r="DS82" s="30">
        <v>0</v>
      </c>
      <c r="DT82" s="30">
        <v>0</v>
      </c>
      <c r="DU82" s="30">
        <v>0</v>
      </c>
      <c r="DV82" s="30">
        <v>0</v>
      </c>
      <c r="DW82" s="30">
        <v>0</v>
      </c>
      <c r="DX82" s="30">
        <v>0</v>
      </c>
      <c r="DY82" s="29">
        <v>0</v>
      </c>
      <c r="DZ82" s="30">
        <v>0</v>
      </c>
      <c r="EA82" s="29">
        <v>0</v>
      </c>
      <c r="EB82" s="29">
        <v>0</v>
      </c>
      <c r="EC82" s="31">
        <f t="shared" si="55"/>
        <v>9450</v>
      </c>
      <c r="ED82" s="31">
        <f t="shared" si="55"/>
        <v>0</v>
      </c>
      <c r="EE82" s="31">
        <f t="shared" si="56"/>
        <v>0</v>
      </c>
      <c r="EH82" s="22"/>
      <c r="EJ82" s="22"/>
      <c r="EK82" s="22"/>
      <c r="EM82" s="22"/>
    </row>
    <row r="83" spans="1:143" s="21" customFormat="1" ht="20.25" customHeight="1">
      <c r="A83" s="19">
        <v>74</v>
      </c>
      <c r="B83" s="20" t="s">
        <v>121</v>
      </c>
      <c r="C83" s="30">
        <v>107.0925</v>
      </c>
      <c r="D83" s="30">
        <v>36559.192</v>
      </c>
      <c r="E83" s="31">
        <f t="shared" si="57"/>
        <v>145964.3</v>
      </c>
      <c r="F83" s="31">
        <f t="shared" si="58"/>
        <v>32799.984039999996</v>
      </c>
      <c r="G83" s="31">
        <f t="shared" si="44"/>
        <v>29910.228999999996</v>
      </c>
      <c r="H83" s="31">
        <f t="shared" si="59"/>
        <v>91.18976693258172</v>
      </c>
      <c r="I83" s="31">
        <f t="shared" si="60"/>
        <v>20.491468804358327</v>
      </c>
      <c r="J83" s="31">
        <f t="shared" si="45"/>
        <v>51212.3</v>
      </c>
      <c r="K83" s="31">
        <f t="shared" si="46"/>
        <v>9111.98404</v>
      </c>
      <c r="L83" s="31">
        <f t="shared" si="47"/>
        <v>6222.228999999999</v>
      </c>
      <c r="M83" s="31">
        <f t="shared" si="61"/>
        <v>68.2862148647925</v>
      </c>
      <c r="N83" s="31">
        <f t="shared" si="62"/>
        <v>12.149872198671021</v>
      </c>
      <c r="O83" s="31">
        <f t="shared" si="48"/>
        <v>16618</v>
      </c>
      <c r="P83" s="31">
        <f t="shared" si="63"/>
        <v>3812.1692</v>
      </c>
      <c r="Q83" s="31">
        <f t="shared" si="49"/>
        <v>3718.3019999999997</v>
      </c>
      <c r="R83" s="31">
        <f t="shared" si="75"/>
        <v>97.53769586092874</v>
      </c>
      <c r="S83" s="32">
        <f t="shared" si="76"/>
        <v>22.37514743049705</v>
      </c>
      <c r="T83" s="30">
        <v>1018</v>
      </c>
      <c r="U83" s="30">
        <v>233.5292</v>
      </c>
      <c r="V83" s="29">
        <v>13.102</v>
      </c>
      <c r="W83" s="31">
        <f>V83/U82:U83*100</f>
        <v>5.61043329913347</v>
      </c>
      <c r="X83" s="32">
        <f t="shared" si="74"/>
        <v>1.2870333988212181</v>
      </c>
      <c r="Y83" s="30">
        <v>19500</v>
      </c>
      <c r="Z83" s="30">
        <v>2163.525</v>
      </c>
      <c r="AA83" s="29">
        <v>848.267</v>
      </c>
      <c r="AB83" s="31">
        <f t="shared" si="64"/>
        <v>39.20763568713095</v>
      </c>
      <c r="AC83" s="32">
        <f t="shared" si="65"/>
        <v>4.35008717948718</v>
      </c>
      <c r="AD83" s="29">
        <v>15600</v>
      </c>
      <c r="AE83" s="30">
        <v>3578.64</v>
      </c>
      <c r="AF83" s="29">
        <v>3705.2</v>
      </c>
      <c r="AG83" s="31">
        <f t="shared" si="66"/>
        <v>103.53653902040998</v>
      </c>
      <c r="AH83" s="32">
        <f t="shared" si="67"/>
        <v>23.75128205128205</v>
      </c>
      <c r="AI83" s="29">
        <v>1084.3</v>
      </c>
      <c r="AJ83" s="30">
        <v>475.79084</v>
      </c>
      <c r="AK83" s="29">
        <v>896.9</v>
      </c>
      <c r="AL83" s="29">
        <v>896.9</v>
      </c>
      <c r="AM83" s="32">
        <f t="shared" si="68"/>
        <v>82.71696025085309</v>
      </c>
      <c r="AN83" s="33">
        <v>0</v>
      </c>
      <c r="AO83" s="33"/>
      <c r="AP83" s="31"/>
      <c r="AQ83" s="31"/>
      <c r="AR83" s="32"/>
      <c r="AS83" s="33">
        <v>0</v>
      </c>
      <c r="AT83" s="33"/>
      <c r="AU83" s="32">
        <v>0</v>
      </c>
      <c r="AV83" s="32"/>
      <c r="AW83" s="32"/>
      <c r="AX83" s="32"/>
      <c r="AY83" s="29">
        <v>94752</v>
      </c>
      <c r="AZ83" s="30">
        <f t="shared" si="69"/>
        <v>23688</v>
      </c>
      <c r="BA83" s="29">
        <v>23688</v>
      </c>
      <c r="BB83" s="30"/>
      <c r="BC83" s="30">
        <v>0</v>
      </c>
      <c r="BD83" s="30">
        <v>0</v>
      </c>
      <c r="BE83" s="34">
        <v>0</v>
      </c>
      <c r="BF83" s="35">
        <v>0</v>
      </c>
      <c r="BG83" s="29">
        <v>0</v>
      </c>
      <c r="BH83" s="30">
        <v>0</v>
      </c>
      <c r="BI83" s="30">
        <v>0</v>
      </c>
      <c r="BJ83" s="30">
        <v>0</v>
      </c>
      <c r="BK83" s="32"/>
      <c r="BL83" s="32"/>
      <c r="BM83" s="32"/>
      <c r="BN83" s="31">
        <f t="shared" si="50"/>
        <v>3450</v>
      </c>
      <c r="BO83" s="31">
        <f t="shared" si="70"/>
        <v>655.155</v>
      </c>
      <c r="BP83" s="31">
        <f t="shared" si="51"/>
        <v>263.16</v>
      </c>
      <c r="BQ83" s="31">
        <f t="shared" si="71"/>
        <v>40.16759392815441</v>
      </c>
      <c r="BR83" s="32">
        <f t="shared" si="72"/>
        <v>7.627826086956523</v>
      </c>
      <c r="BS83" s="30">
        <v>3450</v>
      </c>
      <c r="BT83" s="30">
        <v>655.155</v>
      </c>
      <c r="BU83" s="29">
        <v>263.16</v>
      </c>
      <c r="BV83" s="30">
        <v>0</v>
      </c>
      <c r="BW83" s="30">
        <v>0</v>
      </c>
      <c r="BX83" s="29">
        <v>0</v>
      </c>
      <c r="BY83" s="30">
        <v>0</v>
      </c>
      <c r="BZ83" s="30">
        <v>0</v>
      </c>
      <c r="CA83" s="29">
        <v>0</v>
      </c>
      <c r="CB83" s="30">
        <v>0</v>
      </c>
      <c r="CC83" s="30">
        <v>0</v>
      </c>
      <c r="CD83" s="29">
        <v>0</v>
      </c>
      <c r="CE83" s="30">
        <v>0</v>
      </c>
      <c r="CF83" s="30">
        <v>0</v>
      </c>
      <c r="CG83" s="30">
        <v>0</v>
      </c>
      <c r="CH83" s="29">
        <v>0</v>
      </c>
      <c r="CI83" s="35">
        <v>0</v>
      </c>
      <c r="CJ83" s="29">
        <v>0</v>
      </c>
      <c r="CK83" s="30">
        <v>0</v>
      </c>
      <c r="CL83" s="30">
        <v>0</v>
      </c>
      <c r="CM83" s="29">
        <v>0</v>
      </c>
      <c r="CN83" s="29">
        <v>10560</v>
      </c>
      <c r="CO83" s="30">
        <v>2005.3439999999998</v>
      </c>
      <c r="CP83" s="29">
        <v>495.6</v>
      </c>
      <c r="CQ83" s="29">
        <v>6400</v>
      </c>
      <c r="CR83" s="30">
        <v>1215.36</v>
      </c>
      <c r="CS83" s="29">
        <v>456.5</v>
      </c>
      <c r="CT83" s="29">
        <v>0</v>
      </c>
      <c r="CU83" s="30">
        <v>0</v>
      </c>
      <c r="CV83" s="29">
        <v>0</v>
      </c>
      <c r="CW83" s="30">
        <v>0</v>
      </c>
      <c r="CX83" s="30">
        <v>0</v>
      </c>
      <c r="CY83" s="29">
        <v>0</v>
      </c>
      <c r="CZ83" s="29">
        <v>0</v>
      </c>
      <c r="DA83" s="29">
        <v>0</v>
      </c>
      <c r="DB83" s="29">
        <v>0</v>
      </c>
      <c r="DC83" s="29">
        <v>0</v>
      </c>
      <c r="DD83" s="30">
        <v>0</v>
      </c>
      <c r="DE83" s="29">
        <v>0</v>
      </c>
      <c r="DF83" s="29">
        <v>0</v>
      </c>
      <c r="DG83" s="31">
        <f t="shared" si="52"/>
        <v>145964.3</v>
      </c>
      <c r="DH83" s="31">
        <f t="shared" si="53"/>
        <v>32799.984039999996</v>
      </c>
      <c r="DI83" s="31">
        <f t="shared" si="54"/>
        <v>29910.228999999996</v>
      </c>
      <c r="DJ83" s="30">
        <v>0</v>
      </c>
      <c r="DK83" s="30">
        <v>0</v>
      </c>
      <c r="DL83" s="30">
        <v>0</v>
      </c>
      <c r="DM83" s="29">
        <v>0</v>
      </c>
      <c r="DN83" s="30"/>
      <c r="DO83" s="30">
        <v>0</v>
      </c>
      <c r="DP83" s="30">
        <v>0</v>
      </c>
      <c r="DQ83" s="30">
        <v>0</v>
      </c>
      <c r="DR83" s="30">
        <v>0</v>
      </c>
      <c r="DS83" s="30">
        <v>0</v>
      </c>
      <c r="DT83" s="30">
        <v>0</v>
      </c>
      <c r="DU83" s="30">
        <v>0</v>
      </c>
      <c r="DV83" s="30">
        <v>0</v>
      </c>
      <c r="DW83" s="30">
        <v>0</v>
      </c>
      <c r="DX83" s="30">
        <v>0</v>
      </c>
      <c r="DY83" s="29">
        <v>21000</v>
      </c>
      <c r="DZ83" s="30">
        <v>5250</v>
      </c>
      <c r="EA83" s="29">
        <v>0</v>
      </c>
      <c r="EB83" s="29">
        <v>0</v>
      </c>
      <c r="EC83" s="31">
        <f t="shared" si="55"/>
        <v>21000</v>
      </c>
      <c r="ED83" s="31">
        <f t="shared" si="55"/>
        <v>5250</v>
      </c>
      <c r="EE83" s="31">
        <f t="shared" si="56"/>
        <v>0</v>
      </c>
      <c r="EH83" s="22"/>
      <c r="EJ83" s="22"/>
      <c r="EK83" s="22"/>
      <c r="EM83" s="22"/>
    </row>
    <row r="84" spans="1:143" s="21" customFormat="1" ht="20.25" customHeight="1">
      <c r="A84" s="19">
        <v>75</v>
      </c>
      <c r="B84" s="20" t="s">
        <v>122</v>
      </c>
      <c r="C84" s="30">
        <v>15627.7789</v>
      </c>
      <c r="D84" s="30">
        <v>9392.5222</v>
      </c>
      <c r="E84" s="31">
        <f t="shared" si="57"/>
        <v>76389.09999999999</v>
      </c>
      <c r="F84" s="31">
        <f t="shared" si="58"/>
        <v>17467.130259999998</v>
      </c>
      <c r="G84" s="31">
        <f t="shared" si="44"/>
        <v>19893.6469</v>
      </c>
      <c r="H84" s="31">
        <f t="shared" si="59"/>
        <v>113.89190212634277</v>
      </c>
      <c r="I84" s="31">
        <f t="shared" si="60"/>
        <v>26.042520333398357</v>
      </c>
      <c r="J84" s="31">
        <f t="shared" si="45"/>
        <v>26404.9</v>
      </c>
      <c r="K84" s="31">
        <f t="shared" si="46"/>
        <v>4971.080260000001</v>
      </c>
      <c r="L84" s="31">
        <f t="shared" si="47"/>
        <v>7397.5469</v>
      </c>
      <c r="M84" s="31">
        <f t="shared" si="61"/>
        <v>148.81165688521793</v>
      </c>
      <c r="N84" s="31">
        <f t="shared" si="62"/>
        <v>28.015811080519143</v>
      </c>
      <c r="O84" s="31">
        <f t="shared" si="48"/>
        <v>11900</v>
      </c>
      <c r="P84" s="31">
        <f t="shared" si="63"/>
        <v>2729.86</v>
      </c>
      <c r="Q84" s="31">
        <f t="shared" si="49"/>
        <v>4897.7986</v>
      </c>
      <c r="R84" s="31">
        <f t="shared" si="75"/>
        <v>179.41574293187196</v>
      </c>
      <c r="S84" s="32">
        <f t="shared" si="76"/>
        <v>41.15797142857143</v>
      </c>
      <c r="T84" s="30">
        <v>2400</v>
      </c>
      <c r="U84" s="30">
        <v>550.56</v>
      </c>
      <c r="V84" s="29">
        <v>1422.7986</v>
      </c>
      <c r="W84" s="31">
        <f t="shared" si="73"/>
        <v>258.4275283347865</v>
      </c>
      <c r="X84" s="32">
        <f t="shared" si="74"/>
        <v>59.283275</v>
      </c>
      <c r="Y84" s="30">
        <v>7305</v>
      </c>
      <c r="Z84" s="30">
        <v>810.4897500000001</v>
      </c>
      <c r="AA84" s="29">
        <v>1014.4783</v>
      </c>
      <c r="AB84" s="31">
        <f t="shared" si="64"/>
        <v>125.16855395148426</v>
      </c>
      <c r="AC84" s="32">
        <f t="shared" si="65"/>
        <v>13.887451060917181</v>
      </c>
      <c r="AD84" s="29">
        <v>9500</v>
      </c>
      <c r="AE84" s="30">
        <v>2179.3</v>
      </c>
      <c r="AF84" s="29">
        <v>3475</v>
      </c>
      <c r="AG84" s="31">
        <f t="shared" si="66"/>
        <v>159.45487083008305</v>
      </c>
      <c r="AH84" s="32">
        <f t="shared" si="67"/>
        <v>36.578947368421055</v>
      </c>
      <c r="AI84" s="29">
        <v>255</v>
      </c>
      <c r="AJ84" s="30">
        <v>111.894</v>
      </c>
      <c r="AK84" s="29">
        <v>95.5</v>
      </c>
      <c r="AL84" s="29">
        <v>95.5</v>
      </c>
      <c r="AM84" s="32">
        <f t="shared" si="68"/>
        <v>37.450980392156865</v>
      </c>
      <c r="AN84" s="33">
        <v>0</v>
      </c>
      <c r="AO84" s="33"/>
      <c r="AP84" s="31"/>
      <c r="AQ84" s="31"/>
      <c r="AR84" s="32"/>
      <c r="AS84" s="33">
        <v>0</v>
      </c>
      <c r="AT84" s="33"/>
      <c r="AU84" s="32">
        <v>0</v>
      </c>
      <c r="AV84" s="32"/>
      <c r="AW84" s="32"/>
      <c r="AX84" s="32"/>
      <c r="AY84" s="29">
        <v>49984.2</v>
      </c>
      <c r="AZ84" s="30">
        <f t="shared" si="69"/>
        <v>12496.05</v>
      </c>
      <c r="BA84" s="29">
        <v>12496.1</v>
      </c>
      <c r="BB84" s="30"/>
      <c r="BC84" s="30">
        <v>0</v>
      </c>
      <c r="BD84" s="30">
        <v>0</v>
      </c>
      <c r="BE84" s="34">
        <v>0</v>
      </c>
      <c r="BF84" s="35">
        <v>0</v>
      </c>
      <c r="BG84" s="29">
        <v>0</v>
      </c>
      <c r="BH84" s="30">
        <v>0</v>
      </c>
      <c r="BI84" s="30">
        <v>0</v>
      </c>
      <c r="BJ84" s="30">
        <v>0</v>
      </c>
      <c r="BK84" s="32"/>
      <c r="BL84" s="32"/>
      <c r="BM84" s="32"/>
      <c r="BN84" s="31">
        <f t="shared" si="50"/>
        <v>291</v>
      </c>
      <c r="BO84" s="31">
        <f t="shared" si="70"/>
        <v>55.2609</v>
      </c>
      <c r="BP84" s="31">
        <f t="shared" si="51"/>
        <v>0</v>
      </c>
      <c r="BQ84" s="31">
        <f t="shared" si="71"/>
        <v>0</v>
      </c>
      <c r="BR84" s="32">
        <f t="shared" si="72"/>
        <v>0</v>
      </c>
      <c r="BS84" s="30">
        <v>291</v>
      </c>
      <c r="BT84" s="30">
        <v>55.2609</v>
      </c>
      <c r="BU84" s="29">
        <v>0</v>
      </c>
      <c r="BV84" s="30">
        <v>0</v>
      </c>
      <c r="BW84" s="30">
        <v>0</v>
      </c>
      <c r="BX84" s="29">
        <v>0</v>
      </c>
      <c r="BY84" s="30">
        <v>0</v>
      </c>
      <c r="BZ84" s="30">
        <v>0</v>
      </c>
      <c r="CA84" s="29">
        <v>0</v>
      </c>
      <c r="CB84" s="30">
        <v>0</v>
      </c>
      <c r="CC84" s="30">
        <v>0</v>
      </c>
      <c r="CD84" s="29">
        <v>0</v>
      </c>
      <c r="CE84" s="30">
        <v>0</v>
      </c>
      <c r="CF84" s="30">
        <v>0</v>
      </c>
      <c r="CG84" s="30">
        <v>0</v>
      </c>
      <c r="CH84" s="29">
        <v>0</v>
      </c>
      <c r="CI84" s="35">
        <v>0</v>
      </c>
      <c r="CJ84" s="29">
        <v>0</v>
      </c>
      <c r="CK84" s="30">
        <v>0</v>
      </c>
      <c r="CL84" s="30">
        <v>0</v>
      </c>
      <c r="CM84" s="29">
        <v>0</v>
      </c>
      <c r="CN84" s="29">
        <v>6653.9</v>
      </c>
      <c r="CO84" s="30">
        <v>1263.5756099999999</v>
      </c>
      <c r="CP84" s="29">
        <v>645.13</v>
      </c>
      <c r="CQ84" s="29">
        <v>3953.9</v>
      </c>
      <c r="CR84" s="30">
        <v>750.84561</v>
      </c>
      <c r="CS84" s="29">
        <v>287.6</v>
      </c>
      <c r="CT84" s="29">
        <v>0</v>
      </c>
      <c r="CU84" s="30">
        <v>0</v>
      </c>
      <c r="CV84" s="29">
        <v>444.84</v>
      </c>
      <c r="CW84" s="30">
        <v>0</v>
      </c>
      <c r="CX84" s="30">
        <v>0</v>
      </c>
      <c r="CY84" s="29">
        <v>299.8</v>
      </c>
      <c r="CZ84" s="29">
        <v>0</v>
      </c>
      <c r="DA84" s="29">
        <v>0</v>
      </c>
      <c r="DB84" s="29">
        <v>0</v>
      </c>
      <c r="DC84" s="29">
        <v>0</v>
      </c>
      <c r="DD84" s="30">
        <v>0</v>
      </c>
      <c r="DE84" s="29">
        <v>0</v>
      </c>
      <c r="DF84" s="29">
        <v>0</v>
      </c>
      <c r="DG84" s="31">
        <f t="shared" si="52"/>
        <v>76389.09999999999</v>
      </c>
      <c r="DH84" s="31">
        <f t="shared" si="53"/>
        <v>17467.130259999998</v>
      </c>
      <c r="DI84" s="31">
        <f t="shared" si="54"/>
        <v>19893.6469</v>
      </c>
      <c r="DJ84" s="30">
        <v>0</v>
      </c>
      <c r="DK84" s="30">
        <v>0</v>
      </c>
      <c r="DL84" s="30">
        <v>0</v>
      </c>
      <c r="DM84" s="29">
        <v>0</v>
      </c>
      <c r="DN84" s="30"/>
      <c r="DO84" s="30">
        <v>0</v>
      </c>
      <c r="DP84" s="30">
        <v>0</v>
      </c>
      <c r="DQ84" s="30">
        <v>0</v>
      </c>
      <c r="DR84" s="30">
        <v>0</v>
      </c>
      <c r="DS84" s="30">
        <v>0</v>
      </c>
      <c r="DT84" s="30">
        <v>0</v>
      </c>
      <c r="DU84" s="30">
        <v>0</v>
      </c>
      <c r="DV84" s="30">
        <v>0</v>
      </c>
      <c r="DW84" s="30">
        <v>0</v>
      </c>
      <c r="DX84" s="30">
        <v>0</v>
      </c>
      <c r="DY84" s="29">
        <v>0</v>
      </c>
      <c r="DZ84" s="30">
        <v>0</v>
      </c>
      <c r="EA84" s="29">
        <v>0</v>
      </c>
      <c r="EB84" s="29">
        <v>0</v>
      </c>
      <c r="EC84" s="31">
        <f t="shared" si="55"/>
        <v>0</v>
      </c>
      <c r="ED84" s="31">
        <f t="shared" si="55"/>
        <v>0</v>
      </c>
      <c r="EE84" s="31">
        <f t="shared" si="56"/>
        <v>0</v>
      </c>
      <c r="EH84" s="22"/>
      <c r="EJ84" s="22"/>
      <c r="EK84" s="22"/>
      <c r="EM84" s="22"/>
    </row>
    <row r="85" spans="1:143" s="21" customFormat="1" ht="20.25" customHeight="1">
      <c r="A85" s="19">
        <v>76</v>
      </c>
      <c r="B85" s="20" t="s">
        <v>123</v>
      </c>
      <c r="C85" s="30">
        <v>3377.3846</v>
      </c>
      <c r="D85" s="30">
        <v>3149.1706</v>
      </c>
      <c r="E85" s="31">
        <f t="shared" si="57"/>
        <v>27163.7</v>
      </c>
      <c r="F85" s="31">
        <f t="shared" si="58"/>
        <v>6260.5656850000005</v>
      </c>
      <c r="G85" s="31">
        <f t="shared" si="44"/>
        <v>5463.7936</v>
      </c>
      <c r="H85" s="31">
        <f t="shared" si="59"/>
        <v>87.27316148269115</v>
      </c>
      <c r="I85" s="31">
        <f t="shared" si="60"/>
        <v>20.11432021410927</v>
      </c>
      <c r="J85" s="31">
        <f t="shared" si="45"/>
        <v>9212.3</v>
      </c>
      <c r="K85" s="31">
        <f t="shared" si="46"/>
        <v>1772.715685</v>
      </c>
      <c r="L85" s="31">
        <f t="shared" si="47"/>
        <v>975.8935999999999</v>
      </c>
      <c r="M85" s="31">
        <f t="shared" si="61"/>
        <v>55.05076805364871</v>
      </c>
      <c r="N85" s="31">
        <f t="shared" si="62"/>
        <v>10.593376246974154</v>
      </c>
      <c r="O85" s="31">
        <f t="shared" si="48"/>
        <v>1700</v>
      </c>
      <c r="P85" s="31">
        <f t="shared" si="63"/>
        <v>389.98</v>
      </c>
      <c r="Q85" s="31">
        <f t="shared" si="49"/>
        <v>280.1196</v>
      </c>
      <c r="R85" s="31">
        <f t="shared" si="75"/>
        <v>71.8292220113852</v>
      </c>
      <c r="S85" s="32">
        <f t="shared" si="76"/>
        <v>16.477623529411765</v>
      </c>
      <c r="T85" s="30">
        <v>0</v>
      </c>
      <c r="U85" s="30">
        <v>0</v>
      </c>
      <c r="V85" s="29">
        <v>0.1196</v>
      </c>
      <c r="W85" s="31" t="e">
        <f t="shared" si="73"/>
        <v>#DIV/0!</v>
      </c>
      <c r="X85" s="32" t="e">
        <f t="shared" si="74"/>
        <v>#DIV/0!</v>
      </c>
      <c r="Y85" s="30">
        <v>656.3</v>
      </c>
      <c r="Z85" s="30">
        <v>72.816485</v>
      </c>
      <c r="AA85" s="29">
        <v>0</v>
      </c>
      <c r="AB85" s="31">
        <f t="shared" si="64"/>
        <v>0</v>
      </c>
      <c r="AC85" s="32">
        <f t="shared" si="65"/>
        <v>0</v>
      </c>
      <c r="AD85" s="29">
        <v>1700</v>
      </c>
      <c r="AE85" s="30">
        <v>389.98</v>
      </c>
      <c r="AF85" s="29">
        <v>280</v>
      </c>
      <c r="AG85" s="31">
        <f t="shared" si="66"/>
        <v>71.79855377198831</v>
      </c>
      <c r="AH85" s="32">
        <f t="shared" si="67"/>
        <v>16.470588235294116</v>
      </c>
      <c r="AI85" s="29">
        <v>32</v>
      </c>
      <c r="AJ85" s="30">
        <v>14.0416</v>
      </c>
      <c r="AK85" s="29">
        <v>32</v>
      </c>
      <c r="AL85" s="29">
        <v>32</v>
      </c>
      <c r="AM85" s="32">
        <f t="shared" si="68"/>
        <v>100</v>
      </c>
      <c r="AN85" s="33">
        <v>0</v>
      </c>
      <c r="AO85" s="33"/>
      <c r="AP85" s="31"/>
      <c r="AQ85" s="31"/>
      <c r="AR85" s="32"/>
      <c r="AS85" s="33">
        <v>0</v>
      </c>
      <c r="AT85" s="33"/>
      <c r="AU85" s="32">
        <v>0</v>
      </c>
      <c r="AV85" s="32"/>
      <c r="AW85" s="32"/>
      <c r="AX85" s="32"/>
      <c r="AY85" s="29">
        <v>17951.4</v>
      </c>
      <c r="AZ85" s="30">
        <f t="shared" si="69"/>
        <v>4487.85</v>
      </c>
      <c r="BA85" s="29">
        <v>4487.9</v>
      </c>
      <c r="BB85" s="30"/>
      <c r="BC85" s="30">
        <v>0</v>
      </c>
      <c r="BD85" s="30">
        <v>0</v>
      </c>
      <c r="BE85" s="34">
        <v>0</v>
      </c>
      <c r="BF85" s="35">
        <v>0</v>
      </c>
      <c r="BG85" s="29">
        <v>0</v>
      </c>
      <c r="BH85" s="30">
        <v>0</v>
      </c>
      <c r="BI85" s="30">
        <v>0</v>
      </c>
      <c r="BJ85" s="30">
        <v>0</v>
      </c>
      <c r="BK85" s="32"/>
      <c r="BL85" s="32"/>
      <c r="BM85" s="32"/>
      <c r="BN85" s="31">
        <f t="shared" si="50"/>
        <v>3200</v>
      </c>
      <c r="BO85" s="31">
        <f t="shared" si="70"/>
        <v>607.68</v>
      </c>
      <c r="BP85" s="31">
        <f t="shared" si="51"/>
        <v>339</v>
      </c>
      <c r="BQ85" s="31">
        <f t="shared" si="71"/>
        <v>55.78593996840443</v>
      </c>
      <c r="BR85" s="32">
        <f t="shared" si="72"/>
        <v>10.59375</v>
      </c>
      <c r="BS85" s="30">
        <v>3200</v>
      </c>
      <c r="BT85" s="30">
        <v>607.68</v>
      </c>
      <c r="BU85" s="29">
        <v>339</v>
      </c>
      <c r="BV85" s="30">
        <v>0</v>
      </c>
      <c r="BW85" s="30">
        <v>0</v>
      </c>
      <c r="BX85" s="29">
        <v>0</v>
      </c>
      <c r="BY85" s="30">
        <v>0</v>
      </c>
      <c r="BZ85" s="30">
        <v>0</v>
      </c>
      <c r="CA85" s="29">
        <v>0</v>
      </c>
      <c r="CB85" s="30">
        <v>0</v>
      </c>
      <c r="CC85" s="30">
        <v>0</v>
      </c>
      <c r="CD85" s="29">
        <v>0</v>
      </c>
      <c r="CE85" s="30">
        <v>0</v>
      </c>
      <c r="CF85" s="30">
        <v>0</v>
      </c>
      <c r="CG85" s="30">
        <v>0</v>
      </c>
      <c r="CH85" s="29">
        <v>0</v>
      </c>
      <c r="CI85" s="35">
        <v>0</v>
      </c>
      <c r="CJ85" s="29">
        <v>0</v>
      </c>
      <c r="CK85" s="30">
        <v>3000</v>
      </c>
      <c r="CL85" s="30">
        <v>569.7</v>
      </c>
      <c r="CM85" s="29">
        <v>323.234</v>
      </c>
      <c r="CN85" s="29">
        <v>624</v>
      </c>
      <c r="CO85" s="30">
        <v>118.49759999999999</v>
      </c>
      <c r="CP85" s="29">
        <v>1.54</v>
      </c>
      <c r="CQ85" s="29">
        <v>624</v>
      </c>
      <c r="CR85" s="30">
        <v>118.49759999999999</v>
      </c>
      <c r="CS85" s="29">
        <v>1.54</v>
      </c>
      <c r="CT85" s="29">
        <v>0</v>
      </c>
      <c r="CU85" s="30">
        <v>0</v>
      </c>
      <c r="CV85" s="29">
        <v>0</v>
      </c>
      <c r="CW85" s="30">
        <v>0</v>
      </c>
      <c r="CX85" s="30">
        <v>0</v>
      </c>
      <c r="CY85" s="29">
        <v>0</v>
      </c>
      <c r="CZ85" s="29">
        <v>0</v>
      </c>
      <c r="DA85" s="29">
        <v>0</v>
      </c>
      <c r="DB85" s="29">
        <v>0</v>
      </c>
      <c r="DC85" s="29">
        <v>0</v>
      </c>
      <c r="DD85" s="30">
        <v>0</v>
      </c>
      <c r="DE85" s="29">
        <v>0</v>
      </c>
      <c r="DF85" s="29">
        <v>0</v>
      </c>
      <c r="DG85" s="31">
        <f t="shared" si="52"/>
        <v>27163.7</v>
      </c>
      <c r="DH85" s="31">
        <f t="shared" si="53"/>
        <v>6260.5656850000005</v>
      </c>
      <c r="DI85" s="31">
        <f t="shared" si="54"/>
        <v>5463.7936</v>
      </c>
      <c r="DJ85" s="30">
        <v>0</v>
      </c>
      <c r="DK85" s="30">
        <v>0</v>
      </c>
      <c r="DL85" s="30">
        <v>0</v>
      </c>
      <c r="DM85" s="29">
        <v>0</v>
      </c>
      <c r="DN85" s="30"/>
      <c r="DO85" s="30">
        <v>0</v>
      </c>
      <c r="DP85" s="30">
        <v>0</v>
      </c>
      <c r="DQ85" s="30">
        <v>0</v>
      </c>
      <c r="DR85" s="30">
        <v>0</v>
      </c>
      <c r="DS85" s="30">
        <v>0</v>
      </c>
      <c r="DT85" s="30">
        <v>0</v>
      </c>
      <c r="DU85" s="30">
        <v>0</v>
      </c>
      <c r="DV85" s="30">
        <v>0</v>
      </c>
      <c r="DW85" s="30">
        <v>0</v>
      </c>
      <c r="DX85" s="30">
        <v>0</v>
      </c>
      <c r="DY85" s="29">
        <v>0</v>
      </c>
      <c r="DZ85" s="30">
        <v>0</v>
      </c>
      <c r="EA85" s="29">
        <v>0</v>
      </c>
      <c r="EB85" s="29">
        <v>0</v>
      </c>
      <c r="EC85" s="31">
        <f t="shared" si="55"/>
        <v>0</v>
      </c>
      <c r="ED85" s="31">
        <f t="shared" si="55"/>
        <v>0</v>
      </c>
      <c r="EE85" s="31">
        <f t="shared" si="56"/>
        <v>0</v>
      </c>
      <c r="EH85" s="22"/>
      <c r="EJ85" s="22"/>
      <c r="EK85" s="22"/>
      <c r="EM85" s="22"/>
    </row>
    <row r="86" spans="1:143" s="21" customFormat="1" ht="20.25" customHeight="1">
      <c r="A86" s="19">
        <v>77</v>
      </c>
      <c r="B86" s="20" t="s">
        <v>124</v>
      </c>
      <c r="C86" s="30">
        <v>374.8014</v>
      </c>
      <c r="D86" s="30">
        <v>2641.8211</v>
      </c>
      <c r="E86" s="31">
        <f t="shared" si="57"/>
        <v>41009.700000000004</v>
      </c>
      <c r="F86" s="31">
        <f t="shared" si="58"/>
        <v>8861.470705000002</v>
      </c>
      <c r="G86" s="31">
        <f t="shared" si="44"/>
        <v>14932.298300000002</v>
      </c>
      <c r="H86" s="31">
        <f t="shared" si="59"/>
        <v>168.50812689111066</v>
      </c>
      <c r="I86" s="31">
        <f t="shared" si="60"/>
        <v>36.41162529840501</v>
      </c>
      <c r="J86" s="31">
        <f t="shared" si="45"/>
        <v>13774</v>
      </c>
      <c r="K86" s="31">
        <f t="shared" si="46"/>
        <v>2052.545705</v>
      </c>
      <c r="L86" s="31">
        <f t="shared" si="47"/>
        <v>8419.1983</v>
      </c>
      <c r="M86" s="31">
        <f t="shared" si="61"/>
        <v>410.18323146183</v>
      </c>
      <c r="N86" s="31">
        <f t="shared" si="62"/>
        <v>61.12384419921592</v>
      </c>
      <c r="O86" s="31">
        <f t="shared" si="48"/>
        <v>8345</v>
      </c>
      <c r="P86" s="31">
        <f t="shared" si="63"/>
        <v>1226.143</v>
      </c>
      <c r="Q86" s="31">
        <f t="shared" si="49"/>
        <v>7496.308300000001</v>
      </c>
      <c r="R86" s="31">
        <f t="shared" si="75"/>
        <v>611.3730861734725</v>
      </c>
      <c r="S86" s="32">
        <f t="shared" si="76"/>
        <v>89.82993768723787</v>
      </c>
      <c r="T86" s="30">
        <v>145</v>
      </c>
      <c r="U86" s="30">
        <v>33.263</v>
      </c>
      <c r="V86" s="29">
        <v>34.4133</v>
      </c>
      <c r="W86" s="31">
        <f t="shared" si="73"/>
        <v>103.45819679523795</v>
      </c>
      <c r="X86" s="32">
        <f t="shared" si="74"/>
        <v>23.733310344827586</v>
      </c>
      <c r="Y86" s="30">
        <v>1910.5</v>
      </c>
      <c r="Z86" s="30">
        <v>211.969975</v>
      </c>
      <c r="AA86" s="29">
        <v>440.1</v>
      </c>
      <c r="AB86" s="31">
        <f t="shared" si="64"/>
        <v>207.62374482518103</v>
      </c>
      <c r="AC86" s="32">
        <f t="shared" si="65"/>
        <v>23.035854488353834</v>
      </c>
      <c r="AD86" s="29">
        <v>8200</v>
      </c>
      <c r="AE86" s="30">
        <v>1192.88</v>
      </c>
      <c r="AF86" s="29">
        <v>7461.895</v>
      </c>
      <c r="AG86" s="31">
        <f t="shared" si="66"/>
        <v>625.5360975119039</v>
      </c>
      <c r="AH86" s="32">
        <f t="shared" si="67"/>
        <v>90.99871951219512</v>
      </c>
      <c r="AI86" s="29">
        <v>112.2</v>
      </c>
      <c r="AJ86" s="30">
        <v>49.233360000000005</v>
      </c>
      <c r="AK86" s="29">
        <v>31.8</v>
      </c>
      <c r="AL86" s="29">
        <v>31.8</v>
      </c>
      <c r="AM86" s="32">
        <f t="shared" si="68"/>
        <v>28.342245989304814</v>
      </c>
      <c r="AN86" s="33">
        <v>0</v>
      </c>
      <c r="AO86" s="33"/>
      <c r="AP86" s="31"/>
      <c r="AQ86" s="31"/>
      <c r="AR86" s="32"/>
      <c r="AS86" s="33">
        <v>0</v>
      </c>
      <c r="AT86" s="33"/>
      <c r="AU86" s="32">
        <v>0</v>
      </c>
      <c r="AV86" s="32"/>
      <c r="AW86" s="32"/>
      <c r="AX86" s="32"/>
      <c r="AY86" s="29">
        <v>27235.7</v>
      </c>
      <c r="AZ86" s="30">
        <f t="shared" si="69"/>
        <v>6808.925000000001</v>
      </c>
      <c r="BA86" s="29">
        <v>6513.1</v>
      </c>
      <c r="BB86" s="30"/>
      <c r="BC86" s="30">
        <v>0</v>
      </c>
      <c r="BD86" s="30">
        <v>0</v>
      </c>
      <c r="BE86" s="34">
        <v>0</v>
      </c>
      <c r="BF86" s="35">
        <v>0</v>
      </c>
      <c r="BG86" s="29">
        <v>0</v>
      </c>
      <c r="BH86" s="30">
        <v>0</v>
      </c>
      <c r="BI86" s="30">
        <v>0</v>
      </c>
      <c r="BJ86" s="30">
        <v>0</v>
      </c>
      <c r="BK86" s="32"/>
      <c r="BL86" s="32"/>
      <c r="BM86" s="32"/>
      <c r="BN86" s="31">
        <f t="shared" si="50"/>
        <v>100</v>
      </c>
      <c r="BO86" s="31">
        <f t="shared" si="70"/>
        <v>18.99</v>
      </c>
      <c r="BP86" s="31">
        <f t="shared" si="51"/>
        <v>90.2</v>
      </c>
      <c r="BQ86" s="31">
        <f t="shared" si="71"/>
        <v>474.98683517640865</v>
      </c>
      <c r="BR86" s="32">
        <f t="shared" si="72"/>
        <v>90.2</v>
      </c>
      <c r="BS86" s="30">
        <v>100</v>
      </c>
      <c r="BT86" s="30">
        <v>18.99</v>
      </c>
      <c r="BU86" s="29">
        <v>90.2</v>
      </c>
      <c r="BV86" s="30">
        <v>0</v>
      </c>
      <c r="BW86" s="30">
        <v>0</v>
      </c>
      <c r="BX86" s="29">
        <v>0</v>
      </c>
      <c r="BY86" s="30">
        <v>0</v>
      </c>
      <c r="BZ86" s="30">
        <v>0</v>
      </c>
      <c r="CA86" s="29">
        <v>0</v>
      </c>
      <c r="CB86" s="30">
        <v>0</v>
      </c>
      <c r="CC86" s="30">
        <v>0</v>
      </c>
      <c r="CD86" s="29">
        <v>0</v>
      </c>
      <c r="CE86" s="30">
        <v>0</v>
      </c>
      <c r="CF86" s="30">
        <v>0</v>
      </c>
      <c r="CG86" s="30">
        <v>0</v>
      </c>
      <c r="CH86" s="29">
        <v>0</v>
      </c>
      <c r="CI86" s="35">
        <v>0</v>
      </c>
      <c r="CJ86" s="29">
        <v>0</v>
      </c>
      <c r="CK86" s="30">
        <v>0</v>
      </c>
      <c r="CL86" s="30">
        <v>0</v>
      </c>
      <c r="CM86" s="29">
        <v>0</v>
      </c>
      <c r="CN86" s="29">
        <v>3210</v>
      </c>
      <c r="CO86" s="30">
        <v>527.922</v>
      </c>
      <c r="CP86" s="29">
        <v>334.19</v>
      </c>
      <c r="CQ86" s="29">
        <v>1200</v>
      </c>
      <c r="CR86" s="30">
        <v>227.88</v>
      </c>
      <c r="CS86" s="29">
        <v>304.35</v>
      </c>
      <c r="CT86" s="29">
        <v>0</v>
      </c>
      <c r="CU86" s="30">
        <v>0</v>
      </c>
      <c r="CV86" s="29">
        <v>0</v>
      </c>
      <c r="CW86" s="30">
        <v>0</v>
      </c>
      <c r="CX86" s="30">
        <v>0</v>
      </c>
      <c r="CY86" s="29">
        <v>0</v>
      </c>
      <c r="CZ86" s="29">
        <v>0</v>
      </c>
      <c r="DA86" s="29">
        <v>0</v>
      </c>
      <c r="DB86" s="29">
        <v>0</v>
      </c>
      <c r="DC86" s="29">
        <v>96.3</v>
      </c>
      <c r="DD86" s="30">
        <v>18.28737</v>
      </c>
      <c r="DE86" s="29">
        <v>26.6</v>
      </c>
      <c r="DF86" s="29">
        <v>0</v>
      </c>
      <c r="DG86" s="31">
        <f t="shared" si="52"/>
        <v>41009.700000000004</v>
      </c>
      <c r="DH86" s="31">
        <f t="shared" si="53"/>
        <v>8861.470705000002</v>
      </c>
      <c r="DI86" s="31">
        <f t="shared" si="54"/>
        <v>14932.298300000002</v>
      </c>
      <c r="DJ86" s="30">
        <v>0</v>
      </c>
      <c r="DK86" s="30">
        <v>0</v>
      </c>
      <c r="DL86" s="30">
        <v>0</v>
      </c>
      <c r="DM86" s="29">
        <v>0</v>
      </c>
      <c r="DN86" s="30"/>
      <c r="DO86" s="30">
        <v>0</v>
      </c>
      <c r="DP86" s="30">
        <v>0</v>
      </c>
      <c r="DQ86" s="30">
        <v>0</v>
      </c>
      <c r="DR86" s="30">
        <v>0</v>
      </c>
      <c r="DS86" s="30">
        <v>0</v>
      </c>
      <c r="DT86" s="30">
        <v>0</v>
      </c>
      <c r="DU86" s="30">
        <v>0</v>
      </c>
      <c r="DV86" s="30">
        <v>0</v>
      </c>
      <c r="DW86" s="30">
        <v>0</v>
      </c>
      <c r="DX86" s="30">
        <v>0</v>
      </c>
      <c r="DY86" s="29">
        <v>3750</v>
      </c>
      <c r="DZ86" s="30">
        <v>0</v>
      </c>
      <c r="EA86" s="29">
        <v>3750</v>
      </c>
      <c r="EB86" s="29">
        <v>0</v>
      </c>
      <c r="EC86" s="31">
        <f t="shared" si="55"/>
        <v>3750</v>
      </c>
      <c r="ED86" s="31">
        <f t="shared" si="55"/>
        <v>0</v>
      </c>
      <c r="EE86" s="31">
        <f t="shared" si="56"/>
        <v>3750</v>
      </c>
      <c r="EH86" s="22"/>
      <c r="EJ86" s="22"/>
      <c r="EK86" s="22"/>
      <c r="EM86" s="22"/>
    </row>
    <row r="87" spans="1:143" s="21" customFormat="1" ht="20.25" customHeight="1">
      <c r="A87" s="19">
        <v>78</v>
      </c>
      <c r="B87" s="25" t="s">
        <v>125</v>
      </c>
      <c r="C87" s="30">
        <v>14168.9348</v>
      </c>
      <c r="D87" s="30">
        <v>16665.8999</v>
      </c>
      <c r="E87" s="31">
        <f t="shared" si="57"/>
        <v>47579.9</v>
      </c>
      <c r="F87" s="31">
        <f t="shared" si="58"/>
        <v>11154.6445</v>
      </c>
      <c r="G87" s="31">
        <f t="shared" si="44"/>
        <v>11849.254200000001</v>
      </c>
      <c r="H87" s="31">
        <f t="shared" si="59"/>
        <v>106.22708953207788</v>
      </c>
      <c r="I87" s="31">
        <f t="shared" si="60"/>
        <v>24.90390732220959</v>
      </c>
      <c r="J87" s="31">
        <f t="shared" si="45"/>
        <v>13527</v>
      </c>
      <c r="K87" s="31">
        <f t="shared" si="46"/>
        <v>2641.4195</v>
      </c>
      <c r="L87" s="31">
        <f t="shared" si="47"/>
        <v>3336.0542</v>
      </c>
      <c r="M87" s="31">
        <f t="shared" si="61"/>
        <v>126.29778041693112</v>
      </c>
      <c r="N87" s="31">
        <f t="shared" si="62"/>
        <v>24.66218821616027</v>
      </c>
      <c r="O87" s="31">
        <f t="shared" si="48"/>
        <v>7360</v>
      </c>
      <c r="P87" s="31">
        <f t="shared" si="63"/>
        <v>1688.384</v>
      </c>
      <c r="Q87" s="31">
        <f t="shared" si="49"/>
        <v>2236.4002</v>
      </c>
      <c r="R87" s="31">
        <f t="shared" si="75"/>
        <v>132.458030874493</v>
      </c>
      <c r="S87" s="32">
        <f t="shared" si="76"/>
        <v>30.385872282608695</v>
      </c>
      <c r="T87" s="30">
        <v>310</v>
      </c>
      <c r="U87" s="30">
        <v>71.114</v>
      </c>
      <c r="V87" s="29">
        <v>50.6902</v>
      </c>
      <c r="W87" s="31">
        <f t="shared" si="73"/>
        <v>71.28019799195657</v>
      </c>
      <c r="X87" s="32">
        <f t="shared" si="74"/>
        <v>16.351677419354836</v>
      </c>
      <c r="Y87" s="30">
        <v>3150</v>
      </c>
      <c r="Z87" s="30">
        <v>349.4925</v>
      </c>
      <c r="AA87" s="29">
        <v>274.834</v>
      </c>
      <c r="AB87" s="31">
        <f t="shared" si="64"/>
        <v>78.63802513644785</v>
      </c>
      <c r="AC87" s="32">
        <f t="shared" si="65"/>
        <v>8.72488888888889</v>
      </c>
      <c r="AD87" s="29">
        <v>7050</v>
      </c>
      <c r="AE87" s="30">
        <v>1617.27</v>
      </c>
      <c r="AF87" s="29">
        <v>2185.71</v>
      </c>
      <c r="AG87" s="31">
        <f t="shared" si="66"/>
        <v>135.14811997996625</v>
      </c>
      <c r="AH87" s="32">
        <f t="shared" si="67"/>
        <v>31.002978723404258</v>
      </c>
      <c r="AI87" s="29">
        <v>123</v>
      </c>
      <c r="AJ87" s="30">
        <v>53.9724</v>
      </c>
      <c r="AK87" s="29">
        <v>132.8</v>
      </c>
      <c r="AL87" s="29">
        <v>132.8</v>
      </c>
      <c r="AM87" s="32">
        <f t="shared" si="68"/>
        <v>107.96747967479676</v>
      </c>
      <c r="AN87" s="33">
        <v>0</v>
      </c>
      <c r="AO87" s="33"/>
      <c r="AP87" s="31"/>
      <c r="AQ87" s="31"/>
      <c r="AR87" s="32"/>
      <c r="AS87" s="33">
        <v>0</v>
      </c>
      <c r="AT87" s="33"/>
      <c r="AU87" s="32">
        <v>0</v>
      </c>
      <c r="AV87" s="32"/>
      <c r="AW87" s="32"/>
      <c r="AX87" s="32"/>
      <c r="AY87" s="29">
        <v>34052.9</v>
      </c>
      <c r="AZ87" s="30">
        <f t="shared" si="69"/>
        <v>8513.225</v>
      </c>
      <c r="BA87" s="29">
        <v>8513.2</v>
      </c>
      <c r="BB87" s="30"/>
      <c r="BC87" s="30">
        <v>0</v>
      </c>
      <c r="BD87" s="30">
        <v>0</v>
      </c>
      <c r="BE87" s="34">
        <v>0</v>
      </c>
      <c r="BF87" s="35">
        <v>0</v>
      </c>
      <c r="BG87" s="29">
        <v>0</v>
      </c>
      <c r="BH87" s="30">
        <v>0</v>
      </c>
      <c r="BI87" s="30">
        <v>0</v>
      </c>
      <c r="BJ87" s="30">
        <v>0</v>
      </c>
      <c r="BK87" s="32"/>
      <c r="BL87" s="32"/>
      <c r="BM87" s="32"/>
      <c r="BN87" s="31">
        <f t="shared" si="50"/>
        <v>844</v>
      </c>
      <c r="BO87" s="31">
        <f t="shared" si="70"/>
        <v>160.2756</v>
      </c>
      <c r="BP87" s="31">
        <f t="shared" si="51"/>
        <v>426</v>
      </c>
      <c r="BQ87" s="31">
        <f t="shared" si="71"/>
        <v>265.79217298203844</v>
      </c>
      <c r="BR87" s="32">
        <f t="shared" si="72"/>
        <v>50.4739336492891</v>
      </c>
      <c r="BS87" s="30">
        <v>700</v>
      </c>
      <c r="BT87" s="30">
        <v>132.93</v>
      </c>
      <c r="BU87" s="29">
        <v>390</v>
      </c>
      <c r="BV87" s="30">
        <v>0</v>
      </c>
      <c r="BW87" s="30">
        <v>0</v>
      </c>
      <c r="BX87" s="29">
        <v>0</v>
      </c>
      <c r="BY87" s="30">
        <v>0</v>
      </c>
      <c r="BZ87" s="30">
        <v>0</v>
      </c>
      <c r="CA87" s="29">
        <v>0</v>
      </c>
      <c r="CB87" s="30">
        <v>144</v>
      </c>
      <c r="CC87" s="30">
        <v>27.345599999999997</v>
      </c>
      <c r="CD87" s="29">
        <v>36</v>
      </c>
      <c r="CE87" s="30">
        <v>0</v>
      </c>
      <c r="CF87" s="30">
        <v>0</v>
      </c>
      <c r="CG87" s="30">
        <v>0</v>
      </c>
      <c r="CH87" s="29">
        <v>0</v>
      </c>
      <c r="CI87" s="35">
        <v>0</v>
      </c>
      <c r="CJ87" s="29">
        <v>0</v>
      </c>
      <c r="CK87" s="30">
        <v>0</v>
      </c>
      <c r="CL87" s="30">
        <v>0</v>
      </c>
      <c r="CM87" s="29">
        <v>0</v>
      </c>
      <c r="CN87" s="29">
        <v>2050</v>
      </c>
      <c r="CO87" s="30">
        <v>389.295</v>
      </c>
      <c r="CP87" s="29">
        <v>266.02</v>
      </c>
      <c r="CQ87" s="29">
        <v>2050</v>
      </c>
      <c r="CR87" s="30">
        <v>389.295</v>
      </c>
      <c r="CS87" s="29">
        <v>266.02</v>
      </c>
      <c r="CT87" s="29">
        <v>0</v>
      </c>
      <c r="CU87" s="30">
        <v>0</v>
      </c>
      <c r="CV87" s="29">
        <v>0</v>
      </c>
      <c r="CW87" s="30">
        <v>0</v>
      </c>
      <c r="CX87" s="30">
        <v>0</v>
      </c>
      <c r="CY87" s="29">
        <v>0</v>
      </c>
      <c r="CZ87" s="29">
        <v>0</v>
      </c>
      <c r="DA87" s="29">
        <v>0</v>
      </c>
      <c r="DB87" s="29">
        <v>0</v>
      </c>
      <c r="DC87" s="29">
        <v>0</v>
      </c>
      <c r="DD87" s="30">
        <v>0</v>
      </c>
      <c r="DE87" s="29">
        <v>0</v>
      </c>
      <c r="DF87" s="29">
        <v>0</v>
      </c>
      <c r="DG87" s="31">
        <f t="shared" si="52"/>
        <v>47579.9</v>
      </c>
      <c r="DH87" s="31">
        <f t="shared" si="53"/>
        <v>11154.6445</v>
      </c>
      <c r="DI87" s="31">
        <f t="shared" si="54"/>
        <v>11849.254200000001</v>
      </c>
      <c r="DJ87" s="30">
        <v>0</v>
      </c>
      <c r="DK87" s="30">
        <v>0</v>
      </c>
      <c r="DL87" s="30">
        <v>0</v>
      </c>
      <c r="DM87" s="29">
        <v>0</v>
      </c>
      <c r="DN87" s="30"/>
      <c r="DO87" s="30">
        <v>0</v>
      </c>
      <c r="DP87" s="30">
        <v>0</v>
      </c>
      <c r="DQ87" s="30">
        <v>0</v>
      </c>
      <c r="DR87" s="30">
        <v>0</v>
      </c>
      <c r="DS87" s="30">
        <v>0</v>
      </c>
      <c r="DT87" s="30">
        <v>0</v>
      </c>
      <c r="DU87" s="30">
        <v>0</v>
      </c>
      <c r="DV87" s="30">
        <v>0</v>
      </c>
      <c r="DW87" s="30">
        <v>0</v>
      </c>
      <c r="DX87" s="30">
        <v>0</v>
      </c>
      <c r="DY87" s="29">
        <v>0</v>
      </c>
      <c r="DZ87" s="30">
        <v>0</v>
      </c>
      <c r="EA87" s="29">
        <v>0</v>
      </c>
      <c r="EB87" s="29">
        <v>0</v>
      </c>
      <c r="EC87" s="31">
        <f t="shared" si="55"/>
        <v>0</v>
      </c>
      <c r="ED87" s="31">
        <f t="shared" si="55"/>
        <v>0</v>
      </c>
      <c r="EE87" s="31">
        <f t="shared" si="56"/>
        <v>0</v>
      </c>
      <c r="EH87" s="22"/>
      <c r="EJ87" s="22"/>
      <c r="EK87" s="22"/>
      <c r="EM87" s="22"/>
    </row>
    <row r="88" spans="1:143" s="21" customFormat="1" ht="20.25" customHeight="1">
      <c r="A88" s="19">
        <v>79</v>
      </c>
      <c r="B88" s="20" t="s">
        <v>126</v>
      </c>
      <c r="C88" s="30">
        <v>10115.0494</v>
      </c>
      <c r="D88" s="30">
        <v>14123.3748</v>
      </c>
      <c r="E88" s="31">
        <f t="shared" si="57"/>
        <v>40738.93</v>
      </c>
      <c r="F88" s="31">
        <f t="shared" si="58"/>
        <v>9285.984585799999</v>
      </c>
      <c r="G88" s="31">
        <f t="shared" si="44"/>
        <v>8490.317</v>
      </c>
      <c r="H88" s="31">
        <f t="shared" si="59"/>
        <v>91.43152157481799</v>
      </c>
      <c r="I88" s="31">
        <f t="shared" si="60"/>
        <v>20.840795278619247</v>
      </c>
      <c r="J88" s="31">
        <f t="shared" si="45"/>
        <v>13133.330000000002</v>
      </c>
      <c r="K88" s="31">
        <f t="shared" si="46"/>
        <v>2384.5845858000002</v>
      </c>
      <c r="L88" s="31">
        <f t="shared" si="47"/>
        <v>1588.817</v>
      </c>
      <c r="M88" s="31">
        <f t="shared" si="61"/>
        <v>66.62867022882186</v>
      </c>
      <c r="N88" s="31">
        <f t="shared" si="62"/>
        <v>12.097594441013817</v>
      </c>
      <c r="O88" s="31">
        <f t="shared" si="48"/>
        <v>4017.9159999999997</v>
      </c>
      <c r="P88" s="31">
        <f t="shared" si="63"/>
        <v>738.1899304</v>
      </c>
      <c r="Q88" s="31">
        <f t="shared" si="49"/>
        <v>662.1917</v>
      </c>
      <c r="R88" s="31">
        <f t="shared" si="75"/>
        <v>89.70478636049408</v>
      </c>
      <c r="S88" s="32">
        <f t="shared" si="76"/>
        <v>16.480974216484366</v>
      </c>
      <c r="T88" s="30">
        <v>284.017</v>
      </c>
      <c r="U88" s="30">
        <v>65.1534998</v>
      </c>
      <c r="V88" s="29">
        <v>20.7387</v>
      </c>
      <c r="W88" s="31">
        <f t="shared" si="73"/>
        <v>31.8305234003715</v>
      </c>
      <c r="X88" s="32">
        <f t="shared" si="74"/>
        <v>7.301922068045223</v>
      </c>
      <c r="Y88" s="30">
        <v>2232.016</v>
      </c>
      <c r="Z88" s="30">
        <v>247.64217520000003</v>
      </c>
      <c r="AA88" s="29">
        <v>117.877</v>
      </c>
      <c r="AB88" s="31">
        <f t="shared" si="64"/>
        <v>47.59972726971911</v>
      </c>
      <c r="AC88" s="32">
        <f t="shared" si="65"/>
        <v>5.281189740575336</v>
      </c>
      <c r="AD88" s="29">
        <v>3733.899</v>
      </c>
      <c r="AE88" s="30">
        <v>673.0364306</v>
      </c>
      <c r="AF88" s="29">
        <v>641.453</v>
      </c>
      <c r="AG88" s="31">
        <f t="shared" si="66"/>
        <v>95.30732228390015</v>
      </c>
      <c r="AH88" s="32">
        <f t="shared" si="67"/>
        <v>17.179173834107456</v>
      </c>
      <c r="AI88" s="29">
        <v>368</v>
      </c>
      <c r="AJ88" s="30">
        <v>161.47840000000002</v>
      </c>
      <c r="AK88" s="29">
        <v>92</v>
      </c>
      <c r="AL88" s="29">
        <v>92</v>
      </c>
      <c r="AM88" s="32">
        <f t="shared" si="68"/>
        <v>25</v>
      </c>
      <c r="AN88" s="33">
        <v>0</v>
      </c>
      <c r="AO88" s="33"/>
      <c r="AP88" s="31"/>
      <c r="AQ88" s="31"/>
      <c r="AR88" s="32"/>
      <c r="AS88" s="33">
        <v>0</v>
      </c>
      <c r="AT88" s="33"/>
      <c r="AU88" s="32">
        <v>0</v>
      </c>
      <c r="AV88" s="32"/>
      <c r="AW88" s="32"/>
      <c r="AX88" s="32"/>
      <c r="AY88" s="29">
        <v>27605.6</v>
      </c>
      <c r="AZ88" s="30">
        <f t="shared" si="69"/>
        <v>6901.4</v>
      </c>
      <c r="BA88" s="29">
        <v>6901.5</v>
      </c>
      <c r="BB88" s="30"/>
      <c r="BC88" s="30">
        <v>0</v>
      </c>
      <c r="BD88" s="30">
        <v>0</v>
      </c>
      <c r="BE88" s="34">
        <v>0</v>
      </c>
      <c r="BF88" s="35">
        <v>0</v>
      </c>
      <c r="BG88" s="29">
        <v>0</v>
      </c>
      <c r="BH88" s="30">
        <v>0</v>
      </c>
      <c r="BI88" s="30">
        <v>0</v>
      </c>
      <c r="BJ88" s="30">
        <v>0</v>
      </c>
      <c r="BK88" s="32"/>
      <c r="BL88" s="32"/>
      <c r="BM88" s="32"/>
      <c r="BN88" s="31">
        <f t="shared" si="50"/>
        <v>2904.5</v>
      </c>
      <c r="BO88" s="31">
        <f t="shared" si="70"/>
        <v>551.5645499999999</v>
      </c>
      <c r="BP88" s="31">
        <f t="shared" si="51"/>
        <v>357.7483</v>
      </c>
      <c r="BQ88" s="31">
        <f t="shared" si="71"/>
        <v>64.86064051795933</v>
      </c>
      <c r="BR88" s="32">
        <f t="shared" si="72"/>
        <v>12.317035634360474</v>
      </c>
      <c r="BS88" s="30">
        <v>2904.5</v>
      </c>
      <c r="BT88" s="30">
        <v>551.5645499999999</v>
      </c>
      <c r="BU88" s="29">
        <v>357.7483</v>
      </c>
      <c r="BV88" s="30">
        <v>0</v>
      </c>
      <c r="BW88" s="30">
        <v>0</v>
      </c>
      <c r="BX88" s="29">
        <v>0</v>
      </c>
      <c r="BY88" s="30">
        <v>0</v>
      </c>
      <c r="BZ88" s="30">
        <v>0</v>
      </c>
      <c r="CA88" s="29">
        <v>0</v>
      </c>
      <c r="CB88" s="30">
        <v>0</v>
      </c>
      <c r="CC88" s="30">
        <v>0</v>
      </c>
      <c r="CD88" s="29">
        <v>0</v>
      </c>
      <c r="CE88" s="30">
        <v>0</v>
      </c>
      <c r="CF88" s="30">
        <v>0</v>
      </c>
      <c r="CG88" s="30">
        <v>0</v>
      </c>
      <c r="CH88" s="29">
        <v>0</v>
      </c>
      <c r="CI88" s="35">
        <v>0</v>
      </c>
      <c r="CJ88" s="29">
        <v>0</v>
      </c>
      <c r="CK88" s="30">
        <v>0</v>
      </c>
      <c r="CL88" s="30">
        <v>0</v>
      </c>
      <c r="CM88" s="29">
        <v>0</v>
      </c>
      <c r="CN88" s="29">
        <v>3610.898</v>
      </c>
      <c r="CO88" s="30">
        <v>685.7095302</v>
      </c>
      <c r="CP88" s="29">
        <v>359</v>
      </c>
      <c r="CQ88" s="29">
        <v>1450.898</v>
      </c>
      <c r="CR88" s="30">
        <v>275.5255302</v>
      </c>
      <c r="CS88" s="29">
        <v>184.9</v>
      </c>
      <c r="CT88" s="29">
        <v>0</v>
      </c>
      <c r="CU88" s="30">
        <v>0</v>
      </c>
      <c r="CV88" s="29">
        <v>0</v>
      </c>
      <c r="CW88" s="30">
        <v>0</v>
      </c>
      <c r="CX88" s="30">
        <v>0</v>
      </c>
      <c r="CY88" s="29">
        <v>0</v>
      </c>
      <c r="CZ88" s="29">
        <v>0</v>
      </c>
      <c r="DA88" s="29">
        <v>0</v>
      </c>
      <c r="DB88" s="29">
        <v>0</v>
      </c>
      <c r="DC88" s="29">
        <v>0</v>
      </c>
      <c r="DD88" s="30">
        <v>0</v>
      </c>
      <c r="DE88" s="29">
        <v>0</v>
      </c>
      <c r="DF88" s="29">
        <v>0</v>
      </c>
      <c r="DG88" s="31">
        <f t="shared" si="52"/>
        <v>40738.93</v>
      </c>
      <c r="DH88" s="31">
        <f t="shared" si="53"/>
        <v>9285.984585799999</v>
      </c>
      <c r="DI88" s="31">
        <f t="shared" si="54"/>
        <v>8490.317</v>
      </c>
      <c r="DJ88" s="30">
        <v>0</v>
      </c>
      <c r="DK88" s="30">
        <v>0</v>
      </c>
      <c r="DL88" s="30">
        <v>0</v>
      </c>
      <c r="DM88" s="29">
        <v>0</v>
      </c>
      <c r="DN88" s="30"/>
      <c r="DO88" s="30">
        <v>0</v>
      </c>
      <c r="DP88" s="30">
        <v>0</v>
      </c>
      <c r="DQ88" s="30">
        <v>0</v>
      </c>
      <c r="DR88" s="30">
        <v>0</v>
      </c>
      <c r="DS88" s="30">
        <v>0</v>
      </c>
      <c r="DT88" s="30">
        <v>0</v>
      </c>
      <c r="DU88" s="30">
        <v>0</v>
      </c>
      <c r="DV88" s="30">
        <v>0</v>
      </c>
      <c r="DW88" s="30">
        <v>0</v>
      </c>
      <c r="DX88" s="30">
        <v>0</v>
      </c>
      <c r="DY88" s="29">
        <v>0</v>
      </c>
      <c r="DZ88" s="30">
        <v>0</v>
      </c>
      <c r="EA88" s="29">
        <v>0</v>
      </c>
      <c r="EB88" s="29">
        <v>0</v>
      </c>
      <c r="EC88" s="31">
        <f t="shared" si="55"/>
        <v>0</v>
      </c>
      <c r="ED88" s="31">
        <f t="shared" si="55"/>
        <v>0</v>
      </c>
      <c r="EE88" s="31">
        <f t="shared" si="56"/>
        <v>0</v>
      </c>
      <c r="EH88" s="22"/>
      <c r="EJ88" s="22"/>
      <c r="EK88" s="22"/>
      <c r="EM88" s="22"/>
    </row>
    <row r="89" spans="1:143" s="21" customFormat="1" ht="20.25" customHeight="1">
      <c r="A89" s="19">
        <v>80</v>
      </c>
      <c r="B89" s="20" t="s">
        <v>127</v>
      </c>
      <c r="C89" s="30">
        <v>12893.4182</v>
      </c>
      <c r="D89" s="30">
        <v>10796.2459</v>
      </c>
      <c r="E89" s="31">
        <f t="shared" si="57"/>
        <v>64801.9</v>
      </c>
      <c r="F89" s="31">
        <f t="shared" si="58"/>
        <v>14938.196769999999</v>
      </c>
      <c r="G89" s="31">
        <f t="shared" si="44"/>
        <v>14639.756999999998</v>
      </c>
      <c r="H89" s="31">
        <f t="shared" si="59"/>
        <v>98.00217004371405</v>
      </c>
      <c r="I89" s="31">
        <f t="shared" si="60"/>
        <v>22.59155518588189</v>
      </c>
      <c r="J89" s="31">
        <f t="shared" si="45"/>
        <v>22158.3</v>
      </c>
      <c r="K89" s="31">
        <f t="shared" si="46"/>
        <v>4277.296769999999</v>
      </c>
      <c r="L89" s="31">
        <f t="shared" si="47"/>
        <v>3978.8569999999995</v>
      </c>
      <c r="M89" s="31">
        <f t="shared" si="61"/>
        <v>93.02270134508343</v>
      </c>
      <c r="N89" s="31">
        <f t="shared" si="62"/>
        <v>17.95650839640225</v>
      </c>
      <c r="O89" s="31">
        <f t="shared" si="48"/>
        <v>7600</v>
      </c>
      <c r="P89" s="31">
        <f t="shared" si="63"/>
        <v>1743.4399999999998</v>
      </c>
      <c r="Q89" s="31">
        <f t="shared" si="49"/>
        <v>2147.743</v>
      </c>
      <c r="R89" s="31">
        <f t="shared" si="75"/>
        <v>123.18995778460975</v>
      </c>
      <c r="S89" s="32">
        <f t="shared" si="76"/>
        <v>28.259776315789477</v>
      </c>
      <c r="T89" s="30">
        <v>1100</v>
      </c>
      <c r="U89" s="30">
        <v>252.34</v>
      </c>
      <c r="V89" s="29">
        <v>159.971</v>
      </c>
      <c r="W89" s="31">
        <f t="shared" si="73"/>
        <v>63.39502258857098</v>
      </c>
      <c r="X89" s="32">
        <f t="shared" si="74"/>
        <v>14.542818181818182</v>
      </c>
      <c r="Y89" s="30">
        <v>5300</v>
      </c>
      <c r="Z89" s="30">
        <v>588.035</v>
      </c>
      <c r="AA89" s="29">
        <v>403.422</v>
      </c>
      <c r="AB89" s="31">
        <f t="shared" si="64"/>
        <v>68.60510003656246</v>
      </c>
      <c r="AC89" s="32">
        <f t="shared" si="65"/>
        <v>7.611735849056604</v>
      </c>
      <c r="AD89" s="29">
        <v>6500</v>
      </c>
      <c r="AE89" s="30">
        <v>1491.1</v>
      </c>
      <c r="AF89" s="29">
        <v>1987.772</v>
      </c>
      <c r="AG89" s="31">
        <f t="shared" si="66"/>
        <v>133.30910066393938</v>
      </c>
      <c r="AH89" s="32">
        <f t="shared" si="67"/>
        <v>30.58110769230769</v>
      </c>
      <c r="AI89" s="29">
        <v>754</v>
      </c>
      <c r="AJ89" s="30">
        <v>330.8552</v>
      </c>
      <c r="AK89" s="29">
        <v>191.5</v>
      </c>
      <c r="AL89" s="29">
        <v>191.5</v>
      </c>
      <c r="AM89" s="32">
        <f t="shared" si="68"/>
        <v>25.397877984084882</v>
      </c>
      <c r="AN89" s="33">
        <v>0</v>
      </c>
      <c r="AO89" s="33"/>
      <c r="AP89" s="31"/>
      <c r="AQ89" s="31"/>
      <c r="AR89" s="32"/>
      <c r="AS89" s="33">
        <v>0</v>
      </c>
      <c r="AT89" s="33"/>
      <c r="AU89" s="32">
        <v>0</v>
      </c>
      <c r="AV89" s="32"/>
      <c r="AW89" s="32"/>
      <c r="AX89" s="32"/>
      <c r="AY89" s="29">
        <v>42643.6</v>
      </c>
      <c r="AZ89" s="30">
        <f t="shared" si="69"/>
        <v>10660.9</v>
      </c>
      <c r="BA89" s="29">
        <v>10660.9</v>
      </c>
      <c r="BB89" s="30"/>
      <c r="BC89" s="30">
        <v>0</v>
      </c>
      <c r="BD89" s="30">
        <v>0</v>
      </c>
      <c r="BE89" s="34">
        <v>0</v>
      </c>
      <c r="BF89" s="35">
        <v>0</v>
      </c>
      <c r="BG89" s="29">
        <v>0</v>
      </c>
      <c r="BH89" s="30">
        <v>0</v>
      </c>
      <c r="BI89" s="30">
        <v>0</v>
      </c>
      <c r="BJ89" s="30">
        <v>0</v>
      </c>
      <c r="BK89" s="32"/>
      <c r="BL89" s="32"/>
      <c r="BM89" s="32"/>
      <c r="BN89" s="31">
        <f t="shared" si="50"/>
        <v>1344.3</v>
      </c>
      <c r="BO89" s="31">
        <f t="shared" si="70"/>
        <v>255.28256999999996</v>
      </c>
      <c r="BP89" s="31">
        <f t="shared" si="51"/>
        <v>214.25</v>
      </c>
      <c r="BQ89" s="31">
        <f t="shared" si="71"/>
        <v>83.92660728854305</v>
      </c>
      <c r="BR89" s="32">
        <f t="shared" si="72"/>
        <v>15.937662724094325</v>
      </c>
      <c r="BS89" s="30">
        <v>682</v>
      </c>
      <c r="BT89" s="30">
        <v>129.5118</v>
      </c>
      <c r="BU89" s="29">
        <v>0</v>
      </c>
      <c r="BV89" s="30">
        <v>0</v>
      </c>
      <c r="BW89" s="30">
        <v>0</v>
      </c>
      <c r="BX89" s="29">
        <v>0</v>
      </c>
      <c r="BY89" s="30">
        <v>0</v>
      </c>
      <c r="BZ89" s="30">
        <v>0</v>
      </c>
      <c r="CA89" s="29">
        <v>0</v>
      </c>
      <c r="CB89" s="30">
        <v>662.3</v>
      </c>
      <c r="CC89" s="30">
        <v>125.77076999999997</v>
      </c>
      <c r="CD89" s="29">
        <v>214.25</v>
      </c>
      <c r="CE89" s="30">
        <v>0</v>
      </c>
      <c r="CF89" s="30">
        <v>0</v>
      </c>
      <c r="CG89" s="30">
        <v>0</v>
      </c>
      <c r="CH89" s="29">
        <v>0</v>
      </c>
      <c r="CI89" s="35">
        <v>0</v>
      </c>
      <c r="CJ89" s="29">
        <v>0</v>
      </c>
      <c r="CK89" s="30">
        <v>0</v>
      </c>
      <c r="CL89" s="30">
        <v>0</v>
      </c>
      <c r="CM89" s="29">
        <v>0</v>
      </c>
      <c r="CN89" s="29">
        <v>5860</v>
      </c>
      <c r="CO89" s="30">
        <v>1112.8139999999999</v>
      </c>
      <c r="CP89" s="29">
        <v>780.85</v>
      </c>
      <c r="CQ89" s="29">
        <v>1360</v>
      </c>
      <c r="CR89" s="30">
        <v>258.26399999999995</v>
      </c>
      <c r="CS89" s="29">
        <v>113.2</v>
      </c>
      <c r="CT89" s="29">
        <v>100</v>
      </c>
      <c r="CU89" s="30">
        <v>18.99</v>
      </c>
      <c r="CV89" s="29">
        <v>196.872</v>
      </c>
      <c r="CW89" s="30">
        <v>0</v>
      </c>
      <c r="CX89" s="30">
        <v>0</v>
      </c>
      <c r="CY89" s="29">
        <v>0</v>
      </c>
      <c r="CZ89" s="29">
        <v>0</v>
      </c>
      <c r="DA89" s="29">
        <v>0</v>
      </c>
      <c r="DB89" s="29">
        <v>0</v>
      </c>
      <c r="DC89" s="29">
        <v>1200</v>
      </c>
      <c r="DD89" s="30">
        <v>227.88</v>
      </c>
      <c r="DE89" s="29">
        <v>44.22</v>
      </c>
      <c r="DF89" s="29">
        <v>0</v>
      </c>
      <c r="DG89" s="31">
        <f t="shared" si="52"/>
        <v>64801.9</v>
      </c>
      <c r="DH89" s="31">
        <f t="shared" si="53"/>
        <v>14938.196769999999</v>
      </c>
      <c r="DI89" s="31">
        <f t="shared" si="54"/>
        <v>14639.756999999998</v>
      </c>
      <c r="DJ89" s="30">
        <v>0</v>
      </c>
      <c r="DK89" s="30">
        <v>0</v>
      </c>
      <c r="DL89" s="30">
        <v>0</v>
      </c>
      <c r="DM89" s="29">
        <v>0</v>
      </c>
      <c r="DN89" s="30"/>
      <c r="DO89" s="30">
        <v>0</v>
      </c>
      <c r="DP89" s="30">
        <v>0</v>
      </c>
      <c r="DQ89" s="30">
        <v>0</v>
      </c>
      <c r="DR89" s="30">
        <v>0</v>
      </c>
      <c r="DS89" s="30">
        <v>0</v>
      </c>
      <c r="DT89" s="30">
        <v>0</v>
      </c>
      <c r="DU89" s="30">
        <v>0</v>
      </c>
      <c r="DV89" s="30">
        <v>0</v>
      </c>
      <c r="DW89" s="30">
        <v>0</v>
      </c>
      <c r="DX89" s="30">
        <v>0</v>
      </c>
      <c r="DY89" s="29">
        <v>0</v>
      </c>
      <c r="DZ89" s="30">
        <v>0</v>
      </c>
      <c r="EA89" s="29">
        <v>0</v>
      </c>
      <c r="EB89" s="29">
        <v>0</v>
      </c>
      <c r="EC89" s="31">
        <f t="shared" si="55"/>
        <v>0</v>
      </c>
      <c r="ED89" s="31">
        <f t="shared" si="55"/>
        <v>0</v>
      </c>
      <c r="EE89" s="31">
        <f t="shared" si="56"/>
        <v>0</v>
      </c>
      <c r="EH89" s="22"/>
      <c r="EJ89" s="22"/>
      <c r="EK89" s="22"/>
      <c r="EM89" s="22"/>
    </row>
    <row r="90" spans="1:143" s="21" customFormat="1" ht="20.25" customHeight="1">
      <c r="A90" s="19">
        <v>81</v>
      </c>
      <c r="B90" s="24" t="s">
        <v>128</v>
      </c>
      <c r="C90" s="30">
        <v>4324.795</v>
      </c>
      <c r="D90" s="30">
        <v>6415.7085</v>
      </c>
      <c r="E90" s="31">
        <f t="shared" si="57"/>
        <v>39602</v>
      </c>
      <c r="F90" s="31">
        <f t="shared" si="58"/>
        <v>8801.07596</v>
      </c>
      <c r="G90" s="31">
        <f t="shared" si="44"/>
        <v>8632.774699999998</v>
      </c>
      <c r="H90" s="31">
        <f t="shared" si="59"/>
        <v>98.08771949287889</v>
      </c>
      <c r="I90" s="31">
        <f t="shared" si="60"/>
        <v>21.798835159840408</v>
      </c>
      <c r="J90" s="31">
        <f t="shared" si="45"/>
        <v>13482.4</v>
      </c>
      <c r="K90" s="31">
        <f t="shared" si="46"/>
        <v>2271.17596</v>
      </c>
      <c r="L90" s="31">
        <f t="shared" si="47"/>
        <v>2102.8747000000003</v>
      </c>
      <c r="M90" s="31">
        <f t="shared" si="61"/>
        <v>92.58968644595905</v>
      </c>
      <c r="N90" s="31">
        <f t="shared" si="62"/>
        <v>15.597183735833386</v>
      </c>
      <c r="O90" s="31">
        <f t="shared" si="48"/>
        <v>3456.1</v>
      </c>
      <c r="P90" s="31">
        <f t="shared" si="63"/>
        <v>792.82934</v>
      </c>
      <c r="Q90" s="31">
        <f t="shared" si="49"/>
        <v>1286.0517</v>
      </c>
      <c r="R90" s="31">
        <f t="shared" si="75"/>
        <v>162.21040709719446</v>
      </c>
      <c r="S90" s="32">
        <f t="shared" si="76"/>
        <v>37.21106738809641</v>
      </c>
      <c r="T90" s="30">
        <v>180</v>
      </c>
      <c r="U90" s="30">
        <v>41.292</v>
      </c>
      <c r="V90" s="29">
        <v>42.4017</v>
      </c>
      <c r="W90" s="31">
        <f t="shared" si="73"/>
        <v>102.68744551002615</v>
      </c>
      <c r="X90" s="32">
        <f t="shared" si="74"/>
        <v>23.5565</v>
      </c>
      <c r="Y90" s="30">
        <v>5921</v>
      </c>
      <c r="Z90" s="30">
        <v>656.9349500000001</v>
      </c>
      <c r="AA90" s="29">
        <v>394.455</v>
      </c>
      <c r="AB90" s="31">
        <f t="shared" si="64"/>
        <v>60.04475785616216</v>
      </c>
      <c r="AC90" s="32">
        <f t="shared" si="65"/>
        <v>6.661965884141193</v>
      </c>
      <c r="AD90" s="29">
        <v>3276.1</v>
      </c>
      <c r="AE90" s="30">
        <v>751.53734</v>
      </c>
      <c r="AF90" s="29">
        <v>1243.65</v>
      </c>
      <c r="AG90" s="31">
        <f t="shared" si="66"/>
        <v>165.48079966326094</v>
      </c>
      <c r="AH90" s="32">
        <f t="shared" si="67"/>
        <v>37.96129544275206</v>
      </c>
      <c r="AI90" s="29">
        <v>168</v>
      </c>
      <c r="AJ90" s="30">
        <v>73.7184</v>
      </c>
      <c r="AK90" s="29">
        <v>25</v>
      </c>
      <c r="AL90" s="29">
        <v>25</v>
      </c>
      <c r="AM90" s="32">
        <f t="shared" si="68"/>
        <v>14.880952380952381</v>
      </c>
      <c r="AN90" s="33">
        <v>0</v>
      </c>
      <c r="AO90" s="33"/>
      <c r="AP90" s="31"/>
      <c r="AQ90" s="31"/>
      <c r="AR90" s="32"/>
      <c r="AS90" s="33">
        <v>0</v>
      </c>
      <c r="AT90" s="33"/>
      <c r="AU90" s="32">
        <v>0</v>
      </c>
      <c r="AV90" s="32"/>
      <c r="AW90" s="32"/>
      <c r="AX90" s="32"/>
      <c r="AY90" s="29">
        <v>26119.6</v>
      </c>
      <c r="AZ90" s="30">
        <f t="shared" si="69"/>
        <v>6529.9</v>
      </c>
      <c r="BA90" s="29">
        <v>6529.9</v>
      </c>
      <c r="BB90" s="30"/>
      <c r="BC90" s="30">
        <v>0</v>
      </c>
      <c r="BD90" s="30">
        <v>0</v>
      </c>
      <c r="BE90" s="34">
        <v>0</v>
      </c>
      <c r="BF90" s="35">
        <v>0</v>
      </c>
      <c r="BG90" s="29">
        <v>0</v>
      </c>
      <c r="BH90" s="30">
        <v>0</v>
      </c>
      <c r="BI90" s="30">
        <v>0</v>
      </c>
      <c r="BJ90" s="30">
        <v>0</v>
      </c>
      <c r="BK90" s="32"/>
      <c r="BL90" s="32"/>
      <c r="BM90" s="32"/>
      <c r="BN90" s="31">
        <f t="shared" si="50"/>
        <v>937.3</v>
      </c>
      <c r="BO90" s="31">
        <f t="shared" si="70"/>
        <v>177.99326999999997</v>
      </c>
      <c r="BP90" s="31">
        <f t="shared" si="51"/>
        <v>160.3</v>
      </c>
      <c r="BQ90" s="31">
        <f t="shared" si="71"/>
        <v>90.05958483711213</v>
      </c>
      <c r="BR90" s="32">
        <f t="shared" si="72"/>
        <v>17.102315160567592</v>
      </c>
      <c r="BS90" s="30">
        <v>937.3</v>
      </c>
      <c r="BT90" s="30">
        <v>177.99326999999997</v>
      </c>
      <c r="BU90" s="29">
        <v>160.3</v>
      </c>
      <c r="BV90" s="30">
        <v>0</v>
      </c>
      <c r="BW90" s="30">
        <v>0</v>
      </c>
      <c r="BX90" s="29">
        <v>0</v>
      </c>
      <c r="BY90" s="30">
        <v>0</v>
      </c>
      <c r="BZ90" s="30">
        <v>0</v>
      </c>
      <c r="CA90" s="29">
        <v>0</v>
      </c>
      <c r="CB90" s="30">
        <v>0</v>
      </c>
      <c r="CC90" s="30">
        <v>0</v>
      </c>
      <c r="CD90" s="29">
        <v>0</v>
      </c>
      <c r="CE90" s="30">
        <v>0</v>
      </c>
      <c r="CF90" s="30">
        <v>0</v>
      </c>
      <c r="CG90" s="30">
        <v>0</v>
      </c>
      <c r="CH90" s="29">
        <v>0</v>
      </c>
      <c r="CI90" s="35">
        <v>0</v>
      </c>
      <c r="CJ90" s="29">
        <v>0</v>
      </c>
      <c r="CK90" s="30">
        <v>0</v>
      </c>
      <c r="CL90" s="30">
        <v>0</v>
      </c>
      <c r="CM90" s="29">
        <v>0</v>
      </c>
      <c r="CN90" s="29">
        <v>3000</v>
      </c>
      <c r="CO90" s="30">
        <v>569.7</v>
      </c>
      <c r="CP90" s="29">
        <v>204.5</v>
      </c>
      <c r="CQ90" s="29">
        <v>1500</v>
      </c>
      <c r="CR90" s="30">
        <v>284.85</v>
      </c>
      <c r="CS90" s="29">
        <v>194.5</v>
      </c>
      <c r="CT90" s="29">
        <v>0</v>
      </c>
      <c r="CU90" s="30">
        <v>0</v>
      </c>
      <c r="CV90" s="29">
        <v>32.568</v>
      </c>
      <c r="CW90" s="30">
        <v>0</v>
      </c>
      <c r="CX90" s="30">
        <v>0</v>
      </c>
      <c r="CY90" s="29">
        <v>0</v>
      </c>
      <c r="CZ90" s="29">
        <v>0</v>
      </c>
      <c r="DA90" s="29">
        <v>0</v>
      </c>
      <c r="DB90" s="29">
        <v>0</v>
      </c>
      <c r="DC90" s="29">
        <v>0</v>
      </c>
      <c r="DD90" s="30">
        <v>0</v>
      </c>
      <c r="DE90" s="29">
        <v>0</v>
      </c>
      <c r="DF90" s="29">
        <v>0</v>
      </c>
      <c r="DG90" s="31">
        <f t="shared" si="52"/>
        <v>39602</v>
      </c>
      <c r="DH90" s="31">
        <f t="shared" si="53"/>
        <v>8801.07596</v>
      </c>
      <c r="DI90" s="31">
        <f t="shared" si="54"/>
        <v>8632.774699999998</v>
      </c>
      <c r="DJ90" s="30">
        <v>0</v>
      </c>
      <c r="DK90" s="30">
        <v>0</v>
      </c>
      <c r="DL90" s="30">
        <v>0</v>
      </c>
      <c r="DM90" s="29">
        <v>0</v>
      </c>
      <c r="DN90" s="30"/>
      <c r="DO90" s="30">
        <v>0</v>
      </c>
      <c r="DP90" s="30">
        <v>0</v>
      </c>
      <c r="DQ90" s="30">
        <v>0</v>
      </c>
      <c r="DR90" s="30">
        <v>0</v>
      </c>
      <c r="DS90" s="30">
        <v>0</v>
      </c>
      <c r="DT90" s="30">
        <v>0</v>
      </c>
      <c r="DU90" s="30">
        <v>0</v>
      </c>
      <c r="DV90" s="30">
        <v>0</v>
      </c>
      <c r="DW90" s="30">
        <v>0</v>
      </c>
      <c r="DX90" s="30">
        <v>0</v>
      </c>
      <c r="DY90" s="29">
        <v>0</v>
      </c>
      <c r="DZ90" s="30">
        <v>0</v>
      </c>
      <c r="EA90" s="29">
        <v>0</v>
      </c>
      <c r="EB90" s="29">
        <v>0</v>
      </c>
      <c r="EC90" s="31">
        <f t="shared" si="55"/>
        <v>0</v>
      </c>
      <c r="ED90" s="31">
        <f t="shared" si="55"/>
        <v>0</v>
      </c>
      <c r="EE90" s="31">
        <f t="shared" si="56"/>
        <v>0</v>
      </c>
      <c r="EH90" s="22"/>
      <c r="EJ90" s="22"/>
      <c r="EK90" s="22"/>
      <c r="EM90" s="22"/>
    </row>
    <row r="91" spans="1:143" s="21" customFormat="1" ht="20.25" customHeight="1">
      <c r="A91" s="19">
        <v>82</v>
      </c>
      <c r="B91" s="20" t="s">
        <v>129</v>
      </c>
      <c r="C91" s="30">
        <v>33721.058</v>
      </c>
      <c r="D91" s="30">
        <v>3123.7646</v>
      </c>
      <c r="E91" s="31">
        <f t="shared" si="57"/>
        <v>53009.399999999994</v>
      </c>
      <c r="F91" s="31">
        <f t="shared" si="58"/>
        <v>11785.617020000002</v>
      </c>
      <c r="G91" s="31">
        <f t="shared" si="44"/>
        <v>14656.0886</v>
      </c>
      <c r="H91" s="31">
        <f t="shared" si="59"/>
        <v>124.35571744040939</v>
      </c>
      <c r="I91" s="31">
        <f t="shared" si="60"/>
        <v>27.648093734318817</v>
      </c>
      <c r="J91" s="31">
        <f t="shared" si="45"/>
        <v>17745</v>
      </c>
      <c r="K91" s="31">
        <f t="shared" si="46"/>
        <v>2969.5170200000002</v>
      </c>
      <c r="L91" s="31">
        <f t="shared" si="47"/>
        <v>5839.9886</v>
      </c>
      <c r="M91" s="31">
        <f t="shared" si="61"/>
        <v>196.6645942982337</v>
      </c>
      <c r="N91" s="31">
        <f t="shared" si="62"/>
        <v>32.91061482107636</v>
      </c>
      <c r="O91" s="31">
        <f t="shared" si="48"/>
        <v>6320</v>
      </c>
      <c r="P91" s="31">
        <f t="shared" si="63"/>
        <v>1449.808</v>
      </c>
      <c r="Q91" s="31">
        <f t="shared" si="49"/>
        <v>3684.7048999999997</v>
      </c>
      <c r="R91" s="31">
        <f t="shared" si="75"/>
        <v>254.15123243905398</v>
      </c>
      <c r="S91" s="32">
        <f t="shared" si="76"/>
        <v>58.30229272151898</v>
      </c>
      <c r="T91" s="30">
        <v>120</v>
      </c>
      <c r="U91" s="30">
        <v>27.528000000000002</v>
      </c>
      <c r="V91" s="29">
        <v>0.0719</v>
      </c>
      <c r="W91" s="31">
        <f t="shared" si="73"/>
        <v>0.2611886079628015</v>
      </c>
      <c r="X91" s="32">
        <f t="shared" si="74"/>
        <v>0.05991666666666667</v>
      </c>
      <c r="Y91" s="30">
        <v>8600</v>
      </c>
      <c r="Z91" s="30">
        <v>954.17</v>
      </c>
      <c r="AA91" s="29">
        <v>1874.5837</v>
      </c>
      <c r="AB91" s="31">
        <f t="shared" si="64"/>
        <v>196.46223419306833</v>
      </c>
      <c r="AC91" s="32">
        <f t="shared" si="65"/>
        <v>21.79748488372093</v>
      </c>
      <c r="AD91" s="29">
        <v>6200</v>
      </c>
      <c r="AE91" s="30">
        <v>1422.28</v>
      </c>
      <c r="AF91" s="29">
        <v>3684.633</v>
      </c>
      <c r="AG91" s="31">
        <f t="shared" si="66"/>
        <v>259.0652332873977</v>
      </c>
      <c r="AH91" s="32">
        <f t="shared" si="67"/>
        <v>59.42956451612903</v>
      </c>
      <c r="AI91" s="29">
        <v>116.8</v>
      </c>
      <c r="AJ91" s="30">
        <v>51.25184</v>
      </c>
      <c r="AK91" s="29">
        <v>131.2</v>
      </c>
      <c r="AL91" s="29">
        <v>131.2</v>
      </c>
      <c r="AM91" s="32">
        <f t="shared" si="68"/>
        <v>112.32876712328765</v>
      </c>
      <c r="AN91" s="33">
        <v>0</v>
      </c>
      <c r="AO91" s="33"/>
      <c r="AP91" s="31"/>
      <c r="AQ91" s="31"/>
      <c r="AR91" s="32"/>
      <c r="AS91" s="33">
        <v>0</v>
      </c>
      <c r="AT91" s="33"/>
      <c r="AU91" s="32">
        <v>0</v>
      </c>
      <c r="AV91" s="32"/>
      <c r="AW91" s="32"/>
      <c r="AX91" s="32"/>
      <c r="AY91" s="29">
        <v>35264.4</v>
      </c>
      <c r="AZ91" s="30">
        <f t="shared" si="69"/>
        <v>8816.1</v>
      </c>
      <c r="BA91" s="29">
        <v>8816.1</v>
      </c>
      <c r="BB91" s="30"/>
      <c r="BC91" s="30">
        <v>0</v>
      </c>
      <c r="BD91" s="30">
        <v>0</v>
      </c>
      <c r="BE91" s="34">
        <v>0</v>
      </c>
      <c r="BF91" s="35">
        <v>0</v>
      </c>
      <c r="BG91" s="29">
        <v>0</v>
      </c>
      <c r="BH91" s="30">
        <v>0</v>
      </c>
      <c r="BI91" s="30">
        <v>0</v>
      </c>
      <c r="BJ91" s="30">
        <v>0</v>
      </c>
      <c r="BK91" s="32"/>
      <c r="BL91" s="32"/>
      <c r="BM91" s="32"/>
      <c r="BN91" s="31">
        <f t="shared" si="50"/>
        <v>508.2</v>
      </c>
      <c r="BO91" s="31">
        <f t="shared" si="70"/>
        <v>96.50717999999999</v>
      </c>
      <c r="BP91" s="31">
        <f t="shared" si="51"/>
        <v>0</v>
      </c>
      <c r="BQ91" s="31">
        <f t="shared" si="71"/>
        <v>0</v>
      </c>
      <c r="BR91" s="32">
        <f t="shared" si="72"/>
        <v>0</v>
      </c>
      <c r="BS91" s="30">
        <v>508.2</v>
      </c>
      <c r="BT91" s="30">
        <v>96.50717999999999</v>
      </c>
      <c r="BU91" s="29">
        <v>0</v>
      </c>
      <c r="BV91" s="30">
        <v>0</v>
      </c>
      <c r="BW91" s="30">
        <v>0</v>
      </c>
      <c r="BX91" s="29">
        <v>0</v>
      </c>
      <c r="BY91" s="30">
        <v>0</v>
      </c>
      <c r="BZ91" s="30">
        <v>0</v>
      </c>
      <c r="CA91" s="29">
        <v>0</v>
      </c>
      <c r="CB91" s="30">
        <v>0</v>
      </c>
      <c r="CC91" s="30">
        <v>0</v>
      </c>
      <c r="CD91" s="29">
        <v>0</v>
      </c>
      <c r="CE91" s="30">
        <v>0</v>
      </c>
      <c r="CF91" s="30">
        <v>0</v>
      </c>
      <c r="CG91" s="30">
        <v>0</v>
      </c>
      <c r="CH91" s="29">
        <v>0</v>
      </c>
      <c r="CI91" s="35">
        <v>0</v>
      </c>
      <c r="CJ91" s="29">
        <v>0</v>
      </c>
      <c r="CK91" s="30">
        <v>0</v>
      </c>
      <c r="CL91" s="30">
        <v>0</v>
      </c>
      <c r="CM91" s="29">
        <v>0</v>
      </c>
      <c r="CN91" s="29">
        <v>2200</v>
      </c>
      <c r="CO91" s="30">
        <v>417.78</v>
      </c>
      <c r="CP91" s="29">
        <v>149.5</v>
      </c>
      <c r="CQ91" s="29">
        <v>2200</v>
      </c>
      <c r="CR91" s="30">
        <v>417.78</v>
      </c>
      <c r="CS91" s="29">
        <v>149.5</v>
      </c>
      <c r="CT91" s="29">
        <v>0</v>
      </c>
      <c r="CU91" s="30">
        <v>0</v>
      </c>
      <c r="CV91" s="29">
        <v>0</v>
      </c>
      <c r="CW91" s="30">
        <v>0</v>
      </c>
      <c r="CX91" s="30">
        <v>0</v>
      </c>
      <c r="CY91" s="29">
        <v>0</v>
      </c>
      <c r="CZ91" s="29">
        <v>0</v>
      </c>
      <c r="DA91" s="29">
        <v>0</v>
      </c>
      <c r="DB91" s="29">
        <v>0</v>
      </c>
      <c r="DC91" s="29">
        <v>0</v>
      </c>
      <c r="DD91" s="30">
        <v>0</v>
      </c>
      <c r="DE91" s="29">
        <v>0</v>
      </c>
      <c r="DF91" s="29">
        <v>0</v>
      </c>
      <c r="DG91" s="31">
        <f t="shared" si="52"/>
        <v>53009.399999999994</v>
      </c>
      <c r="DH91" s="31">
        <f t="shared" si="53"/>
        <v>11785.617020000002</v>
      </c>
      <c r="DI91" s="31">
        <f t="shared" si="54"/>
        <v>14656.0886</v>
      </c>
      <c r="DJ91" s="30">
        <v>0</v>
      </c>
      <c r="DK91" s="30">
        <v>0</v>
      </c>
      <c r="DL91" s="30">
        <v>0</v>
      </c>
      <c r="DM91" s="29">
        <v>0</v>
      </c>
      <c r="DN91" s="30"/>
      <c r="DO91" s="30">
        <v>0</v>
      </c>
      <c r="DP91" s="30">
        <v>0</v>
      </c>
      <c r="DQ91" s="30">
        <v>0</v>
      </c>
      <c r="DR91" s="30">
        <v>0</v>
      </c>
      <c r="DS91" s="30">
        <v>0</v>
      </c>
      <c r="DT91" s="30">
        <v>0</v>
      </c>
      <c r="DU91" s="30">
        <v>0</v>
      </c>
      <c r="DV91" s="30">
        <v>0</v>
      </c>
      <c r="DW91" s="30">
        <v>0</v>
      </c>
      <c r="DX91" s="30">
        <v>0</v>
      </c>
      <c r="DY91" s="29">
        <v>0</v>
      </c>
      <c r="DZ91" s="30">
        <v>0</v>
      </c>
      <c r="EA91" s="29">
        <v>0</v>
      </c>
      <c r="EB91" s="29">
        <v>0</v>
      </c>
      <c r="EC91" s="31">
        <f t="shared" si="55"/>
        <v>0</v>
      </c>
      <c r="ED91" s="31">
        <f t="shared" si="55"/>
        <v>0</v>
      </c>
      <c r="EE91" s="31">
        <f t="shared" si="56"/>
        <v>0</v>
      </c>
      <c r="EH91" s="22"/>
      <c r="EJ91" s="22"/>
      <c r="EK91" s="22"/>
      <c r="EM91" s="22"/>
    </row>
    <row r="92" spans="1:143" s="21" customFormat="1" ht="20.25" customHeight="1">
      <c r="A92" s="19">
        <v>83</v>
      </c>
      <c r="B92" s="20" t="s">
        <v>130</v>
      </c>
      <c r="C92" s="30">
        <v>1879.962</v>
      </c>
      <c r="D92" s="30">
        <v>389.5905</v>
      </c>
      <c r="E92" s="31">
        <f t="shared" si="57"/>
        <v>17369.4</v>
      </c>
      <c r="F92" s="31">
        <f t="shared" si="58"/>
        <v>3934.59191</v>
      </c>
      <c r="G92" s="31">
        <f t="shared" si="44"/>
        <v>4003.241</v>
      </c>
      <c r="H92" s="31">
        <f t="shared" si="59"/>
        <v>101.74475756495926</v>
      </c>
      <c r="I92" s="31">
        <f t="shared" si="60"/>
        <v>23.047664283164643</v>
      </c>
      <c r="J92" s="31">
        <f t="shared" si="45"/>
        <v>6582.399999999999</v>
      </c>
      <c r="K92" s="31">
        <f t="shared" si="46"/>
        <v>1237.8419099999999</v>
      </c>
      <c r="L92" s="31">
        <f t="shared" si="47"/>
        <v>1306.4409999999998</v>
      </c>
      <c r="M92" s="31">
        <f t="shared" si="61"/>
        <v>105.54182965092853</v>
      </c>
      <c r="N92" s="31">
        <f t="shared" si="62"/>
        <v>19.84748723869713</v>
      </c>
      <c r="O92" s="31">
        <f t="shared" si="48"/>
        <v>3073.7999999999997</v>
      </c>
      <c r="P92" s="31">
        <f t="shared" si="63"/>
        <v>705.12972</v>
      </c>
      <c r="Q92" s="31">
        <f t="shared" si="49"/>
        <v>919.3509999999999</v>
      </c>
      <c r="R92" s="31">
        <f t="shared" si="75"/>
        <v>130.3804071682016</v>
      </c>
      <c r="S92" s="32">
        <f t="shared" si="76"/>
        <v>29.909265404385447</v>
      </c>
      <c r="T92" s="30">
        <v>589.6</v>
      </c>
      <c r="U92" s="30">
        <v>135.25424</v>
      </c>
      <c r="V92" s="29">
        <v>254.176</v>
      </c>
      <c r="W92" s="31">
        <f t="shared" si="73"/>
        <v>187.92460776091008</v>
      </c>
      <c r="X92" s="32">
        <f t="shared" si="74"/>
        <v>43.10990502035278</v>
      </c>
      <c r="Y92" s="30">
        <v>1881</v>
      </c>
      <c r="Z92" s="30">
        <v>208.69695</v>
      </c>
      <c r="AA92" s="29">
        <v>223.99</v>
      </c>
      <c r="AB92" s="31">
        <f t="shared" si="64"/>
        <v>107.32787422144887</v>
      </c>
      <c r="AC92" s="32">
        <f t="shared" si="65"/>
        <v>11.908027644869751</v>
      </c>
      <c r="AD92" s="29">
        <v>2484.2</v>
      </c>
      <c r="AE92" s="30">
        <v>569.87548</v>
      </c>
      <c r="AF92" s="29">
        <v>665.175</v>
      </c>
      <c r="AG92" s="31">
        <f t="shared" si="66"/>
        <v>116.72286724812233</v>
      </c>
      <c r="AH92" s="32">
        <f t="shared" si="67"/>
        <v>26.776225746719266</v>
      </c>
      <c r="AI92" s="29">
        <v>60</v>
      </c>
      <c r="AJ92" s="30">
        <v>26.328</v>
      </c>
      <c r="AK92" s="29">
        <v>30</v>
      </c>
      <c r="AL92" s="29">
        <v>30</v>
      </c>
      <c r="AM92" s="32">
        <f t="shared" si="68"/>
        <v>50</v>
      </c>
      <c r="AN92" s="33">
        <v>0</v>
      </c>
      <c r="AO92" s="33"/>
      <c r="AP92" s="31"/>
      <c r="AQ92" s="31"/>
      <c r="AR92" s="32"/>
      <c r="AS92" s="33">
        <v>0</v>
      </c>
      <c r="AT92" s="33"/>
      <c r="AU92" s="32">
        <v>0</v>
      </c>
      <c r="AV92" s="32"/>
      <c r="AW92" s="32"/>
      <c r="AX92" s="32"/>
      <c r="AY92" s="29">
        <v>10787</v>
      </c>
      <c r="AZ92" s="30">
        <f t="shared" si="69"/>
        <v>2696.75</v>
      </c>
      <c r="BA92" s="29">
        <v>2696.8</v>
      </c>
      <c r="BB92" s="30"/>
      <c r="BC92" s="30">
        <v>0</v>
      </c>
      <c r="BD92" s="30">
        <v>0</v>
      </c>
      <c r="BE92" s="34">
        <v>0</v>
      </c>
      <c r="BF92" s="35">
        <v>0</v>
      </c>
      <c r="BG92" s="29">
        <v>0</v>
      </c>
      <c r="BH92" s="30">
        <v>0</v>
      </c>
      <c r="BI92" s="30">
        <v>0</v>
      </c>
      <c r="BJ92" s="30">
        <v>0</v>
      </c>
      <c r="BK92" s="32"/>
      <c r="BL92" s="32"/>
      <c r="BM92" s="32"/>
      <c r="BN92" s="31">
        <f t="shared" si="50"/>
        <v>847.2</v>
      </c>
      <c r="BO92" s="31">
        <f t="shared" si="70"/>
        <v>160.88328</v>
      </c>
      <c r="BP92" s="31">
        <f t="shared" si="51"/>
        <v>0</v>
      </c>
      <c r="BQ92" s="31">
        <f t="shared" si="71"/>
        <v>0</v>
      </c>
      <c r="BR92" s="32">
        <f t="shared" si="72"/>
        <v>0</v>
      </c>
      <c r="BS92" s="30">
        <v>847.2</v>
      </c>
      <c r="BT92" s="30">
        <v>160.88328</v>
      </c>
      <c r="BU92" s="29">
        <v>0</v>
      </c>
      <c r="BV92" s="30">
        <v>0</v>
      </c>
      <c r="BW92" s="30">
        <v>0</v>
      </c>
      <c r="BX92" s="29">
        <v>0</v>
      </c>
      <c r="BY92" s="30">
        <v>0</v>
      </c>
      <c r="BZ92" s="30">
        <v>0</v>
      </c>
      <c r="CA92" s="29">
        <v>0</v>
      </c>
      <c r="CB92" s="30">
        <v>0</v>
      </c>
      <c r="CC92" s="30">
        <v>0</v>
      </c>
      <c r="CD92" s="29">
        <v>0</v>
      </c>
      <c r="CE92" s="30">
        <v>0</v>
      </c>
      <c r="CF92" s="30">
        <v>0</v>
      </c>
      <c r="CG92" s="30">
        <v>0</v>
      </c>
      <c r="CH92" s="29">
        <v>0</v>
      </c>
      <c r="CI92" s="35">
        <v>0</v>
      </c>
      <c r="CJ92" s="29">
        <v>0</v>
      </c>
      <c r="CK92" s="30">
        <v>0</v>
      </c>
      <c r="CL92" s="30">
        <v>0</v>
      </c>
      <c r="CM92" s="29">
        <v>0</v>
      </c>
      <c r="CN92" s="29">
        <v>720.4</v>
      </c>
      <c r="CO92" s="30">
        <v>136.80396</v>
      </c>
      <c r="CP92" s="29">
        <v>133.1</v>
      </c>
      <c r="CQ92" s="29">
        <v>720.4</v>
      </c>
      <c r="CR92" s="30">
        <v>136.80396</v>
      </c>
      <c r="CS92" s="29">
        <v>133.1</v>
      </c>
      <c r="CT92" s="29">
        <v>0</v>
      </c>
      <c r="CU92" s="30">
        <v>0</v>
      </c>
      <c r="CV92" s="29">
        <v>0</v>
      </c>
      <c r="CW92" s="30">
        <v>0</v>
      </c>
      <c r="CX92" s="30">
        <v>0</v>
      </c>
      <c r="CY92" s="29">
        <v>0</v>
      </c>
      <c r="CZ92" s="29">
        <v>0</v>
      </c>
      <c r="DA92" s="29">
        <v>0</v>
      </c>
      <c r="DB92" s="29">
        <v>0</v>
      </c>
      <c r="DC92" s="29">
        <v>0</v>
      </c>
      <c r="DD92" s="30">
        <v>0</v>
      </c>
      <c r="DE92" s="29">
        <v>0</v>
      </c>
      <c r="DF92" s="29">
        <v>0</v>
      </c>
      <c r="DG92" s="31">
        <f t="shared" si="52"/>
        <v>17369.4</v>
      </c>
      <c r="DH92" s="31">
        <f t="shared" si="53"/>
        <v>3934.59191</v>
      </c>
      <c r="DI92" s="31">
        <f t="shared" si="54"/>
        <v>4003.241</v>
      </c>
      <c r="DJ92" s="30">
        <v>0</v>
      </c>
      <c r="DK92" s="30">
        <v>0</v>
      </c>
      <c r="DL92" s="30">
        <v>0</v>
      </c>
      <c r="DM92" s="29">
        <v>0</v>
      </c>
      <c r="DN92" s="30"/>
      <c r="DO92" s="30">
        <v>0</v>
      </c>
      <c r="DP92" s="30">
        <v>0</v>
      </c>
      <c r="DQ92" s="30">
        <v>0</v>
      </c>
      <c r="DR92" s="30">
        <v>0</v>
      </c>
      <c r="DS92" s="30">
        <v>0</v>
      </c>
      <c r="DT92" s="30">
        <v>0</v>
      </c>
      <c r="DU92" s="30">
        <v>0</v>
      </c>
      <c r="DV92" s="30">
        <v>0</v>
      </c>
      <c r="DW92" s="30">
        <v>0</v>
      </c>
      <c r="DX92" s="30">
        <v>0</v>
      </c>
      <c r="DY92" s="29">
        <v>0</v>
      </c>
      <c r="DZ92" s="30">
        <v>0</v>
      </c>
      <c r="EA92" s="29">
        <v>0</v>
      </c>
      <c r="EB92" s="29">
        <v>0</v>
      </c>
      <c r="EC92" s="31">
        <f t="shared" si="55"/>
        <v>0</v>
      </c>
      <c r="ED92" s="31">
        <f t="shared" si="55"/>
        <v>0</v>
      </c>
      <c r="EE92" s="31">
        <f t="shared" si="56"/>
        <v>0</v>
      </c>
      <c r="EH92" s="22"/>
      <c r="EJ92" s="22"/>
      <c r="EK92" s="22"/>
      <c r="EM92" s="22"/>
    </row>
    <row r="93" spans="1:143" s="21" customFormat="1" ht="20.25" customHeight="1">
      <c r="A93" s="19">
        <v>84</v>
      </c>
      <c r="B93" s="20" t="s">
        <v>131</v>
      </c>
      <c r="C93" s="30">
        <v>137.936</v>
      </c>
      <c r="D93" s="30">
        <v>36.9433</v>
      </c>
      <c r="E93" s="31">
        <f t="shared" si="57"/>
        <v>65774.2</v>
      </c>
      <c r="F93" s="31">
        <f t="shared" si="58"/>
        <v>14994.426999999998</v>
      </c>
      <c r="G93" s="31">
        <f t="shared" si="44"/>
        <v>12060.457999999999</v>
      </c>
      <c r="H93" s="31">
        <f t="shared" si="59"/>
        <v>80.43293685047118</v>
      </c>
      <c r="I93" s="31">
        <f t="shared" si="60"/>
        <v>18.336153081299354</v>
      </c>
      <c r="J93" s="31">
        <f t="shared" si="45"/>
        <v>22081</v>
      </c>
      <c r="K93" s="31">
        <f t="shared" si="46"/>
        <v>4071.1269999999995</v>
      </c>
      <c r="L93" s="31">
        <f t="shared" si="47"/>
        <v>1137.1580000000001</v>
      </c>
      <c r="M93" s="31">
        <f t="shared" si="61"/>
        <v>27.932265439029543</v>
      </c>
      <c r="N93" s="31">
        <f t="shared" si="62"/>
        <v>5.149938861464609</v>
      </c>
      <c r="O93" s="31">
        <f t="shared" si="48"/>
        <v>8707</v>
      </c>
      <c r="P93" s="31">
        <f t="shared" si="63"/>
        <v>1997.3858</v>
      </c>
      <c r="Q93" s="31">
        <f t="shared" si="49"/>
        <v>1075.188</v>
      </c>
      <c r="R93" s="31">
        <f t="shared" si="75"/>
        <v>53.82976088044684</v>
      </c>
      <c r="S93" s="32">
        <f t="shared" si="76"/>
        <v>12.348547145974505</v>
      </c>
      <c r="T93" s="30">
        <v>1707</v>
      </c>
      <c r="U93" s="30">
        <v>391.5858</v>
      </c>
      <c r="V93" s="29">
        <v>0.188</v>
      </c>
      <c r="W93" s="31">
        <f t="shared" si="73"/>
        <v>0.04800991251470303</v>
      </c>
      <c r="X93" s="32">
        <f t="shared" si="74"/>
        <v>0.011013473930872876</v>
      </c>
      <c r="Y93" s="30">
        <v>8500</v>
      </c>
      <c r="Z93" s="30">
        <v>943.075</v>
      </c>
      <c r="AA93" s="29">
        <v>30</v>
      </c>
      <c r="AB93" s="31">
        <f t="shared" si="64"/>
        <v>3.1810831588155764</v>
      </c>
      <c r="AC93" s="32">
        <f t="shared" si="65"/>
        <v>0.35294117647058826</v>
      </c>
      <c r="AD93" s="29">
        <v>7000</v>
      </c>
      <c r="AE93" s="30">
        <v>1605.8</v>
      </c>
      <c r="AF93" s="29">
        <v>1075</v>
      </c>
      <c r="AG93" s="31">
        <f t="shared" si="66"/>
        <v>66.94482500934113</v>
      </c>
      <c r="AH93" s="32">
        <f t="shared" si="67"/>
        <v>15.357142857142858</v>
      </c>
      <c r="AI93" s="29">
        <v>824</v>
      </c>
      <c r="AJ93" s="30">
        <v>361.57120000000003</v>
      </c>
      <c r="AK93" s="29">
        <v>0</v>
      </c>
      <c r="AL93" s="29">
        <v>0</v>
      </c>
      <c r="AM93" s="32">
        <f t="shared" si="68"/>
        <v>0</v>
      </c>
      <c r="AN93" s="33">
        <v>0</v>
      </c>
      <c r="AO93" s="33"/>
      <c r="AP93" s="31"/>
      <c r="AQ93" s="31"/>
      <c r="AR93" s="32"/>
      <c r="AS93" s="33">
        <v>0</v>
      </c>
      <c r="AT93" s="33"/>
      <c r="AU93" s="32">
        <v>0</v>
      </c>
      <c r="AV93" s="32"/>
      <c r="AW93" s="32"/>
      <c r="AX93" s="32"/>
      <c r="AY93" s="29">
        <v>43693.2</v>
      </c>
      <c r="AZ93" s="30">
        <f t="shared" si="69"/>
        <v>10923.3</v>
      </c>
      <c r="BA93" s="29">
        <v>10923.3</v>
      </c>
      <c r="BB93" s="30"/>
      <c r="BC93" s="30">
        <v>0</v>
      </c>
      <c r="BD93" s="30">
        <v>0</v>
      </c>
      <c r="BE93" s="34">
        <v>0</v>
      </c>
      <c r="BF93" s="35">
        <v>0</v>
      </c>
      <c r="BG93" s="29">
        <v>0</v>
      </c>
      <c r="BH93" s="30">
        <v>0</v>
      </c>
      <c r="BI93" s="30">
        <v>0</v>
      </c>
      <c r="BJ93" s="30">
        <v>0</v>
      </c>
      <c r="BK93" s="32"/>
      <c r="BL93" s="32"/>
      <c r="BM93" s="32"/>
      <c r="BN93" s="31">
        <f t="shared" si="50"/>
        <v>2350</v>
      </c>
      <c r="BO93" s="31">
        <f t="shared" si="70"/>
        <v>446.265</v>
      </c>
      <c r="BP93" s="31">
        <f t="shared" si="51"/>
        <v>31.97</v>
      </c>
      <c r="BQ93" s="31">
        <f t="shared" si="71"/>
        <v>7.163904854738775</v>
      </c>
      <c r="BR93" s="32">
        <f t="shared" si="72"/>
        <v>1.3604255319148935</v>
      </c>
      <c r="BS93" s="30">
        <v>2350</v>
      </c>
      <c r="BT93" s="30">
        <v>446.265</v>
      </c>
      <c r="BU93" s="29">
        <v>31.97</v>
      </c>
      <c r="BV93" s="30">
        <v>0</v>
      </c>
      <c r="BW93" s="30">
        <v>0</v>
      </c>
      <c r="BX93" s="29">
        <v>0</v>
      </c>
      <c r="BY93" s="30">
        <v>0</v>
      </c>
      <c r="BZ93" s="30">
        <v>0</v>
      </c>
      <c r="CA93" s="29">
        <v>0</v>
      </c>
      <c r="CB93" s="30">
        <v>0</v>
      </c>
      <c r="CC93" s="30">
        <v>0</v>
      </c>
      <c r="CD93" s="29">
        <v>0</v>
      </c>
      <c r="CE93" s="30">
        <v>0</v>
      </c>
      <c r="CF93" s="30">
        <v>0</v>
      </c>
      <c r="CG93" s="30">
        <v>0</v>
      </c>
      <c r="CH93" s="29">
        <v>0</v>
      </c>
      <c r="CI93" s="35">
        <v>0</v>
      </c>
      <c r="CJ93" s="29">
        <v>0</v>
      </c>
      <c r="CK93" s="30">
        <v>20</v>
      </c>
      <c r="CL93" s="30">
        <v>3.798</v>
      </c>
      <c r="CM93" s="29">
        <v>0</v>
      </c>
      <c r="CN93" s="29">
        <v>1680</v>
      </c>
      <c r="CO93" s="30">
        <v>319.032</v>
      </c>
      <c r="CP93" s="29">
        <v>0</v>
      </c>
      <c r="CQ93" s="29">
        <v>0</v>
      </c>
      <c r="CR93" s="30">
        <v>0</v>
      </c>
      <c r="CS93" s="29">
        <v>0</v>
      </c>
      <c r="CT93" s="29">
        <v>0</v>
      </c>
      <c r="CU93" s="30">
        <v>0</v>
      </c>
      <c r="CV93" s="29">
        <v>0</v>
      </c>
      <c r="CW93" s="30">
        <v>0</v>
      </c>
      <c r="CX93" s="30">
        <v>0</v>
      </c>
      <c r="CY93" s="29">
        <v>0</v>
      </c>
      <c r="CZ93" s="29">
        <v>0</v>
      </c>
      <c r="DA93" s="29">
        <v>0</v>
      </c>
      <c r="DB93" s="29">
        <v>0</v>
      </c>
      <c r="DC93" s="29">
        <v>0</v>
      </c>
      <c r="DD93" s="30">
        <v>0</v>
      </c>
      <c r="DE93" s="29">
        <v>0</v>
      </c>
      <c r="DF93" s="29">
        <v>0</v>
      </c>
      <c r="DG93" s="31">
        <f t="shared" si="52"/>
        <v>65774.2</v>
      </c>
      <c r="DH93" s="31">
        <f t="shared" si="53"/>
        <v>14994.426999999998</v>
      </c>
      <c r="DI93" s="31">
        <f t="shared" si="54"/>
        <v>12060.457999999999</v>
      </c>
      <c r="DJ93" s="30">
        <v>0</v>
      </c>
      <c r="DK93" s="30">
        <v>0</v>
      </c>
      <c r="DL93" s="30">
        <v>0</v>
      </c>
      <c r="DM93" s="29">
        <v>0</v>
      </c>
      <c r="DN93" s="30"/>
      <c r="DO93" s="30">
        <v>0</v>
      </c>
      <c r="DP93" s="30">
        <v>0</v>
      </c>
      <c r="DQ93" s="30">
        <v>0</v>
      </c>
      <c r="DR93" s="30">
        <v>0</v>
      </c>
      <c r="DS93" s="30">
        <v>0</v>
      </c>
      <c r="DT93" s="30">
        <v>0</v>
      </c>
      <c r="DU93" s="30">
        <v>0</v>
      </c>
      <c r="DV93" s="30">
        <v>0</v>
      </c>
      <c r="DW93" s="30">
        <v>0</v>
      </c>
      <c r="DX93" s="30">
        <v>0</v>
      </c>
      <c r="DY93" s="29">
        <v>0</v>
      </c>
      <c r="DZ93" s="30">
        <v>0</v>
      </c>
      <c r="EA93" s="29">
        <v>0</v>
      </c>
      <c r="EB93" s="29">
        <v>0</v>
      </c>
      <c r="EC93" s="31">
        <f t="shared" si="55"/>
        <v>0</v>
      </c>
      <c r="ED93" s="31">
        <f t="shared" si="55"/>
        <v>0</v>
      </c>
      <c r="EE93" s="31">
        <f t="shared" si="56"/>
        <v>0</v>
      </c>
      <c r="EH93" s="22"/>
      <c r="EJ93" s="22"/>
      <c r="EK93" s="22"/>
      <c r="EM93" s="22"/>
    </row>
    <row r="94" spans="1:143" s="21" customFormat="1" ht="20.25" customHeight="1">
      <c r="A94" s="19">
        <v>85</v>
      </c>
      <c r="B94" s="20" t="s">
        <v>132</v>
      </c>
      <c r="C94" s="30">
        <v>106.0148</v>
      </c>
      <c r="D94" s="30">
        <v>866.6669</v>
      </c>
      <c r="E94" s="31">
        <f t="shared" si="57"/>
        <v>65942.1</v>
      </c>
      <c r="F94" s="31">
        <f t="shared" si="58"/>
        <v>14188.670310000001</v>
      </c>
      <c r="G94" s="31">
        <f t="shared" si="44"/>
        <v>11783.784099999999</v>
      </c>
      <c r="H94" s="31">
        <f t="shared" si="59"/>
        <v>83.05065832486736</v>
      </c>
      <c r="I94" s="31">
        <f t="shared" si="60"/>
        <v>17.869895104948124</v>
      </c>
      <c r="J94" s="31">
        <f t="shared" si="45"/>
        <v>27186.9</v>
      </c>
      <c r="K94" s="31">
        <f t="shared" si="46"/>
        <v>4499.87031</v>
      </c>
      <c r="L94" s="31">
        <f t="shared" si="47"/>
        <v>2094.9841</v>
      </c>
      <c r="M94" s="31">
        <f t="shared" si="61"/>
        <v>46.55654398181978</v>
      </c>
      <c r="N94" s="31">
        <f t="shared" si="62"/>
        <v>7.705858704008181</v>
      </c>
      <c r="O94" s="31">
        <f t="shared" si="48"/>
        <v>6500</v>
      </c>
      <c r="P94" s="31">
        <f t="shared" si="63"/>
        <v>1491.1000000000001</v>
      </c>
      <c r="Q94" s="31">
        <f t="shared" si="49"/>
        <v>1423.6624</v>
      </c>
      <c r="R94" s="31">
        <f t="shared" si="75"/>
        <v>95.47732546442222</v>
      </c>
      <c r="S94" s="32">
        <f t="shared" si="76"/>
        <v>21.90249846153846</v>
      </c>
      <c r="T94" s="30">
        <v>550</v>
      </c>
      <c r="U94" s="30">
        <v>126.17</v>
      </c>
      <c r="V94" s="29">
        <v>0.2159</v>
      </c>
      <c r="W94" s="31">
        <f t="shared" si="73"/>
        <v>0.17111833240865498</v>
      </c>
      <c r="X94" s="32">
        <f t="shared" si="74"/>
        <v>0.03925454545454546</v>
      </c>
      <c r="Y94" s="30">
        <v>12500</v>
      </c>
      <c r="Z94" s="30">
        <v>1386.875</v>
      </c>
      <c r="AA94" s="29">
        <v>550.6217</v>
      </c>
      <c r="AB94" s="31">
        <f t="shared" si="64"/>
        <v>39.702330779630465</v>
      </c>
      <c r="AC94" s="32">
        <f t="shared" si="65"/>
        <v>4.404973600000001</v>
      </c>
      <c r="AD94" s="29">
        <v>5950</v>
      </c>
      <c r="AE94" s="30">
        <v>1364.93</v>
      </c>
      <c r="AF94" s="29">
        <v>1423.4465</v>
      </c>
      <c r="AG94" s="31">
        <f t="shared" si="66"/>
        <v>104.28714293040669</v>
      </c>
      <c r="AH94" s="32">
        <f t="shared" si="67"/>
        <v>23.923470588235293</v>
      </c>
      <c r="AI94" s="29">
        <v>270</v>
      </c>
      <c r="AJ94" s="30">
        <v>118.47600000000001</v>
      </c>
      <c r="AK94" s="29">
        <v>111.7</v>
      </c>
      <c r="AL94" s="29">
        <v>111.7</v>
      </c>
      <c r="AM94" s="32">
        <f t="shared" si="68"/>
        <v>41.370370370370374</v>
      </c>
      <c r="AN94" s="33">
        <v>0</v>
      </c>
      <c r="AO94" s="33"/>
      <c r="AP94" s="31"/>
      <c r="AQ94" s="31"/>
      <c r="AR94" s="32"/>
      <c r="AS94" s="33">
        <v>0</v>
      </c>
      <c r="AT94" s="33"/>
      <c r="AU94" s="32">
        <v>0</v>
      </c>
      <c r="AV94" s="32"/>
      <c r="AW94" s="32"/>
      <c r="AX94" s="32"/>
      <c r="AY94" s="29">
        <v>38755.2</v>
      </c>
      <c r="AZ94" s="30">
        <f t="shared" si="69"/>
        <v>9688.8</v>
      </c>
      <c r="BA94" s="29">
        <v>9688.8</v>
      </c>
      <c r="BB94" s="30"/>
      <c r="BC94" s="30">
        <v>0</v>
      </c>
      <c r="BD94" s="30">
        <v>0</v>
      </c>
      <c r="BE94" s="34">
        <v>0</v>
      </c>
      <c r="BF94" s="35">
        <v>0</v>
      </c>
      <c r="BG94" s="29">
        <v>0</v>
      </c>
      <c r="BH94" s="30">
        <v>0</v>
      </c>
      <c r="BI94" s="30">
        <v>0</v>
      </c>
      <c r="BJ94" s="30">
        <v>0</v>
      </c>
      <c r="BK94" s="32"/>
      <c r="BL94" s="32"/>
      <c r="BM94" s="32"/>
      <c r="BN94" s="31">
        <f t="shared" si="50"/>
        <v>501.9</v>
      </c>
      <c r="BO94" s="31">
        <f t="shared" si="70"/>
        <v>95.31080999999998</v>
      </c>
      <c r="BP94" s="31">
        <f t="shared" si="51"/>
        <v>9</v>
      </c>
      <c r="BQ94" s="31">
        <f t="shared" si="71"/>
        <v>9.442790382329143</v>
      </c>
      <c r="BR94" s="32">
        <f t="shared" si="72"/>
        <v>1.7931858936043037</v>
      </c>
      <c r="BS94" s="30">
        <v>393.9</v>
      </c>
      <c r="BT94" s="30">
        <v>74.80160999999998</v>
      </c>
      <c r="BU94" s="29">
        <v>0</v>
      </c>
      <c r="BV94" s="30">
        <v>0</v>
      </c>
      <c r="BW94" s="30">
        <v>0</v>
      </c>
      <c r="BX94" s="29">
        <v>0</v>
      </c>
      <c r="BY94" s="30">
        <v>0</v>
      </c>
      <c r="BZ94" s="30">
        <v>0</v>
      </c>
      <c r="CA94" s="29">
        <v>0</v>
      </c>
      <c r="CB94" s="30">
        <v>108</v>
      </c>
      <c r="CC94" s="30">
        <v>20.5092</v>
      </c>
      <c r="CD94" s="29">
        <v>9</v>
      </c>
      <c r="CE94" s="30">
        <v>0</v>
      </c>
      <c r="CF94" s="30">
        <v>0</v>
      </c>
      <c r="CG94" s="30">
        <v>0</v>
      </c>
      <c r="CH94" s="29">
        <v>0</v>
      </c>
      <c r="CI94" s="35">
        <v>0</v>
      </c>
      <c r="CJ94" s="29">
        <v>0</v>
      </c>
      <c r="CK94" s="30">
        <v>0</v>
      </c>
      <c r="CL94" s="30">
        <v>0</v>
      </c>
      <c r="CM94" s="29">
        <v>0</v>
      </c>
      <c r="CN94" s="29">
        <v>6815</v>
      </c>
      <c r="CO94" s="30">
        <v>1294.1685</v>
      </c>
      <c r="CP94" s="29">
        <v>0</v>
      </c>
      <c r="CQ94" s="29">
        <v>3215</v>
      </c>
      <c r="CR94" s="30">
        <v>610.5284999999999</v>
      </c>
      <c r="CS94" s="29">
        <v>0</v>
      </c>
      <c r="CT94" s="29">
        <v>0</v>
      </c>
      <c r="CU94" s="30">
        <v>0</v>
      </c>
      <c r="CV94" s="29">
        <v>0</v>
      </c>
      <c r="CW94" s="30">
        <v>0</v>
      </c>
      <c r="CX94" s="30">
        <v>0</v>
      </c>
      <c r="CY94" s="29">
        <v>0</v>
      </c>
      <c r="CZ94" s="29">
        <v>0</v>
      </c>
      <c r="DA94" s="29">
        <v>0</v>
      </c>
      <c r="DB94" s="29">
        <v>0</v>
      </c>
      <c r="DC94" s="29">
        <v>600</v>
      </c>
      <c r="DD94" s="30">
        <v>113.94</v>
      </c>
      <c r="DE94" s="29">
        <v>0</v>
      </c>
      <c r="DF94" s="29">
        <v>0</v>
      </c>
      <c r="DG94" s="31">
        <f t="shared" si="52"/>
        <v>65942.1</v>
      </c>
      <c r="DH94" s="31">
        <f t="shared" si="53"/>
        <v>14188.670310000001</v>
      </c>
      <c r="DI94" s="31">
        <f t="shared" si="54"/>
        <v>11783.784099999999</v>
      </c>
      <c r="DJ94" s="30">
        <v>0</v>
      </c>
      <c r="DK94" s="30">
        <v>0</v>
      </c>
      <c r="DL94" s="30">
        <v>0</v>
      </c>
      <c r="DM94" s="29">
        <v>0</v>
      </c>
      <c r="DN94" s="30"/>
      <c r="DO94" s="30">
        <v>0</v>
      </c>
      <c r="DP94" s="30">
        <v>0</v>
      </c>
      <c r="DQ94" s="30">
        <v>0</v>
      </c>
      <c r="DR94" s="30">
        <v>0</v>
      </c>
      <c r="DS94" s="30">
        <v>0</v>
      </c>
      <c r="DT94" s="30">
        <v>0</v>
      </c>
      <c r="DU94" s="30">
        <v>0</v>
      </c>
      <c r="DV94" s="30">
        <v>0</v>
      </c>
      <c r="DW94" s="30">
        <v>0</v>
      </c>
      <c r="DX94" s="30">
        <v>0</v>
      </c>
      <c r="DY94" s="29">
        <v>0</v>
      </c>
      <c r="DZ94" s="30">
        <v>0</v>
      </c>
      <c r="EA94" s="29">
        <v>0</v>
      </c>
      <c r="EB94" s="29">
        <v>0</v>
      </c>
      <c r="EC94" s="31">
        <f t="shared" si="55"/>
        <v>0</v>
      </c>
      <c r="ED94" s="31">
        <f t="shared" si="55"/>
        <v>0</v>
      </c>
      <c r="EE94" s="31">
        <f t="shared" si="56"/>
        <v>0</v>
      </c>
      <c r="EH94" s="22"/>
      <c r="EJ94" s="22"/>
      <c r="EK94" s="22"/>
      <c r="EM94" s="22"/>
    </row>
    <row r="95" spans="1:143" s="21" customFormat="1" ht="20.25" customHeight="1">
      <c r="A95" s="19">
        <v>86</v>
      </c>
      <c r="B95" s="20" t="s">
        <v>133</v>
      </c>
      <c r="C95" s="30">
        <v>0.07</v>
      </c>
      <c r="D95" s="30">
        <v>34.3619</v>
      </c>
      <c r="E95" s="31">
        <f t="shared" si="57"/>
        <v>5248.8</v>
      </c>
      <c r="F95" s="31">
        <f t="shared" si="58"/>
        <v>1237.4342</v>
      </c>
      <c r="G95" s="31">
        <f t="shared" si="44"/>
        <v>1131.2</v>
      </c>
      <c r="H95" s="31">
        <f t="shared" si="59"/>
        <v>91.41496170058983</v>
      </c>
      <c r="I95" s="31">
        <f t="shared" si="60"/>
        <v>21.55159274500838</v>
      </c>
      <c r="J95" s="31">
        <f t="shared" si="45"/>
        <v>1564</v>
      </c>
      <c r="K95" s="31">
        <f t="shared" si="46"/>
        <v>316.23420000000004</v>
      </c>
      <c r="L95" s="31">
        <f t="shared" si="47"/>
        <v>210</v>
      </c>
      <c r="M95" s="31">
        <f t="shared" si="61"/>
        <v>66.40647975456164</v>
      </c>
      <c r="N95" s="31">
        <f t="shared" si="62"/>
        <v>13.427109974424553</v>
      </c>
      <c r="O95" s="31">
        <f t="shared" si="48"/>
        <v>900</v>
      </c>
      <c r="P95" s="31">
        <f t="shared" si="63"/>
        <v>206.46</v>
      </c>
      <c r="Q95" s="31">
        <f t="shared" si="49"/>
        <v>0</v>
      </c>
      <c r="R95" s="31">
        <f t="shared" si="75"/>
        <v>0</v>
      </c>
      <c r="S95" s="32">
        <f t="shared" si="76"/>
        <v>0</v>
      </c>
      <c r="T95" s="30">
        <v>0</v>
      </c>
      <c r="U95" s="30">
        <v>0</v>
      </c>
      <c r="V95" s="29">
        <v>0</v>
      </c>
      <c r="W95" s="31" t="e">
        <f t="shared" si="73"/>
        <v>#DIV/0!</v>
      </c>
      <c r="X95" s="32" t="e">
        <f t="shared" si="74"/>
        <v>#DIV/0!</v>
      </c>
      <c r="Y95" s="30">
        <v>440</v>
      </c>
      <c r="Z95" s="30">
        <v>48.818000000000005</v>
      </c>
      <c r="AA95" s="29">
        <v>120</v>
      </c>
      <c r="AB95" s="31">
        <f t="shared" si="64"/>
        <v>245.8109713630218</v>
      </c>
      <c r="AC95" s="32">
        <f t="shared" si="65"/>
        <v>27.27272727272727</v>
      </c>
      <c r="AD95" s="29">
        <v>900</v>
      </c>
      <c r="AE95" s="30">
        <v>206.46</v>
      </c>
      <c r="AF95" s="29">
        <v>0</v>
      </c>
      <c r="AG95" s="31">
        <f t="shared" si="66"/>
        <v>0</v>
      </c>
      <c r="AH95" s="32">
        <f t="shared" si="67"/>
        <v>0</v>
      </c>
      <c r="AI95" s="29">
        <v>74</v>
      </c>
      <c r="AJ95" s="30">
        <v>32.4712</v>
      </c>
      <c r="AK95" s="29">
        <v>0</v>
      </c>
      <c r="AL95" s="29">
        <v>0</v>
      </c>
      <c r="AM95" s="32">
        <f t="shared" si="68"/>
        <v>0</v>
      </c>
      <c r="AN95" s="33">
        <v>0</v>
      </c>
      <c r="AO95" s="33"/>
      <c r="AP95" s="31"/>
      <c r="AQ95" s="31"/>
      <c r="AR95" s="32"/>
      <c r="AS95" s="33">
        <v>0</v>
      </c>
      <c r="AT95" s="33"/>
      <c r="AU95" s="32">
        <v>0</v>
      </c>
      <c r="AV95" s="32"/>
      <c r="AW95" s="32"/>
      <c r="AX95" s="32"/>
      <c r="AY95" s="29">
        <v>3684.8</v>
      </c>
      <c r="AZ95" s="30">
        <f t="shared" si="69"/>
        <v>921.2</v>
      </c>
      <c r="BA95" s="29">
        <v>921.2</v>
      </c>
      <c r="BB95" s="30"/>
      <c r="BC95" s="30">
        <v>0</v>
      </c>
      <c r="BD95" s="30">
        <v>0</v>
      </c>
      <c r="BE95" s="34">
        <v>0</v>
      </c>
      <c r="BF95" s="35">
        <v>0</v>
      </c>
      <c r="BG95" s="29">
        <v>0</v>
      </c>
      <c r="BH95" s="30">
        <v>0</v>
      </c>
      <c r="BI95" s="30">
        <v>0</v>
      </c>
      <c r="BJ95" s="30">
        <v>0</v>
      </c>
      <c r="BK95" s="32"/>
      <c r="BL95" s="32"/>
      <c r="BM95" s="32"/>
      <c r="BN95" s="31">
        <f t="shared" si="50"/>
        <v>150</v>
      </c>
      <c r="BO95" s="31">
        <f t="shared" si="70"/>
        <v>28.485</v>
      </c>
      <c r="BP95" s="31">
        <f t="shared" si="51"/>
        <v>90</v>
      </c>
      <c r="BQ95" s="31">
        <f t="shared" si="71"/>
        <v>315.955766192733</v>
      </c>
      <c r="BR95" s="32">
        <f t="shared" si="72"/>
        <v>60</v>
      </c>
      <c r="BS95" s="30">
        <v>150</v>
      </c>
      <c r="BT95" s="30">
        <v>28.485</v>
      </c>
      <c r="BU95" s="29">
        <v>90</v>
      </c>
      <c r="BV95" s="30">
        <v>0</v>
      </c>
      <c r="BW95" s="30">
        <v>0</v>
      </c>
      <c r="BX95" s="29">
        <v>0</v>
      </c>
      <c r="BY95" s="30">
        <v>0</v>
      </c>
      <c r="BZ95" s="30">
        <v>0</v>
      </c>
      <c r="CA95" s="29">
        <v>0</v>
      </c>
      <c r="CB95" s="30">
        <v>0</v>
      </c>
      <c r="CC95" s="30">
        <v>0</v>
      </c>
      <c r="CD95" s="29">
        <v>0</v>
      </c>
      <c r="CE95" s="30">
        <v>0</v>
      </c>
      <c r="CF95" s="30">
        <v>0</v>
      </c>
      <c r="CG95" s="30">
        <v>0</v>
      </c>
      <c r="CH95" s="29">
        <v>0</v>
      </c>
      <c r="CI95" s="35">
        <v>0</v>
      </c>
      <c r="CJ95" s="29">
        <v>0</v>
      </c>
      <c r="CK95" s="30">
        <v>0</v>
      </c>
      <c r="CL95" s="30">
        <v>0</v>
      </c>
      <c r="CM95" s="29">
        <v>0</v>
      </c>
      <c r="CN95" s="29">
        <v>0</v>
      </c>
      <c r="CO95" s="30">
        <v>0</v>
      </c>
      <c r="CP95" s="29">
        <v>0</v>
      </c>
      <c r="CQ95" s="29">
        <v>0</v>
      </c>
      <c r="CR95" s="30">
        <v>0</v>
      </c>
      <c r="CS95" s="29">
        <v>0</v>
      </c>
      <c r="CT95" s="29">
        <v>0</v>
      </c>
      <c r="CU95" s="30">
        <v>0</v>
      </c>
      <c r="CV95" s="29">
        <v>0</v>
      </c>
      <c r="CW95" s="30">
        <v>0</v>
      </c>
      <c r="CX95" s="30">
        <v>0</v>
      </c>
      <c r="CY95" s="29">
        <v>0</v>
      </c>
      <c r="CZ95" s="29">
        <v>0</v>
      </c>
      <c r="DA95" s="29">
        <v>0</v>
      </c>
      <c r="DB95" s="29">
        <v>0</v>
      </c>
      <c r="DC95" s="29">
        <v>0</v>
      </c>
      <c r="DD95" s="30">
        <v>0</v>
      </c>
      <c r="DE95" s="29">
        <v>0</v>
      </c>
      <c r="DF95" s="29">
        <v>0</v>
      </c>
      <c r="DG95" s="31">
        <f t="shared" si="52"/>
        <v>5248.8</v>
      </c>
      <c r="DH95" s="31">
        <f t="shared" si="53"/>
        <v>1237.4342</v>
      </c>
      <c r="DI95" s="31">
        <f t="shared" si="54"/>
        <v>1131.2</v>
      </c>
      <c r="DJ95" s="30">
        <v>0</v>
      </c>
      <c r="DK95" s="30">
        <v>0</v>
      </c>
      <c r="DL95" s="30">
        <v>0</v>
      </c>
      <c r="DM95" s="29">
        <v>0</v>
      </c>
      <c r="DN95" s="30"/>
      <c r="DO95" s="30">
        <v>0</v>
      </c>
      <c r="DP95" s="30">
        <v>0</v>
      </c>
      <c r="DQ95" s="30">
        <v>0</v>
      </c>
      <c r="DR95" s="30">
        <v>0</v>
      </c>
      <c r="DS95" s="30">
        <v>0</v>
      </c>
      <c r="DT95" s="30">
        <v>0</v>
      </c>
      <c r="DU95" s="30">
        <v>0</v>
      </c>
      <c r="DV95" s="30">
        <v>0</v>
      </c>
      <c r="DW95" s="30">
        <v>0</v>
      </c>
      <c r="DX95" s="30">
        <v>0</v>
      </c>
      <c r="DY95" s="29">
        <v>0</v>
      </c>
      <c r="DZ95" s="30">
        <v>0</v>
      </c>
      <c r="EA95" s="29">
        <v>0</v>
      </c>
      <c r="EB95" s="29">
        <v>0</v>
      </c>
      <c r="EC95" s="31">
        <f t="shared" si="55"/>
        <v>0</v>
      </c>
      <c r="ED95" s="31">
        <f t="shared" si="55"/>
        <v>0</v>
      </c>
      <c r="EE95" s="31">
        <f t="shared" si="56"/>
        <v>0</v>
      </c>
      <c r="EH95" s="22"/>
      <c r="EJ95" s="22"/>
      <c r="EK95" s="22"/>
      <c r="EM95" s="22"/>
    </row>
    <row r="96" spans="1:143" s="21" customFormat="1" ht="20.25" customHeight="1">
      <c r="A96" s="19">
        <v>87</v>
      </c>
      <c r="B96" s="20" t="s">
        <v>134</v>
      </c>
      <c r="C96" s="30">
        <v>18.3062</v>
      </c>
      <c r="D96" s="30">
        <v>2144.2943</v>
      </c>
      <c r="E96" s="31">
        <f t="shared" si="57"/>
        <v>16460</v>
      </c>
      <c r="F96" s="31">
        <f t="shared" si="58"/>
        <v>3857.9283</v>
      </c>
      <c r="G96" s="31">
        <f t="shared" si="44"/>
        <v>3822.1</v>
      </c>
      <c r="H96" s="31">
        <f t="shared" si="59"/>
        <v>99.07130726094624</v>
      </c>
      <c r="I96" s="31">
        <f t="shared" si="60"/>
        <v>23.220534629404614</v>
      </c>
      <c r="J96" s="31">
        <f t="shared" si="45"/>
        <v>4688</v>
      </c>
      <c r="K96" s="31">
        <f t="shared" si="46"/>
        <v>914.9282999999999</v>
      </c>
      <c r="L96" s="31">
        <f t="shared" si="47"/>
        <v>879.1</v>
      </c>
      <c r="M96" s="31">
        <f t="shared" si="61"/>
        <v>96.08403193998919</v>
      </c>
      <c r="N96" s="31">
        <f t="shared" si="62"/>
        <v>18.75213310580205</v>
      </c>
      <c r="O96" s="31">
        <f t="shared" si="48"/>
        <v>2520</v>
      </c>
      <c r="P96" s="31">
        <f t="shared" si="63"/>
        <v>578.088</v>
      </c>
      <c r="Q96" s="31">
        <f t="shared" si="49"/>
        <v>819</v>
      </c>
      <c r="R96" s="31">
        <f t="shared" si="75"/>
        <v>141.67393199651266</v>
      </c>
      <c r="S96" s="32">
        <f t="shared" si="76"/>
        <v>32.5</v>
      </c>
      <c r="T96" s="30">
        <v>20</v>
      </c>
      <c r="U96" s="30">
        <v>4.588</v>
      </c>
      <c r="V96" s="29">
        <v>0</v>
      </c>
      <c r="W96" s="31">
        <f t="shared" si="73"/>
        <v>0</v>
      </c>
      <c r="X96" s="32">
        <f t="shared" si="74"/>
        <v>0</v>
      </c>
      <c r="Y96" s="30">
        <v>1150</v>
      </c>
      <c r="Z96" s="30">
        <v>127.5925</v>
      </c>
      <c r="AA96" s="29">
        <v>0</v>
      </c>
      <c r="AB96" s="31">
        <f t="shared" si="64"/>
        <v>0</v>
      </c>
      <c r="AC96" s="32">
        <f t="shared" si="65"/>
        <v>0</v>
      </c>
      <c r="AD96" s="29">
        <v>2500</v>
      </c>
      <c r="AE96" s="30">
        <v>573.5</v>
      </c>
      <c r="AF96" s="29">
        <v>819</v>
      </c>
      <c r="AG96" s="31">
        <f t="shared" si="66"/>
        <v>142.80732345248475</v>
      </c>
      <c r="AH96" s="32">
        <f t="shared" si="67"/>
        <v>32.76</v>
      </c>
      <c r="AI96" s="29">
        <v>64</v>
      </c>
      <c r="AJ96" s="30">
        <v>28.0832</v>
      </c>
      <c r="AK96" s="29">
        <v>16</v>
      </c>
      <c r="AL96" s="29">
        <v>16</v>
      </c>
      <c r="AM96" s="32">
        <f t="shared" si="68"/>
        <v>25</v>
      </c>
      <c r="AN96" s="33">
        <v>0</v>
      </c>
      <c r="AO96" s="33"/>
      <c r="AP96" s="31"/>
      <c r="AQ96" s="31"/>
      <c r="AR96" s="32"/>
      <c r="AS96" s="33">
        <v>0</v>
      </c>
      <c r="AT96" s="33"/>
      <c r="AU96" s="32">
        <v>0</v>
      </c>
      <c r="AV96" s="32"/>
      <c r="AW96" s="32"/>
      <c r="AX96" s="32"/>
      <c r="AY96" s="29">
        <v>11772</v>
      </c>
      <c r="AZ96" s="30">
        <f t="shared" si="69"/>
        <v>2943</v>
      </c>
      <c r="BA96" s="29">
        <v>2943</v>
      </c>
      <c r="BB96" s="30"/>
      <c r="BC96" s="30">
        <v>0</v>
      </c>
      <c r="BD96" s="30">
        <v>0</v>
      </c>
      <c r="BE96" s="34">
        <v>0</v>
      </c>
      <c r="BF96" s="35">
        <v>0</v>
      </c>
      <c r="BG96" s="29">
        <v>0</v>
      </c>
      <c r="BH96" s="30">
        <v>0</v>
      </c>
      <c r="BI96" s="30">
        <v>0</v>
      </c>
      <c r="BJ96" s="30">
        <v>0</v>
      </c>
      <c r="BK96" s="32"/>
      <c r="BL96" s="32"/>
      <c r="BM96" s="32"/>
      <c r="BN96" s="31">
        <f t="shared" si="50"/>
        <v>277</v>
      </c>
      <c r="BO96" s="31">
        <f t="shared" si="70"/>
        <v>52.602299999999985</v>
      </c>
      <c r="BP96" s="31">
        <f t="shared" si="51"/>
        <v>30</v>
      </c>
      <c r="BQ96" s="31">
        <f t="shared" si="71"/>
        <v>57.03172674959082</v>
      </c>
      <c r="BR96" s="32">
        <f t="shared" si="72"/>
        <v>10.830324909747292</v>
      </c>
      <c r="BS96" s="30">
        <v>205</v>
      </c>
      <c r="BT96" s="30">
        <v>38.92949999999999</v>
      </c>
      <c r="BU96" s="29">
        <v>0</v>
      </c>
      <c r="BV96" s="30">
        <v>0</v>
      </c>
      <c r="BW96" s="30">
        <v>0</v>
      </c>
      <c r="BX96" s="29">
        <v>0</v>
      </c>
      <c r="BY96" s="30">
        <v>0</v>
      </c>
      <c r="BZ96" s="30">
        <v>0</v>
      </c>
      <c r="CA96" s="29">
        <v>0</v>
      </c>
      <c r="CB96" s="30">
        <v>72</v>
      </c>
      <c r="CC96" s="30">
        <v>13.672799999999999</v>
      </c>
      <c r="CD96" s="29">
        <v>30</v>
      </c>
      <c r="CE96" s="30">
        <v>0</v>
      </c>
      <c r="CF96" s="30">
        <v>0</v>
      </c>
      <c r="CG96" s="30">
        <v>0</v>
      </c>
      <c r="CH96" s="29">
        <v>0</v>
      </c>
      <c r="CI96" s="35">
        <v>0</v>
      </c>
      <c r="CJ96" s="29">
        <v>0</v>
      </c>
      <c r="CK96" s="30">
        <v>0</v>
      </c>
      <c r="CL96" s="30">
        <v>0</v>
      </c>
      <c r="CM96" s="29">
        <v>0</v>
      </c>
      <c r="CN96" s="29">
        <v>647</v>
      </c>
      <c r="CO96" s="30">
        <v>122.86529999999999</v>
      </c>
      <c r="CP96" s="29">
        <v>14.1</v>
      </c>
      <c r="CQ96" s="29">
        <v>617</v>
      </c>
      <c r="CR96" s="30">
        <v>117.16829999999999</v>
      </c>
      <c r="CS96" s="29">
        <v>14.1</v>
      </c>
      <c r="CT96" s="29">
        <v>30</v>
      </c>
      <c r="CU96" s="30">
        <v>5.696999999999999</v>
      </c>
      <c r="CV96" s="29">
        <v>0</v>
      </c>
      <c r="CW96" s="30">
        <v>0</v>
      </c>
      <c r="CX96" s="30">
        <v>0</v>
      </c>
      <c r="CY96" s="29">
        <v>0</v>
      </c>
      <c r="CZ96" s="29">
        <v>0</v>
      </c>
      <c r="DA96" s="29">
        <v>0</v>
      </c>
      <c r="DB96" s="29">
        <v>0</v>
      </c>
      <c r="DC96" s="29">
        <v>0</v>
      </c>
      <c r="DD96" s="30">
        <v>0</v>
      </c>
      <c r="DE96" s="29">
        <v>0</v>
      </c>
      <c r="DF96" s="29">
        <v>0</v>
      </c>
      <c r="DG96" s="31">
        <f t="shared" si="52"/>
        <v>16460</v>
      </c>
      <c r="DH96" s="31">
        <f t="shared" si="53"/>
        <v>3857.9283</v>
      </c>
      <c r="DI96" s="31">
        <f t="shared" si="54"/>
        <v>3822.1</v>
      </c>
      <c r="DJ96" s="30">
        <v>0</v>
      </c>
      <c r="DK96" s="30">
        <v>0</v>
      </c>
      <c r="DL96" s="30">
        <v>0</v>
      </c>
      <c r="DM96" s="29">
        <v>0</v>
      </c>
      <c r="DN96" s="30"/>
      <c r="DO96" s="30">
        <v>0</v>
      </c>
      <c r="DP96" s="30">
        <v>0</v>
      </c>
      <c r="DQ96" s="30">
        <v>0</v>
      </c>
      <c r="DR96" s="30">
        <v>0</v>
      </c>
      <c r="DS96" s="30">
        <v>0</v>
      </c>
      <c r="DT96" s="30">
        <v>0</v>
      </c>
      <c r="DU96" s="30">
        <v>0</v>
      </c>
      <c r="DV96" s="30">
        <v>0</v>
      </c>
      <c r="DW96" s="30">
        <v>0</v>
      </c>
      <c r="DX96" s="30">
        <v>0</v>
      </c>
      <c r="DY96" s="29">
        <v>0</v>
      </c>
      <c r="DZ96" s="30">
        <v>0</v>
      </c>
      <c r="EA96" s="29">
        <v>0</v>
      </c>
      <c r="EB96" s="29">
        <v>0</v>
      </c>
      <c r="EC96" s="31">
        <f t="shared" si="55"/>
        <v>0</v>
      </c>
      <c r="ED96" s="31">
        <f t="shared" si="55"/>
        <v>0</v>
      </c>
      <c r="EE96" s="31">
        <f t="shared" si="56"/>
        <v>0</v>
      </c>
      <c r="EH96" s="22"/>
      <c r="EJ96" s="22"/>
      <c r="EK96" s="22"/>
      <c r="EM96" s="22"/>
    </row>
    <row r="97" spans="1:143" s="21" customFormat="1" ht="20.25" customHeight="1">
      <c r="A97" s="19">
        <v>88</v>
      </c>
      <c r="B97" s="20" t="s">
        <v>135</v>
      </c>
      <c r="C97" s="30">
        <v>105.5635</v>
      </c>
      <c r="D97" s="30">
        <v>76.0649</v>
      </c>
      <c r="E97" s="31">
        <f t="shared" si="57"/>
        <v>17537.7</v>
      </c>
      <c r="F97" s="31">
        <f t="shared" si="58"/>
        <v>4137.1601</v>
      </c>
      <c r="G97" s="31">
        <f t="shared" si="44"/>
        <v>3947.3260999999998</v>
      </c>
      <c r="H97" s="31">
        <f t="shared" si="59"/>
        <v>95.41149011854773</v>
      </c>
      <c r="I97" s="31">
        <f t="shared" si="60"/>
        <v>22.507661209850777</v>
      </c>
      <c r="J97" s="31">
        <f t="shared" si="45"/>
        <v>4959</v>
      </c>
      <c r="K97" s="31">
        <f t="shared" si="46"/>
        <v>992.4851000000001</v>
      </c>
      <c r="L97" s="31">
        <f t="shared" si="47"/>
        <v>802.6261000000001</v>
      </c>
      <c r="M97" s="31">
        <f t="shared" si="61"/>
        <v>80.87034253713229</v>
      </c>
      <c r="N97" s="31">
        <f t="shared" si="62"/>
        <v>16.18524097600323</v>
      </c>
      <c r="O97" s="31">
        <f t="shared" si="48"/>
        <v>2740</v>
      </c>
      <c r="P97" s="31">
        <f t="shared" si="63"/>
        <v>628.556</v>
      </c>
      <c r="Q97" s="31">
        <f t="shared" si="49"/>
        <v>641.5351</v>
      </c>
      <c r="R97" s="31">
        <f t="shared" si="75"/>
        <v>102.06490750227506</v>
      </c>
      <c r="S97" s="32">
        <f t="shared" si="76"/>
        <v>23.413689781021898</v>
      </c>
      <c r="T97" s="30">
        <v>840</v>
      </c>
      <c r="U97" s="30">
        <v>192.69600000000003</v>
      </c>
      <c r="V97" s="29">
        <v>435.3351</v>
      </c>
      <c r="W97" s="31">
        <f t="shared" si="73"/>
        <v>225.9180782164653</v>
      </c>
      <c r="X97" s="32">
        <f t="shared" si="74"/>
        <v>51.825607142857145</v>
      </c>
      <c r="Y97" s="30">
        <v>980</v>
      </c>
      <c r="Z97" s="30">
        <v>108.73100000000001</v>
      </c>
      <c r="AA97" s="29">
        <v>51.473</v>
      </c>
      <c r="AB97" s="31">
        <f t="shared" si="64"/>
        <v>47.33976510838675</v>
      </c>
      <c r="AC97" s="32">
        <f t="shared" si="65"/>
        <v>5.25234693877551</v>
      </c>
      <c r="AD97" s="29">
        <v>1900</v>
      </c>
      <c r="AE97" s="30">
        <v>435.86</v>
      </c>
      <c r="AF97" s="29">
        <v>206.2</v>
      </c>
      <c r="AG97" s="31">
        <f t="shared" si="66"/>
        <v>47.308768870738305</v>
      </c>
      <c r="AH97" s="32">
        <f t="shared" si="67"/>
        <v>10.852631578947367</v>
      </c>
      <c r="AI97" s="29">
        <v>80</v>
      </c>
      <c r="AJ97" s="30">
        <v>35.104000000000006</v>
      </c>
      <c r="AK97" s="29">
        <v>0</v>
      </c>
      <c r="AL97" s="29">
        <v>0</v>
      </c>
      <c r="AM97" s="32">
        <f t="shared" si="68"/>
        <v>0</v>
      </c>
      <c r="AN97" s="33">
        <v>0</v>
      </c>
      <c r="AO97" s="33"/>
      <c r="AP97" s="31"/>
      <c r="AQ97" s="31"/>
      <c r="AR97" s="32"/>
      <c r="AS97" s="33">
        <v>0</v>
      </c>
      <c r="AT97" s="33"/>
      <c r="AU97" s="32">
        <v>0</v>
      </c>
      <c r="AV97" s="32"/>
      <c r="AW97" s="32"/>
      <c r="AX97" s="32"/>
      <c r="AY97" s="29">
        <v>12578.7</v>
      </c>
      <c r="AZ97" s="30">
        <f t="shared" si="69"/>
        <v>3144.675</v>
      </c>
      <c r="BA97" s="29">
        <v>3144.7</v>
      </c>
      <c r="BB97" s="30"/>
      <c r="BC97" s="30">
        <v>0</v>
      </c>
      <c r="BD97" s="30">
        <v>0</v>
      </c>
      <c r="BE97" s="34">
        <v>0</v>
      </c>
      <c r="BF97" s="35">
        <v>0</v>
      </c>
      <c r="BG97" s="29">
        <v>0</v>
      </c>
      <c r="BH97" s="30">
        <v>0</v>
      </c>
      <c r="BI97" s="30">
        <v>0</v>
      </c>
      <c r="BJ97" s="30">
        <v>0</v>
      </c>
      <c r="BK97" s="32"/>
      <c r="BL97" s="32"/>
      <c r="BM97" s="32"/>
      <c r="BN97" s="31">
        <f t="shared" si="50"/>
        <v>142</v>
      </c>
      <c r="BO97" s="31">
        <f t="shared" si="70"/>
        <v>26.965799999999998</v>
      </c>
      <c r="BP97" s="31">
        <f t="shared" si="51"/>
        <v>0.118</v>
      </c>
      <c r="BQ97" s="31">
        <f t="shared" si="71"/>
        <v>0.43759131937491197</v>
      </c>
      <c r="BR97" s="32">
        <f t="shared" si="72"/>
        <v>0.08309859154929577</v>
      </c>
      <c r="BS97" s="30">
        <v>130</v>
      </c>
      <c r="BT97" s="30">
        <v>24.686999999999998</v>
      </c>
      <c r="BU97" s="29">
        <v>0.118</v>
      </c>
      <c r="BV97" s="30">
        <v>0</v>
      </c>
      <c r="BW97" s="30">
        <v>0</v>
      </c>
      <c r="BX97" s="29">
        <v>0</v>
      </c>
      <c r="BY97" s="30">
        <v>0</v>
      </c>
      <c r="BZ97" s="30">
        <v>0</v>
      </c>
      <c r="CA97" s="29">
        <v>0</v>
      </c>
      <c r="CB97" s="30">
        <v>12</v>
      </c>
      <c r="CC97" s="30">
        <v>2.2788</v>
      </c>
      <c r="CD97" s="29">
        <v>0</v>
      </c>
      <c r="CE97" s="30">
        <v>0</v>
      </c>
      <c r="CF97" s="30">
        <v>0</v>
      </c>
      <c r="CG97" s="30">
        <v>0</v>
      </c>
      <c r="CH97" s="29">
        <v>0</v>
      </c>
      <c r="CI97" s="35">
        <v>0</v>
      </c>
      <c r="CJ97" s="29">
        <v>0</v>
      </c>
      <c r="CK97" s="30">
        <v>0</v>
      </c>
      <c r="CL97" s="30">
        <v>0</v>
      </c>
      <c r="CM97" s="29">
        <v>0</v>
      </c>
      <c r="CN97" s="29">
        <v>1017</v>
      </c>
      <c r="CO97" s="30">
        <v>193.1283</v>
      </c>
      <c r="CP97" s="29">
        <v>109.5</v>
      </c>
      <c r="CQ97" s="29">
        <v>1017</v>
      </c>
      <c r="CR97" s="30">
        <v>193.1283</v>
      </c>
      <c r="CS97" s="29">
        <v>109.5</v>
      </c>
      <c r="CT97" s="29">
        <v>0</v>
      </c>
      <c r="CU97" s="30">
        <v>0</v>
      </c>
      <c r="CV97" s="29">
        <v>0</v>
      </c>
      <c r="CW97" s="30">
        <v>0</v>
      </c>
      <c r="CX97" s="30">
        <v>0</v>
      </c>
      <c r="CY97" s="29">
        <v>0</v>
      </c>
      <c r="CZ97" s="29">
        <v>0</v>
      </c>
      <c r="DA97" s="29">
        <v>0</v>
      </c>
      <c r="DB97" s="29">
        <v>0</v>
      </c>
      <c r="DC97" s="29">
        <v>0</v>
      </c>
      <c r="DD97" s="30">
        <v>0</v>
      </c>
      <c r="DE97" s="29">
        <v>0</v>
      </c>
      <c r="DF97" s="29">
        <v>0</v>
      </c>
      <c r="DG97" s="31">
        <f t="shared" si="52"/>
        <v>17537.7</v>
      </c>
      <c r="DH97" s="31">
        <f t="shared" si="53"/>
        <v>4137.1601</v>
      </c>
      <c r="DI97" s="31">
        <f t="shared" si="54"/>
        <v>3947.3260999999998</v>
      </c>
      <c r="DJ97" s="30">
        <v>0</v>
      </c>
      <c r="DK97" s="30">
        <v>0</v>
      </c>
      <c r="DL97" s="30">
        <v>0</v>
      </c>
      <c r="DM97" s="29">
        <v>0</v>
      </c>
      <c r="DN97" s="30"/>
      <c r="DO97" s="30">
        <v>0</v>
      </c>
      <c r="DP97" s="30">
        <v>0</v>
      </c>
      <c r="DQ97" s="30">
        <v>0</v>
      </c>
      <c r="DR97" s="30">
        <v>0</v>
      </c>
      <c r="DS97" s="30">
        <v>0</v>
      </c>
      <c r="DT97" s="30">
        <v>0</v>
      </c>
      <c r="DU97" s="30">
        <v>0</v>
      </c>
      <c r="DV97" s="30">
        <v>0</v>
      </c>
      <c r="DW97" s="30">
        <v>0</v>
      </c>
      <c r="DX97" s="30">
        <v>0</v>
      </c>
      <c r="DY97" s="29">
        <v>0</v>
      </c>
      <c r="DZ97" s="30">
        <v>0</v>
      </c>
      <c r="EA97" s="29">
        <v>0</v>
      </c>
      <c r="EB97" s="29">
        <v>0</v>
      </c>
      <c r="EC97" s="31">
        <f t="shared" si="55"/>
        <v>0</v>
      </c>
      <c r="ED97" s="31">
        <f t="shared" si="55"/>
        <v>0</v>
      </c>
      <c r="EE97" s="31">
        <f t="shared" si="56"/>
        <v>0</v>
      </c>
      <c r="EH97" s="22"/>
      <c r="EJ97" s="22"/>
      <c r="EK97" s="22"/>
      <c r="EM97" s="22"/>
    </row>
    <row r="98" spans="1:143" s="21" customFormat="1" ht="20.25" customHeight="1">
      <c r="A98" s="19">
        <v>89</v>
      </c>
      <c r="B98" s="20" t="s">
        <v>136</v>
      </c>
      <c r="C98" s="30">
        <v>9622.9495</v>
      </c>
      <c r="D98" s="30">
        <v>23987.3038</v>
      </c>
      <c r="E98" s="31">
        <f t="shared" si="57"/>
        <v>117171.7</v>
      </c>
      <c r="F98" s="31">
        <f t="shared" si="58"/>
        <v>25128.32105</v>
      </c>
      <c r="G98" s="31">
        <f t="shared" si="44"/>
        <v>25893.181099999998</v>
      </c>
      <c r="H98" s="31">
        <f t="shared" si="59"/>
        <v>103.04381676944547</v>
      </c>
      <c r="I98" s="31">
        <f t="shared" si="60"/>
        <v>22.098494004951707</v>
      </c>
      <c r="J98" s="31">
        <f t="shared" si="45"/>
        <v>53899.200000000004</v>
      </c>
      <c r="K98" s="31">
        <f t="shared" si="46"/>
        <v>9465.146050000001</v>
      </c>
      <c r="L98" s="31">
        <f t="shared" si="47"/>
        <v>10168.581100000001</v>
      </c>
      <c r="M98" s="31">
        <f t="shared" si="61"/>
        <v>107.43184570300424</v>
      </c>
      <c r="N98" s="31">
        <f t="shared" si="62"/>
        <v>18.86592212871434</v>
      </c>
      <c r="O98" s="31">
        <f t="shared" si="48"/>
        <v>17372</v>
      </c>
      <c r="P98" s="31">
        <f t="shared" si="63"/>
        <v>3985.1367999999998</v>
      </c>
      <c r="Q98" s="31">
        <f t="shared" si="49"/>
        <v>7267.5262999999995</v>
      </c>
      <c r="R98" s="31">
        <f t="shared" si="75"/>
        <v>182.36579231106947</v>
      </c>
      <c r="S98" s="32">
        <f t="shared" si="76"/>
        <v>41.834712756159334</v>
      </c>
      <c r="T98" s="30">
        <v>1422</v>
      </c>
      <c r="U98" s="30">
        <v>326.20680000000004</v>
      </c>
      <c r="V98" s="29">
        <v>118.1379</v>
      </c>
      <c r="W98" s="31">
        <f t="shared" si="73"/>
        <v>36.2156460257726</v>
      </c>
      <c r="X98" s="32">
        <f t="shared" si="74"/>
        <v>8.307869198312236</v>
      </c>
      <c r="Y98" s="30">
        <v>21793.4</v>
      </c>
      <c r="Z98" s="30">
        <v>2417.9777300000005</v>
      </c>
      <c r="AA98" s="29">
        <v>343.9548</v>
      </c>
      <c r="AB98" s="31">
        <f t="shared" si="64"/>
        <v>14.224895280569847</v>
      </c>
      <c r="AC98" s="32">
        <f t="shared" si="65"/>
        <v>1.5782521313792246</v>
      </c>
      <c r="AD98" s="29">
        <v>15950</v>
      </c>
      <c r="AE98" s="30">
        <v>3658.93</v>
      </c>
      <c r="AF98" s="29">
        <v>7149.3884</v>
      </c>
      <c r="AG98" s="31">
        <f t="shared" si="66"/>
        <v>195.3956047259718</v>
      </c>
      <c r="AH98" s="32">
        <f t="shared" si="67"/>
        <v>44.82375172413793</v>
      </c>
      <c r="AI98" s="29">
        <v>1061</v>
      </c>
      <c r="AJ98" s="30">
        <v>465.5668</v>
      </c>
      <c r="AK98" s="29">
        <v>620.5</v>
      </c>
      <c r="AL98" s="29">
        <v>620.5</v>
      </c>
      <c r="AM98" s="32">
        <f t="shared" si="68"/>
        <v>58.48256361922714</v>
      </c>
      <c r="AN98" s="33">
        <v>0</v>
      </c>
      <c r="AO98" s="33"/>
      <c r="AP98" s="31"/>
      <c r="AQ98" s="31"/>
      <c r="AR98" s="32"/>
      <c r="AS98" s="33">
        <v>0</v>
      </c>
      <c r="AT98" s="33"/>
      <c r="AU98" s="32">
        <v>0</v>
      </c>
      <c r="AV98" s="32"/>
      <c r="AW98" s="32"/>
      <c r="AX98" s="32"/>
      <c r="AY98" s="29">
        <v>61405.5</v>
      </c>
      <c r="AZ98" s="30">
        <f t="shared" si="69"/>
        <v>15351.375</v>
      </c>
      <c r="BA98" s="29">
        <v>15351.4</v>
      </c>
      <c r="BB98" s="30"/>
      <c r="BC98" s="30">
        <v>0</v>
      </c>
      <c r="BD98" s="30">
        <v>0</v>
      </c>
      <c r="BE98" s="34">
        <v>1867</v>
      </c>
      <c r="BF98" s="35">
        <v>311.8</v>
      </c>
      <c r="BG98" s="29">
        <v>373.2</v>
      </c>
      <c r="BH98" s="30">
        <v>0</v>
      </c>
      <c r="BI98" s="30">
        <v>0</v>
      </c>
      <c r="BJ98" s="30">
        <v>0</v>
      </c>
      <c r="BK98" s="32"/>
      <c r="BL98" s="32"/>
      <c r="BM98" s="32"/>
      <c r="BN98" s="31">
        <f t="shared" si="50"/>
        <v>1442.8</v>
      </c>
      <c r="BO98" s="31">
        <f t="shared" si="70"/>
        <v>273.98771999999997</v>
      </c>
      <c r="BP98" s="31">
        <f t="shared" si="51"/>
        <v>250.5</v>
      </c>
      <c r="BQ98" s="31">
        <f t="shared" si="71"/>
        <v>91.42745521587611</v>
      </c>
      <c r="BR98" s="32">
        <f t="shared" si="72"/>
        <v>17.36207374549487</v>
      </c>
      <c r="BS98" s="30">
        <v>1442.8</v>
      </c>
      <c r="BT98" s="30">
        <v>273.98771999999997</v>
      </c>
      <c r="BU98" s="29">
        <v>250.5</v>
      </c>
      <c r="BV98" s="30">
        <v>0</v>
      </c>
      <c r="BW98" s="30">
        <v>0</v>
      </c>
      <c r="BX98" s="29">
        <v>0</v>
      </c>
      <c r="BY98" s="30">
        <v>0</v>
      </c>
      <c r="BZ98" s="30">
        <v>0</v>
      </c>
      <c r="CA98" s="29">
        <v>0</v>
      </c>
      <c r="CB98" s="30">
        <v>0</v>
      </c>
      <c r="CC98" s="30">
        <v>0</v>
      </c>
      <c r="CD98" s="29">
        <v>0</v>
      </c>
      <c r="CE98" s="30">
        <v>0</v>
      </c>
      <c r="CF98" s="30">
        <v>0</v>
      </c>
      <c r="CG98" s="30">
        <v>0</v>
      </c>
      <c r="CH98" s="29">
        <v>0</v>
      </c>
      <c r="CI98" s="35">
        <v>0</v>
      </c>
      <c r="CJ98" s="29">
        <v>0</v>
      </c>
      <c r="CK98" s="30">
        <v>10030</v>
      </c>
      <c r="CL98" s="30">
        <v>1904.697</v>
      </c>
      <c r="CM98" s="29">
        <v>1202.6</v>
      </c>
      <c r="CN98" s="29">
        <v>2200</v>
      </c>
      <c r="CO98" s="30">
        <v>417.78</v>
      </c>
      <c r="CP98" s="29">
        <v>483.5</v>
      </c>
      <c r="CQ98" s="29">
        <v>2200</v>
      </c>
      <c r="CR98" s="30">
        <v>417.78</v>
      </c>
      <c r="CS98" s="29">
        <v>483.5</v>
      </c>
      <c r="CT98" s="29">
        <v>0</v>
      </c>
      <c r="CU98" s="30">
        <v>0</v>
      </c>
      <c r="CV98" s="29">
        <v>0</v>
      </c>
      <c r="CW98" s="30">
        <v>0</v>
      </c>
      <c r="CX98" s="30">
        <v>0</v>
      </c>
      <c r="CY98" s="29">
        <v>0</v>
      </c>
      <c r="CZ98" s="29">
        <v>0</v>
      </c>
      <c r="DA98" s="29">
        <v>0</v>
      </c>
      <c r="DB98" s="29">
        <v>0</v>
      </c>
      <c r="DC98" s="29">
        <v>0</v>
      </c>
      <c r="DD98" s="30">
        <v>0</v>
      </c>
      <c r="DE98" s="29">
        <v>0</v>
      </c>
      <c r="DF98" s="29">
        <v>0</v>
      </c>
      <c r="DG98" s="31">
        <f t="shared" si="52"/>
        <v>117171.7</v>
      </c>
      <c r="DH98" s="31">
        <f t="shared" si="53"/>
        <v>25128.32105</v>
      </c>
      <c r="DI98" s="31">
        <f t="shared" si="54"/>
        <v>25893.181099999998</v>
      </c>
      <c r="DJ98" s="30">
        <v>0</v>
      </c>
      <c r="DK98" s="30">
        <v>0</v>
      </c>
      <c r="DL98" s="30">
        <v>0</v>
      </c>
      <c r="DM98" s="29">
        <v>0</v>
      </c>
      <c r="DN98" s="30"/>
      <c r="DO98" s="30">
        <v>0</v>
      </c>
      <c r="DP98" s="30">
        <v>0</v>
      </c>
      <c r="DQ98" s="30">
        <v>0</v>
      </c>
      <c r="DR98" s="30">
        <v>0</v>
      </c>
      <c r="DS98" s="30">
        <v>0</v>
      </c>
      <c r="DT98" s="30">
        <v>0</v>
      </c>
      <c r="DU98" s="30">
        <v>0</v>
      </c>
      <c r="DV98" s="30">
        <v>0</v>
      </c>
      <c r="DW98" s="30">
        <v>0</v>
      </c>
      <c r="DX98" s="30">
        <v>0</v>
      </c>
      <c r="DY98" s="29">
        <v>0</v>
      </c>
      <c r="DZ98" s="30">
        <v>0</v>
      </c>
      <c r="EA98" s="29">
        <v>0</v>
      </c>
      <c r="EB98" s="29">
        <v>0</v>
      </c>
      <c r="EC98" s="31">
        <f t="shared" si="55"/>
        <v>0</v>
      </c>
      <c r="ED98" s="31">
        <f t="shared" si="55"/>
        <v>0</v>
      </c>
      <c r="EE98" s="31">
        <f t="shared" si="56"/>
        <v>0</v>
      </c>
      <c r="EH98" s="22"/>
      <c r="EJ98" s="22"/>
      <c r="EK98" s="22"/>
      <c r="EM98" s="22"/>
    </row>
    <row r="99" spans="1:143" s="21" customFormat="1" ht="20.25" customHeight="1">
      <c r="A99" s="19">
        <v>90</v>
      </c>
      <c r="B99" s="20" t="s">
        <v>137</v>
      </c>
      <c r="C99" s="30">
        <v>8244.1936</v>
      </c>
      <c r="D99" s="30">
        <v>17082.0184</v>
      </c>
      <c r="E99" s="31">
        <f t="shared" si="57"/>
        <v>58208.3</v>
      </c>
      <c r="F99" s="31">
        <f t="shared" si="58"/>
        <v>13084.40917</v>
      </c>
      <c r="G99" s="31">
        <f t="shared" si="44"/>
        <v>12451.2405</v>
      </c>
      <c r="H99" s="31">
        <f t="shared" si="59"/>
        <v>95.16089215971834</v>
      </c>
      <c r="I99" s="31">
        <f t="shared" si="60"/>
        <v>21.390833437843053</v>
      </c>
      <c r="J99" s="31">
        <f t="shared" si="45"/>
        <v>17923.8</v>
      </c>
      <c r="K99" s="31">
        <f t="shared" si="46"/>
        <v>3013.28417</v>
      </c>
      <c r="L99" s="31">
        <f t="shared" si="47"/>
        <v>2380.1405</v>
      </c>
      <c r="M99" s="31">
        <f t="shared" si="61"/>
        <v>78.98825220988036</v>
      </c>
      <c r="N99" s="31">
        <f t="shared" si="62"/>
        <v>13.279218134547364</v>
      </c>
      <c r="O99" s="31">
        <f t="shared" si="48"/>
        <v>2250</v>
      </c>
      <c r="P99" s="31">
        <f t="shared" si="63"/>
        <v>516.15</v>
      </c>
      <c r="Q99" s="31">
        <f t="shared" si="49"/>
        <v>856.2605</v>
      </c>
      <c r="R99" s="31">
        <f t="shared" si="75"/>
        <v>165.89373244211953</v>
      </c>
      <c r="S99" s="32">
        <f t="shared" si="76"/>
        <v>38.05602222222222</v>
      </c>
      <c r="T99" s="30">
        <v>50</v>
      </c>
      <c r="U99" s="30">
        <v>11.47</v>
      </c>
      <c r="V99" s="29">
        <v>0.2605</v>
      </c>
      <c r="W99" s="31">
        <f t="shared" si="73"/>
        <v>2.2711421098517874</v>
      </c>
      <c r="X99" s="32">
        <f t="shared" si="74"/>
        <v>0.521</v>
      </c>
      <c r="Y99" s="30">
        <v>6563</v>
      </c>
      <c r="Z99" s="30">
        <v>728.16485</v>
      </c>
      <c r="AA99" s="29">
        <v>323.83</v>
      </c>
      <c r="AB99" s="31">
        <f t="shared" si="64"/>
        <v>44.472072498418456</v>
      </c>
      <c r="AC99" s="32">
        <f t="shared" si="65"/>
        <v>4.934176443699528</v>
      </c>
      <c r="AD99" s="29">
        <v>2200</v>
      </c>
      <c r="AE99" s="30">
        <v>504.68</v>
      </c>
      <c r="AF99" s="29">
        <v>856</v>
      </c>
      <c r="AG99" s="31">
        <f t="shared" si="66"/>
        <v>169.6124276769438</v>
      </c>
      <c r="AH99" s="32">
        <f t="shared" si="67"/>
        <v>38.90909090909091</v>
      </c>
      <c r="AI99" s="29">
        <v>156</v>
      </c>
      <c r="AJ99" s="30">
        <v>68.45280000000001</v>
      </c>
      <c r="AK99" s="29">
        <v>46.2</v>
      </c>
      <c r="AL99" s="29">
        <v>46.2</v>
      </c>
      <c r="AM99" s="32">
        <f t="shared" si="68"/>
        <v>29.615384615384617</v>
      </c>
      <c r="AN99" s="33">
        <v>0</v>
      </c>
      <c r="AO99" s="33"/>
      <c r="AP99" s="31"/>
      <c r="AQ99" s="31"/>
      <c r="AR99" s="32"/>
      <c r="AS99" s="33">
        <v>0</v>
      </c>
      <c r="AT99" s="33"/>
      <c r="AU99" s="32">
        <v>0</v>
      </c>
      <c r="AV99" s="32"/>
      <c r="AW99" s="32"/>
      <c r="AX99" s="32"/>
      <c r="AY99" s="29">
        <v>40284.5</v>
      </c>
      <c r="AZ99" s="30">
        <f t="shared" si="69"/>
        <v>10071.125</v>
      </c>
      <c r="BA99" s="29">
        <v>10071.1</v>
      </c>
      <c r="BB99" s="30"/>
      <c r="BC99" s="30">
        <v>0</v>
      </c>
      <c r="BD99" s="30">
        <v>0</v>
      </c>
      <c r="BE99" s="34">
        <v>0</v>
      </c>
      <c r="BF99" s="35">
        <v>0</v>
      </c>
      <c r="BG99" s="29">
        <v>0</v>
      </c>
      <c r="BH99" s="30">
        <v>0</v>
      </c>
      <c r="BI99" s="30">
        <v>0</v>
      </c>
      <c r="BJ99" s="30">
        <v>0</v>
      </c>
      <c r="BK99" s="32"/>
      <c r="BL99" s="32"/>
      <c r="BM99" s="32"/>
      <c r="BN99" s="31">
        <f t="shared" si="50"/>
        <v>2195.8</v>
      </c>
      <c r="BO99" s="31">
        <f t="shared" si="70"/>
        <v>416.98241999999993</v>
      </c>
      <c r="BP99" s="31">
        <f t="shared" si="51"/>
        <v>266.8</v>
      </c>
      <c r="BQ99" s="31">
        <f t="shared" si="71"/>
        <v>63.9835127821456</v>
      </c>
      <c r="BR99" s="32">
        <f t="shared" si="72"/>
        <v>12.150469077329447</v>
      </c>
      <c r="BS99" s="30">
        <v>2080</v>
      </c>
      <c r="BT99" s="30">
        <v>394.99199999999996</v>
      </c>
      <c r="BU99" s="29">
        <v>260</v>
      </c>
      <c r="BV99" s="30">
        <v>0</v>
      </c>
      <c r="BW99" s="30">
        <v>0</v>
      </c>
      <c r="BX99" s="29">
        <v>0</v>
      </c>
      <c r="BY99" s="30">
        <v>0</v>
      </c>
      <c r="BZ99" s="30">
        <v>0</v>
      </c>
      <c r="CA99" s="29">
        <v>0</v>
      </c>
      <c r="CB99" s="30">
        <v>115.8</v>
      </c>
      <c r="CC99" s="30">
        <v>21.990419999999997</v>
      </c>
      <c r="CD99" s="29">
        <v>6.8</v>
      </c>
      <c r="CE99" s="30">
        <v>0</v>
      </c>
      <c r="CF99" s="30">
        <v>0</v>
      </c>
      <c r="CG99" s="30">
        <v>0</v>
      </c>
      <c r="CH99" s="29">
        <v>0</v>
      </c>
      <c r="CI99" s="35">
        <v>0</v>
      </c>
      <c r="CJ99" s="29">
        <v>0</v>
      </c>
      <c r="CK99" s="30">
        <v>4323</v>
      </c>
      <c r="CL99" s="30">
        <v>820.9376999999998</v>
      </c>
      <c r="CM99" s="29">
        <v>561.05</v>
      </c>
      <c r="CN99" s="29">
        <v>2436</v>
      </c>
      <c r="CO99" s="30">
        <v>462.59639999999996</v>
      </c>
      <c r="CP99" s="29">
        <v>326</v>
      </c>
      <c r="CQ99" s="29">
        <v>2280</v>
      </c>
      <c r="CR99" s="30">
        <v>432.972</v>
      </c>
      <c r="CS99" s="29">
        <v>170</v>
      </c>
      <c r="CT99" s="29">
        <v>0</v>
      </c>
      <c r="CU99" s="30">
        <v>0</v>
      </c>
      <c r="CV99" s="29">
        <v>0</v>
      </c>
      <c r="CW99" s="30">
        <v>0</v>
      </c>
      <c r="CX99" s="30">
        <v>0</v>
      </c>
      <c r="CY99" s="29">
        <v>0</v>
      </c>
      <c r="CZ99" s="29">
        <v>0</v>
      </c>
      <c r="DA99" s="29">
        <v>0</v>
      </c>
      <c r="DB99" s="29">
        <v>0</v>
      </c>
      <c r="DC99" s="29">
        <v>0</v>
      </c>
      <c r="DD99" s="30">
        <v>0</v>
      </c>
      <c r="DE99" s="29">
        <v>0</v>
      </c>
      <c r="DF99" s="29">
        <v>0</v>
      </c>
      <c r="DG99" s="31">
        <f t="shared" si="52"/>
        <v>58208.3</v>
      </c>
      <c r="DH99" s="31">
        <f t="shared" si="53"/>
        <v>13084.40917</v>
      </c>
      <c r="DI99" s="31">
        <f t="shared" si="54"/>
        <v>12451.2405</v>
      </c>
      <c r="DJ99" s="30">
        <v>0</v>
      </c>
      <c r="DK99" s="30">
        <v>0</v>
      </c>
      <c r="DL99" s="30">
        <v>0</v>
      </c>
      <c r="DM99" s="29">
        <v>0</v>
      </c>
      <c r="DN99" s="30"/>
      <c r="DO99" s="30">
        <v>0</v>
      </c>
      <c r="DP99" s="30">
        <v>0</v>
      </c>
      <c r="DQ99" s="30">
        <v>0</v>
      </c>
      <c r="DR99" s="30">
        <v>0</v>
      </c>
      <c r="DS99" s="30">
        <v>0</v>
      </c>
      <c r="DT99" s="30">
        <v>0</v>
      </c>
      <c r="DU99" s="30">
        <v>0</v>
      </c>
      <c r="DV99" s="30">
        <v>0</v>
      </c>
      <c r="DW99" s="30">
        <v>0</v>
      </c>
      <c r="DX99" s="30">
        <v>0</v>
      </c>
      <c r="DY99" s="29">
        <v>0</v>
      </c>
      <c r="DZ99" s="30">
        <v>0</v>
      </c>
      <c r="EA99" s="29">
        <v>0</v>
      </c>
      <c r="EB99" s="29">
        <v>0</v>
      </c>
      <c r="EC99" s="31">
        <f t="shared" si="55"/>
        <v>0</v>
      </c>
      <c r="ED99" s="31">
        <f t="shared" si="55"/>
        <v>0</v>
      </c>
      <c r="EE99" s="31">
        <f t="shared" si="56"/>
        <v>0</v>
      </c>
      <c r="EH99" s="22"/>
      <c r="EJ99" s="22"/>
      <c r="EK99" s="22"/>
      <c r="EM99" s="22"/>
    </row>
    <row r="100" spans="1:143" s="21" customFormat="1" ht="20.25" customHeight="1">
      <c r="A100" s="19">
        <v>91</v>
      </c>
      <c r="B100" s="20" t="s">
        <v>138</v>
      </c>
      <c r="C100" s="30">
        <v>336.0605</v>
      </c>
      <c r="D100" s="30">
        <v>5079.1521</v>
      </c>
      <c r="E100" s="31">
        <f t="shared" si="57"/>
        <v>111257.3</v>
      </c>
      <c r="F100" s="31">
        <f t="shared" si="58"/>
        <v>25004.396400000005</v>
      </c>
      <c r="G100" s="31">
        <f t="shared" si="44"/>
        <v>24655.1762</v>
      </c>
      <c r="H100" s="31">
        <f t="shared" si="59"/>
        <v>98.60336480667854</v>
      </c>
      <c r="I100" s="31">
        <f t="shared" si="60"/>
        <v>22.160502007508722</v>
      </c>
      <c r="J100" s="31">
        <f t="shared" si="45"/>
        <v>39314</v>
      </c>
      <c r="K100" s="31">
        <f t="shared" si="46"/>
        <v>7018.5714</v>
      </c>
      <c r="L100" s="31">
        <f t="shared" si="47"/>
        <v>6669.2762</v>
      </c>
      <c r="M100" s="31">
        <f t="shared" si="61"/>
        <v>95.02327211489222</v>
      </c>
      <c r="N100" s="31">
        <f t="shared" si="62"/>
        <v>16.964125248003256</v>
      </c>
      <c r="O100" s="31">
        <f t="shared" si="48"/>
        <v>12550</v>
      </c>
      <c r="P100" s="31">
        <f t="shared" si="63"/>
        <v>2878.97</v>
      </c>
      <c r="Q100" s="31">
        <f t="shared" si="49"/>
        <v>2717.9022</v>
      </c>
      <c r="R100" s="31">
        <f t="shared" si="75"/>
        <v>94.40536719729626</v>
      </c>
      <c r="S100" s="32">
        <f t="shared" si="76"/>
        <v>21.65659123505976</v>
      </c>
      <c r="T100" s="30">
        <v>350</v>
      </c>
      <c r="U100" s="30">
        <v>80.29</v>
      </c>
      <c r="V100" s="29">
        <v>56.8822</v>
      </c>
      <c r="W100" s="31">
        <f t="shared" si="73"/>
        <v>70.84593349109477</v>
      </c>
      <c r="X100" s="32">
        <f t="shared" si="74"/>
        <v>16.252057142857144</v>
      </c>
      <c r="Y100" s="30">
        <v>14550</v>
      </c>
      <c r="Z100" s="30">
        <v>1614.3225</v>
      </c>
      <c r="AA100" s="29">
        <v>1496.602</v>
      </c>
      <c r="AB100" s="31">
        <f t="shared" si="64"/>
        <v>92.70774581906652</v>
      </c>
      <c r="AC100" s="32">
        <f t="shared" si="65"/>
        <v>10.285924398625431</v>
      </c>
      <c r="AD100" s="29">
        <v>12200</v>
      </c>
      <c r="AE100" s="30">
        <v>2798.68</v>
      </c>
      <c r="AF100" s="29">
        <v>2661.02</v>
      </c>
      <c r="AG100" s="31">
        <f t="shared" si="66"/>
        <v>95.08125259050696</v>
      </c>
      <c r="AH100" s="32">
        <f t="shared" si="67"/>
        <v>21.811639344262296</v>
      </c>
      <c r="AI100" s="29">
        <v>827</v>
      </c>
      <c r="AJ100" s="30">
        <v>362.8876</v>
      </c>
      <c r="AK100" s="29">
        <v>777.5</v>
      </c>
      <c r="AL100" s="29">
        <v>777.5</v>
      </c>
      <c r="AM100" s="32">
        <f t="shared" si="68"/>
        <v>94.01451027811366</v>
      </c>
      <c r="AN100" s="33">
        <v>0</v>
      </c>
      <c r="AO100" s="33"/>
      <c r="AP100" s="31"/>
      <c r="AQ100" s="31"/>
      <c r="AR100" s="32"/>
      <c r="AS100" s="33">
        <v>0</v>
      </c>
      <c r="AT100" s="33"/>
      <c r="AU100" s="32">
        <v>0</v>
      </c>
      <c r="AV100" s="32"/>
      <c r="AW100" s="32"/>
      <c r="AX100" s="32"/>
      <c r="AY100" s="29">
        <v>71943.3</v>
      </c>
      <c r="AZ100" s="30">
        <f t="shared" si="69"/>
        <v>17985.825</v>
      </c>
      <c r="BA100" s="29">
        <v>17985.9</v>
      </c>
      <c r="BB100" s="30"/>
      <c r="BC100" s="30">
        <v>0</v>
      </c>
      <c r="BD100" s="30">
        <v>0</v>
      </c>
      <c r="BE100" s="34">
        <v>0</v>
      </c>
      <c r="BF100" s="35">
        <v>0</v>
      </c>
      <c r="BG100" s="29">
        <v>0</v>
      </c>
      <c r="BH100" s="30">
        <v>0</v>
      </c>
      <c r="BI100" s="30">
        <v>0</v>
      </c>
      <c r="BJ100" s="30">
        <v>0</v>
      </c>
      <c r="BK100" s="32"/>
      <c r="BL100" s="32"/>
      <c r="BM100" s="32"/>
      <c r="BN100" s="31">
        <f t="shared" si="50"/>
        <v>2050</v>
      </c>
      <c r="BO100" s="31">
        <f t="shared" si="70"/>
        <v>389.29499999999996</v>
      </c>
      <c r="BP100" s="31">
        <f t="shared" si="51"/>
        <v>424.722</v>
      </c>
      <c r="BQ100" s="31">
        <f t="shared" si="71"/>
        <v>109.1002966901707</v>
      </c>
      <c r="BR100" s="32">
        <f t="shared" si="72"/>
        <v>20.718146341463413</v>
      </c>
      <c r="BS100" s="30">
        <v>850</v>
      </c>
      <c r="BT100" s="30">
        <v>161.415</v>
      </c>
      <c r="BU100" s="29">
        <v>124.722</v>
      </c>
      <c r="BV100" s="30">
        <v>0</v>
      </c>
      <c r="BW100" s="30">
        <v>0</v>
      </c>
      <c r="BX100" s="29">
        <v>0</v>
      </c>
      <c r="BY100" s="30">
        <v>0</v>
      </c>
      <c r="BZ100" s="30">
        <v>0</v>
      </c>
      <c r="CA100" s="29">
        <v>0</v>
      </c>
      <c r="CB100" s="30">
        <v>1200</v>
      </c>
      <c r="CC100" s="30">
        <v>227.88</v>
      </c>
      <c r="CD100" s="29">
        <v>300</v>
      </c>
      <c r="CE100" s="30">
        <v>0</v>
      </c>
      <c r="CF100" s="30">
        <v>0</v>
      </c>
      <c r="CG100" s="30">
        <v>0</v>
      </c>
      <c r="CH100" s="29">
        <v>0</v>
      </c>
      <c r="CI100" s="35">
        <v>0</v>
      </c>
      <c r="CJ100" s="29">
        <v>0</v>
      </c>
      <c r="CK100" s="30">
        <v>0</v>
      </c>
      <c r="CL100" s="30">
        <v>0</v>
      </c>
      <c r="CM100" s="29">
        <v>0</v>
      </c>
      <c r="CN100" s="29">
        <v>9337</v>
      </c>
      <c r="CO100" s="30">
        <v>1773.0963</v>
      </c>
      <c r="CP100" s="29">
        <v>1252.55</v>
      </c>
      <c r="CQ100" s="29">
        <v>3817</v>
      </c>
      <c r="CR100" s="30">
        <v>724.8483</v>
      </c>
      <c r="CS100" s="29">
        <v>387.05</v>
      </c>
      <c r="CT100" s="29">
        <v>0</v>
      </c>
      <c r="CU100" s="30">
        <v>0</v>
      </c>
      <c r="CV100" s="29">
        <v>0</v>
      </c>
      <c r="CW100" s="30">
        <v>0</v>
      </c>
      <c r="CX100" s="30">
        <v>0</v>
      </c>
      <c r="CY100" s="29">
        <v>0</v>
      </c>
      <c r="CZ100" s="29">
        <v>0</v>
      </c>
      <c r="DA100" s="29">
        <v>0</v>
      </c>
      <c r="DB100" s="29">
        <v>0</v>
      </c>
      <c r="DC100" s="29">
        <v>0</v>
      </c>
      <c r="DD100" s="30">
        <v>0</v>
      </c>
      <c r="DE100" s="29">
        <v>0</v>
      </c>
      <c r="DF100" s="29">
        <v>0</v>
      </c>
      <c r="DG100" s="31">
        <f t="shared" si="52"/>
        <v>111257.3</v>
      </c>
      <c r="DH100" s="31">
        <f t="shared" si="53"/>
        <v>25004.396400000005</v>
      </c>
      <c r="DI100" s="31">
        <f t="shared" si="54"/>
        <v>24655.1762</v>
      </c>
      <c r="DJ100" s="30">
        <v>0</v>
      </c>
      <c r="DK100" s="30">
        <v>0</v>
      </c>
      <c r="DL100" s="30">
        <v>0</v>
      </c>
      <c r="DM100" s="29">
        <v>0</v>
      </c>
      <c r="DN100" s="30"/>
      <c r="DO100" s="30">
        <v>0</v>
      </c>
      <c r="DP100" s="30">
        <v>0</v>
      </c>
      <c r="DQ100" s="30">
        <v>0</v>
      </c>
      <c r="DR100" s="30">
        <v>0</v>
      </c>
      <c r="DS100" s="30">
        <v>0</v>
      </c>
      <c r="DT100" s="30">
        <v>0</v>
      </c>
      <c r="DU100" s="30">
        <v>0</v>
      </c>
      <c r="DV100" s="30">
        <v>0</v>
      </c>
      <c r="DW100" s="30">
        <v>0</v>
      </c>
      <c r="DX100" s="30">
        <v>0</v>
      </c>
      <c r="DY100" s="29">
        <v>0</v>
      </c>
      <c r="DZ100" s="30">
        <v>0</v>
      </c>
      <c r="EA100" s="29">
        <v>0</v>
      </c>
      <c r="EB100" s="29">
        <v>0</v>
      </c>
      <c r="EC100" s="31">
        <f t="shared" si="55"/>
        <v>0</v>
      </c>
      <c r="ED100" s="31">
        <f t="shared" si="55"/>
        <v>0</v>
      </c>
      <c r="EE100" s="31">
        <f t="shared" si="56"/>
        <v>0</v>
      </c>
      <c r="EH100" s="22"/>
      <c r="EJ100" s="22"/>
      <c r="EK100" s="22"/>
      <c r="EM100" s="22"/>
    </row>
    <row r="101" spans="1:143" s="21" customFormat="1" ht="20.25" customHeight="1">
      <c r="A101" s="19">
        <v>92</v>
      </c>
      <c r="B101" s="20" t="s">
        <v>139</v>
      </c>
      <c r="C101" s="30">
        <v>20.799</v>
      </c>
      <c r="D101" s="30">
        <v>37.4123</v>
      </c>
      <c r="E101" s="31">
        <f t="shared" si="57"/>
        <v>4689.9</v>
      </c>
      <c r="F101" s="31">
        <f t="shared" si="58"/>
        <v>1135.7015</v>
      </c>
      <c r="G101" s="31">
        <f t="shared" si="44"/>
        <v>1103.9038</v>
      </c>
      <c r="H101" s="31">
        <f t="shared" si="59"/>
        <v>97.20017099563574</v>
      </c>
      <c r="I101" s="31">
        <f t="shared" si="60"/>
        <v>23.537896330412163</v>
      </c>
      <c r="J101" s="31">
        <f t="shared" si="45"/>
        <v>520</v>
      </c>
      <c r="K101" s="31">
        <f t="shared" si="46"/>
        <v>93.2265</v>
      </c>
      <c r="L101" s="31">
        <f t="shared" si="47"/>
        <v>61.403800000000004</v>
      </c>
      <c r="M101" s="31">
        <f t="shared" si="61"/>
        <v>65.86517781961138</v>
      </c>
      <c r="N101" s="31">
        <f t="shared" si="62"/>
        <v>11.808423076923077</v>
      </c>
      <c r="O101" s="31">
        <f t="shared" si="48"/>
        <v>200</v>
      </c>
      <c r="P101" s="31">
        <f t="shared" si="63"/>
        <v>45.88</v>
      </c>
      <c r="Q101" s="31">
        <f t="shared" si="49"/>
        <v>41.4038</v>
      </c>
      <c r="R101" s="31">
        <f t="shared" si="75"/>
        <v>90.24367916303399</v>
      </c>
      <c r="S101" s="32">
        <f t="shared" si="76"/>
        <v>20.7019</v>
      </c>
      <c r="T101" s="30">
        <v>0</v>
      </c>
      <c r="U101" s="30">
        <v>0</v>
      </c>
      <c r="V101" s="29">
        <v>0.0468</v>
      </c>
      <c r="W101" s="31" t="e">
        <f t="shared" si="73"/>
        <v>#DIV/0!</v>
      </c>
      <c r="X101" s="32" t="e">
        <f t="shared" si="74"/>
        <v>#DIV/0!</v>
      </c>
      <c r="Y101" s="30">
        <v>170</v>
      </c>
      <c r="Z101" s="30">
        <v>18.8615</v>
      </c>
      <c r="AA101" s="29">
        <v>20</v>
      </c>
      <c r="AB101" s="31">
        <f t="shared" si="64"/>
        <v>106.03610529385257</v>
      </c>
      <c r="AC101" s="32">
        <f t="shared" si="65"/>
        <v>11.76470588235294</v>
      </c>
      <c r="AD101" s="29">
        <v>200</v>
      </c>
      <c r="AE101" s="30">
        <v>45.88</v>
      </c>
      <c r="AF101" s="29">
        <v>41.357</v>
      </c>
      <c r="AG101" s="31">
        <f t="shared" si="66"/>
        <v>90.14167393199651</v>
      </c>
      <c r="AH101" s="32">
        <f t="shared" si="67"/>
        <v>20.6785</v>
      </c>
      <c r="AI101" s="29">
        <v>0</v>
      </c>
      <c r="AJ101" s="30">
        <v>0</v>
      </c>
      <c r="AK101" s="29">
        <v>0</v>
      </c>
      <c r="AL101" s="29">
        <v>0</v>
      </c>
      <c r="AM101" s="32" t="e">
        <f t="shared" si="68"/>
        <v>#DIV/0!</v>
      </c>
      <c r="AN101" s="33">
        <v>0</v>
      </c>
      <c r="AO101" s="33"/>
      <c r="AP101" s="31"/>
      <c r="AQ101" s="31"/>
      <c r="AR101" s="32"/>
      <c r="AS101" s="33">
        <v>0</v>
      </c>
      <c r="AT101" s="33"/>
      <c r="AU101" s="32">
        <v>0</v>
      </c>
      <c r="AV101" s="32"/>
      <c r="AW101" s="32"/>
      <c r="AX101" s="32"/>
      <c r="AY101" s="29">
        <v>4169.9</v>
      </c>
      <c r="AZ101" s="30">
        <f t="shared" si="69"/>
        <v>1042.475</v>
      </c>
      <c r="BA101" s="29">
        <v>1042.5</v>
      </c>
      <c r="BB101" s="30"/>
      <c r="BC101" s="30">
        <v>0</v>
      </c>
      <c r="BD101" s="30">
        <v>0</v>
      </c>
      <c r="BE101" s="34">
        <v>0</v>
      </c>
      <c r="BF101" s="35">
        <v>0</v>
      </c>
      <c r="BG101" s="29">
        <v>0</v>
      </c>
      <c r="BH101" s="30">
        <v>0</v>
      </c>
      <c r="BI101" s="30">
        <v>0</v>
      </c>
      <c r="BJ101" s="30">
        <v>0</v>
      </c>
      <c r="BK101" s="32"/>
      <c r="BL101" s="32"/>
      <c r="BM101" s="32"/>
      <c r="BN101" s="31">
        <f t="shared" si="50"/>
        <v>150</v>
      </c>
      <c r="BO101" s="31">
        <f t="shared" si="70"/>
        <v>28.485</v>
      </c>
      <c r="BP101" s="31">
        <f t="shared" si="51"/>
        <v>0</v>
      </c>
      <c r="BQ101" s="31">
        <f t="shared" si="71"/>
        <v>0</v>
      </c>
      <c r="BR101" s="32">
        <f t="shared" si="72"/>
        <v>0</v>
      </c>
      <c r="BS101" s="30">
        <v>150</v>
      </c>
      <c r="BT101" s="30">
        <v>28.485</v>
      </c>
      <c r="BU101" s="29">
        <v>0</v>
      </c>
      <c r="BV101" s="30">
        <v>0</v>
      </c>
      <c r="BW101" s="30">
        <v>0</v>
      </c>
      <c r="BX101" s="29">
        <v>0</v>
      </c>
      <c r="BY101" s="30">
        <v>0</v>
      </c>
      <c r="BZ101" s="30">
        <v>0</v>
      </c>
      <c r="CA101" s="29">
        <v>0</v>
      </c>
      <c r="CB101" s="30">
        <v>0</v>
      </c>
      <c r="CC101" s="30">
        <v>0</v>
      </c>
      <c r="CD101" s="29">
        <v>0</v>
      </c>
      <c r="CE101" s="30">
        <v>0</v>
      </c>
      <c r="CF101" s="30">
        <v>0</v>
      </c>
      <c r="CG101" s="30">
        <v>0</v>
      </c>
      <c r="CH101" s="29">
        <v>0</v>
      </c>
      <c r="CI101" s="35">
        <v>0</v>
      </c>
      <c r="CJ101" s="29">
        <v>0</v>
      </c>
      <c r="CK101" s="30">
        <v>0</v>
      </c>
      <c r="CL101" s="30">
        <v>0</v>
      </c>
      <c r="CM101" s="29">
        <v>0</v>
      </c>
      <c r="CN101" s="29">
        <v>0</v>
      </c>
      <c r="CO101" s="30">
        <v>0</v>
      </c>
      <c r="CP101" s="29">
        <v>0</v>
      </c>
      <c r="CQ101" s="29">
        <v>0</v>
      </c>
      <c r="CR101" s="30">
        <v>0</v>
      </c>
      <c r="CS101" s="29">
        <v>0</v>
      </c>
      <c r="CT101" s="29">
        <v>0</v>
      </c>
      <c r="CU101" s="30">
        <v>0</v>
      </c>
      <c r="CV101" s="29">
        <v>0</v>
      </c>
      <c r="CW101" s="30">
        <v>0</v>
      </c>
      <c r="CX101" s="30">
        <v>0</v>
      </c>
      <c r="CY101" s="29">
        <v>0</v>
      </c>
      <c r="CZ101" s="29">
        <v>0</v>
      </c>
      <c r="DA101" s="29">
        <v>0</v>
      </c>
      <c r="DB101" s="29">
        <v>0</v>
      </c>
      <c r="DC101" s="29">
        <v>0</v>
      </c>
      <c r="DD101" s="30">
        <v>0</v>
      </c>
      <c r="DE101" s="29">
        <v>0</v>
      </c>
      <c r="DF101" s="29">
        <v>0</v>
      </c>
      <c r="DG101" s="31">
        <f t="shared" si="52"/>
        <v>4689.9</v>
      </c>
      <c r="DH101" s="31">
        <f t="shared" si="53"/>
        <v>1135.7015</v>
      </c>
      <c r="DI101" s="31">
        <f t="shared" si="54"/>
        <v>1103.9038</v>
      </c>
      <c r="DJ101" s="30">
        <v>0</v>
      </c>
      <c r="DK101" s="30">
        <v>0</v>
      </c>
      <c r="DL101" s="30">
        <v>0</v>
      </c>
      <c r="DM101" s="29">
        <v>0</v>
      </c>
      <c r="DN101" s="30"/>
      <c r="DO101" s="30">
        <v>0</v>
      </c>
      <c r="DP101" s="30">
        <v>0</v>
      </c>
      <c r="DQ101" s="30">
        <v>0</v>
      </c>
      <c r="DR101" s="30">
        <v>0</v>
      </c>
      <c r="DS101" s="30">
        <v>0</v>
      </c>
      <c r="DT101" s="30">
        <v>0</v>
      </c>
      <c r="DU101" s="30">
        <v>0</v>
      </c>
      <c r="DV101" s="30">
        <v>0</v>
      </c>
      <c r="DW101" s="30">
        <v>0</v>
      </c>
      <c r="DX101" s="30">
        <v>0</v>
      </c>
      <c r="DY101" s="29">
        <v>0</v>
      </c>
      <c r="DZ101" s="30">
        <v>0</v>
      </c>
      <c r="EA101" s="29">
        <v>0</v>
      </c>
      <c r="EB101" s="29">
        <v>0</v>
      </c>
      <c r="EC101" s="31">
        <f t="shared" si="55"/>
        <v>0</v>
      </c>
      <c r="ED101" s="31">
        <f t="shared" si="55"/>
        <v>0</v>
      </c>
      <c r="EE101" s="31">
        <f t="shared" si="56"/>
        <v>0</v>
      </c>
      <c r="EH101" s="22"/>
      <c r="EJ101" s="22"/>
      <c r="EK101" s="22"/>
      <c r="EM101" s="22"/>
    </row>
    <row r="102" spans="1:143" s="21" customFormat="1" ht="20.25" customHeight="1">
      <c r="A102" s="19">
        <v>93</v>
      </c>
      <c r="B102" s="20" t="s">
        <v>140</v>
      </c>
      <c r="C102" s="30">
        <v>3848.9267</v>
      </c>
      <c r="D102" s="30">
        <v>8331.7299</v>
      </c>
      <c r="E102" s="31">
        <f t="shared" si="57"/>
        <v>140661.2</v>
      </c>
      <c r="F102" s="31">
        <f t="shared" si="58"/>
        <v>32980.698</v>
      </c>
      <c r="G102" s="31">
        <f t="shared" si="44"/>
        <v>33077.4373</v>
      </c>
      <c r="H102" s="31">
        <f t="shared" si="59"/>
        <v>100.29332096003547</v>
      </c>
      <c r="I102" s="31">
        <f t="shared" si="60"/>
        <v>23.515679732577283</v>
      </c>
      <c r="J102" s="31">
        <f t="shared" si="45"/>
        <v>38260</v>
      </c>
      <c r="K102" s="31">
        <f t="shared" si="46"/>
        <v>7380.398</v>
      </c>
      <c r="L102" s="31">
        <f t="shared" si="47"/>
        <v>7477.1373</v>
      </c>
      <c r="M102" s="31">
        <f t="shared" si="61"/>
        <v>101.31075993462684</v>
      </c>
      <c r="N102" s="31">
        <f t="shared" si="62"/>
        <v>19.542962101411394</v>
      </c>
      <c r="O102" s="31">
        <f t="shared" si="48"/>
        <v>13200</v>
      </c>
      <c r="P102" s="31">
        <f t="shared" si="63"/>
        <v>3028.08</v>
      </c>
      <c r="Q102" s="31">
        <f t="shared" si="49"/>
        <v>3029.6903</v>
      </c>
      <c r="R102" s="31">
        <f t="shared" si="75"/>
        <v>100.05317891204987</v>
      </c>
      <c r="S102" s="32">
        <f t="shared" si="76"/>
        <v>22.952199242424243</v>
      </c>
      <c r="T102" s="30">
        <v>200</v>
      </c>
      <c r="U102" s="30">
        <v>45.88</v>
      </c>
      <c r="V102" s="29">
        <v>119.3903</v>
      </c>
      <c r="W102" s="31">
        <f t="shared" si="73"/>
        <v>260.22297297297297</v>
      </c>
      <c r="X102" s="32">
        <f t="shared" si="74"/>
        <v>59.69515</v>
      </c>
      <c r="Y102" s="30">
        <v>6600</v>
      </c>
      <c r="Z102" s="30">
        <v>732.27</v>
      </c>
      <c r="AA102" s="29">
        <v>1427.067</v>
      </c>
      <c r="AB102" s="31">
        <f t="shared" si="64"/>
        <v>194.88262526117416</v>
      </c>
      <c r="AC102" s="32">
        <f t="shared" si="65"/>
        <v>21.622227272727272</v>
      </c>
      <c r="AD102" s="29">
        <v>13000</v>
      </c>
      <c r="AE102" s="30">
        <v>2982.2</v>
      </c>
      <c r="AF102" s="29">
        <v>2910.3</v>
      </c>
      <c r="AG102" s="31">
        <f t="shared" si="66"/>
        <v>97.58902823418953</v>
      </c>
      <c r="AH102" s="32">
        <f t="shared" si="67"/>
        <v>22.38692307692308</v>
      </c>
      <c r="AI102" s="29">
        <v>460</v>
      </c>
      <c r="AJ102" s="30">
        <v>201.84799999999998</v>
      </c>
      <c r="AK102" s="29">
        <v>357</v>
      </c>
      <c r="AL102" s="29">
        <v>357</v>
      </c>
      <c r="AM102" s="32">
        <f t="shared" si="68"/>
        <v>77.6086956521739</v>
      </c>
      <c r="AN102" s="33">
        <v>0</v>
      </c>
      <c r="AO102" s="33"/>
      <c r="AP102" s="31"/>
      <c r="AQ102" s="31"/>
      <c r="AR102" s="32"/>
      <c r="AS102" s="33">
        <v>0</v>
      </c>
      <c r="AT102" s="33"/>
      <c r="AU102" s="32">
        <v>0</v>
      </c>
      <c r="AV102" s="32"/>
      <c r="AW102" s="32"/>
      <c r="AX102" s="32"/>
      <c r="AY102" s="29">
        <v>102401.2</v>
      </c>
      <c r="AZ102" s="30">
        <f t="shared" si="69"/>
        <v>25600.299999999996</v>
      </c>
      <c r="BA102" s="29">
        <v>25600.3</v>
      </c>
      <c r="BB102" s="30"/>
      <c r="BC102" s="30">
        <v>0</v>
      </c>
      <c r="BD102" s="30">
        <v>0</v>
      </c>
      <c r="BE102" s="34">
        <v>0</v>
      </c>
      <c r="BF102" s="35">
        <v>0</v>
      </c>
      <c r="BG102" s="29">
        <v>0</v>
      </c>
      <c r="BH102" s="30">
        <v>0</v>
      </c>
      <c r="BI102" s="30">
        <v>0</v>
      </c>
      <c r="BJ102" s="30">
        <v>0</v>
      </c>
      <c r="BK102" s="32"/>
      <c r="BL102" s="32"/>
      <c r="BM102" s="32"/>
      <c r="BN102" s="31">
        <f t="shared" si="50"/>
        <v>9000</v>
      </c>
      <c r="BO102" s="31">
        <f t="shared" si="70"/>
        <v>1709.1</v>
      </c>
      <c r="BP102" s="31">
        <f t="shared" si="51"/>
        <v>2282.5</v>
      </c>
      <c r="BQ102" s="31">
        <f t="shared" si="71"/>
        <v>133.54982154350245</v>
      </c>
      <c r="BR102" s="32">
        <f t="shared" si="72"/>
        <v>25.36111111111111</v>
      </c>
      <c r="BS102" s="30">
        <v>9000</v>
      </c>
      <c r="BT102" s="30">
        <v>1709.1</v>
      </c>
      <c r="BU102" s="29">
        <v>2282.5</v>
      </c>
      <c r="BV102" s="30">
        <v>0</v>
      </c>
      <c r="BW102" s="30">
        <v>0</v>
      </c>
      <c r="BX102" s="29">
        <v>0</v>
      </c>
      <c r="BY102" s="30">
        <v>0</v>
      </c>
      <c r="BZ102" s="30">
        <v>0</v>
      </c>
      <c r="CA102" s="29">
        <v>0</v>
      </c>
      <c r="CB102" s="30">
        <v>0</v>
      </c>
      <c r="CC102" s="30">
        <v>0</v>
      </c>
      <c r="CD102" s="29">
        <v>0</v>
      </c>
      <c r="CE102" s="30">
        <v>0</v>
      </c>
      <c r="CF102" s="30">
        <v>0</v>
      </c>
      <c r="CG102" s="30">
        <v>0</v>
      </c>
      <c r="CH102" s="29">
        <v>0</v>
      </c>
      <c r="CI102" s="35">
        <v>0</v>
      </c>
      <c r="CJ102" s="29">
        <v>0</v>
      </c>
      <c r="CK102" s="30">
        <v>0</v>
      </c>
      <c r="CL102" s="30">
        <v>0</v>
      </c>
      <c r="CM102" s="29">
        <v>0</v>
      </c>
      <c r="CN102" s="29">
        <v>1100</v>
      </c>
      <c r="CO102" s="30">
        <v>208.89</v>
      </c>
      <c r="CP102" s="29">
        <v>151.38</v>
      </c>
      <c r="CQ102" s="29">
        <v>1100</v>
      </c>
      <c r="CR102" s="30">
        <v>208.89</v>
      </c>
      <c r="CS102" s="29">
        <v>151.38</v>
      </c>
      <c r="CT102" s="29">
        <v>0</v>
      </c>
      <c r="CU102" s="30">
        <v>0</v>
      </c>
      <c r="CV102" s="29">
        <v>0</v>
      </c>
      <c r="CW102" s="30">
        <v>0</v>
      </c>
      <c r="CX102" s="30">
        <v>0</v>
      </c>
      <c r="CY102" s="29">
        <v>0</v>
      </c>
      <c r="CZ102" s="29">
        <v>0</v>
      </c>
      <c r="DA102" s="29">
        <v>0</v>
      </c>
      <c r="DB102" s="29">
        <v>0</v>
      </c>
      <c r="DC102" s="29">
        <v>7900</v>
      </c>
      <c r="DD102" s="30">
        <v>1500.21</v>
      </c>
      <c r="DE102" s="29">
        <v>229.5</v>
      </c>
      <c r="DF102" s="29">
        <v>0</v>
      </c>
      <c r="DG102" s="31">
        <f t="shared" si="52"/>
        <v>140661.2</v>
      </c>
      <c r="DH102" s="31">
        <f t="shared" si="53"/>
        <v>32980.698</v>
      </c>
      <c r="DI102" s="31">
        <f t="shared" si="54"/>
        <v>33077.4373</v>
      </c>
      <c r="DJ102" s="30">
        <v>0</v>
      </c>
      <c r="DK102" s="30">
        <v>0</v>
      </c>
      <c r="DL102" s="30">
        <v>0</v>
      </c>
      <c r="DM102" s="29">
        <v>0</v>
      </c>
      <c r="DN102" s="30"/>
      <c r="DO102" s="30">
        <v>0</v>
      </c>
      <c r="DP102" s="30">
        <v>0</v>
      </c>
      <c r="DQ102" s="30">
        <v>0</v>
      </c>
      <c r="DR102" s="30">
        <v>0</v>
      </c>
      <c r="DS102" s="30">
        <v>0</v>
      </c>
      <c r="DT102" s="30">
        <v>0</v>
      </c>
      <c r="DU102" s="30">
        <v>0</v>
      </c>
      <c r="DV102" s="30">
        <v>0</v>
      </c>
      <c r="DW102" s="30">
        <v>0</v>
      </c>
      <c r="DX102" s="30">
        <v>0</v>
      </c>
      <c r="DY102" s="29">
        <v>0</v>
      </c>
      <c r="DZ102" s="30">
        <v>0</v>
      </c>
      <c r="EA102" s="29">
        <v>0</v>
      </c>
      <c r="EB102" s="29">
        <v>0</v>
      </c>
      <c r="EC102" s="31">
        <f t="shared" si="55"/>
        <v>0</v>
      </c>
      <c r="ED102" s="31">
        <f t="shared" si="55"/>
        <v>0</v>
      </c>
      <c r="EE102" s="31">
        <f t="shared" si="56"/>
        <v>0</v>
      </c>
      <c r="EH102" s="22"/>
      <c r="EJ102" s="22"/>
      <c r="EK102" s="22"/>
      <c r="EM102" s="22"/>
    </row>
    <row r="103" spans="1:143" s="21" customFormat="1" ht="20.25" customHeight="1">
      <c r="A103" s="19">
        <v>94</v>
      </c>
      <c r="B103" s="20" t="s">
        <v>141</v>
      </c>
      <c r="C103" s="30">
        <v>6080.4261</v>
      </c>
      <c r="D103" s="30">
        <v>5359.3589</v>
      </c>
      <c r="E103" s="31">
        <f t="shared" si="57"/>
        <v>0</v>
      </c>
      <c r="F103" s="31">
        <f t="shared" si="58"/>
        <v>0</v>
      </c>
      <c r="G103" s="31">
        <f t="shared" si="44"/>
        <v>18670.725000000002</v>
      </c>
      <c r="H103" s="31" t="e">
        <f t="shared" si="59"/>
        <v>#DIV/0!</v>
      </c>
      <c r="I103" s="31" t="e">
        <f t="shared" si="60"/>
        <v>#DIV/0!</v>
      </c>
      <c r="J103" s="31">
        <f t="shared" si="45"/>
        <v>0</v>
      </c>
      <c r="K103" s="31">
        <f t="shared" si="46"/>
        <v>0</v>
      </c>
      <c r="L103" s="31">
        <f t="shared" si="47"/>
        <v>5321.925</v>
      </c>
      <c r="M103" s="31" t="e">
        <f t="shared" si="61"/>
        <v>#DIV/0!</v>
      </c>
      <c r="N103" s="31" t="e">
        <f t="shared" si="62"/>
        <v>#DIV/0!</v>
      </c>
      <c r="O103" s="31">
        <f t="shared" si="48"/>
        <v>0</v>
      </c>
      <c r="P103" s="31">
        <f t="shared" si="63"/>
        <v>0</v>
      </c>
      <c r="Q103" s="31">
        <f t="shared" si="49"/>
        <v>3279.614</v>
      </c>
      <c r="R103" s="31" t="e">
        <f t="shared" si="75"/>
        <v>#DIV/0!</v>
      </c>
      <c r="S103" s="32" t="e">
        <f t="shared" si="76"/>
        <v>#DIV/0!</v>
      </c>
      <c r="T103" s="30">
        <v>0</v>
      </c>
      <c r="U103" s="30">
        <v>0</v>
      </c>
      <c r="V103" s="29">
        <v>24.979</v>
      </c>
      <c r="W103" s="31" t="e">
        <f t="shared" si="73"/>
        <v>#DIV/0!</v>
      </c>
      <c r="X103" s="32" t="e">
        <f t="shared" si="74"/>
        <v>#DIV/0!</v>
      </c>
      <c r="Y103" s="30">
        <v>0</v>
      </c>
      <c r="Z103" s="30">
        <v>0</v>
      </c>
      <c r="AA103" s="29">
        <v>1284.872</v>
      </c>
      <c r="AB103" s="31"/>
      <c r="AC103" s="32"/>
      <c r="AD103" s="29">
        <v>0</v>
      </c>
      <c r="AE103" s="30">
        <v>0</v>
      </c>
      <c r="AF103" s="29">
        <v>3254.635</v>
      </c>
      <c r="AG103" s="31" t="e">
        <f t="shared" si="66"/>
        <v>#DIV/0!</v>
      </c>
      <c r="AH103" s="32" t="e">
        <f t="shared" si="67"/>
        <v>#DIV/0!</v>
      </c>
      <c r="AI103" s="29">
        <v>0</v>
      </c>
      <c r="AJ103" s="30">
        <v>0</v>
      </c>
      <c r="AK103" s="29">
        <v>395.7</v>
      </c>
      <c r="AL103" s="29">
        <v>395.7</v>
      </c>
      <c r="AM103" s="32" t="e">
        <f t="shared" si="68"/>
        <v>#DIV/0!</v>
      </c>
      <c r="AN103" s="33">
        <v>0</v>
      </c>
      <c r="AO103" s="33"/>
      <c r="AP103" s="31"/>
      <c r="AQ103" s="31"/>
      <c r="AR103" s="32"/>
      <c r="AS103" s="33">
        <v>0</v>
      </c>
      <c r="AT103" s="33"/>
      <c r="AU103" s="32">
        <v>0</v>
      </c>
      <c r="AV103" s="32"/>
      <c r="AW103" s="32"/>
      <c r="AX103" s="32"/>
      <c r="AY103" s="29">
        <v>0</v>
      </c>
      <c r="AZ103" s="30">
        <f t="shared" si="69"/>
        <v>0</v>
      </c>
      <c r="BA103" s="29">
        <v>13348.8</v>
      </c>
      <c r="BB103" s="30"/>
      <c r="BC103" s="30">
        <v>0</v>
      </c>
      <c r="BD103" s="30">
        <v>0</v>
      </c>
      <c r="BE103" s="34">
        <v>0</v>
      </c>
      <c r="BF103" s="35">
        <v>0</v>
      </c>
      <c r="BG103" s="29">
        <v>0</v>
      </c>
      <c r="BH103" s="30">
        <v>0</v>
      </c>
      <c r="BI103" s="30">
        <v>0</v>
      </c>
      <c r="BJ103" s="30">
        <v>0</v>
      </c>
      <c r="BK103" s="32"/>
      <c r="BL103" s="32"/>
      <c r="BM103" s="32"/>
      <c r="BN103" s="31">
        <f t="shared" si="50"/>
        <v>0</v>
      </c>
      <c r="BO103" s="31">
        <f t="shared" si="70"/>
        <v>0</v>
      </c>
      <c r="BP103" s="31">
        <f t="shared" si="51"/>
        <v>12.239</v>
      </c>
      <c r="BQ103" s="31" t="e">
        <f t="shared" si="71"/>
        <v>#DIV/0!</v>
      </c>
      <c r="BR103" s="32" t="e">
        <f t="shared" si="72"/>
        <v>#DIV/0!</v>
      </c>
      <c r="BS103" s="30">
        <v>0</v>
      </c>
      <c r="BT103" s="30">
        <v>0</v>
      </c>
      <c r="BU103" s="29">
        <v>12.239</v>
      </c>
      <c r="BV103" s="30">
        <v>0</v>
      </c>
      <c r="BW103" s="30">
        <v>0</v>
      </c>
      <c r="BX103" s="29">
        <v>0</v>
      </c>
      <c r="BY103" s="30">
        <v>0</v>
      </c>
      <c r="BZ103" s="30">
        <v>0</v>
      </c>
      <c r="CA103" s="29">
        <v>0</v>
      </c>
      <c r="CB103" s="30">
        <v>0</v>
      </c>
      <c r="CC103" s="30">
        <v>0</v>
      </c>
      <c r="CD103" s="29">
        <v>0</v>
      </c>
      <c r="CE103" s="30">
        <v>0</v>
      </c>
      <c r="CF103" s="30">
        <v>0</v>
      </c>
      <c r="CG103" s="30">
        <v>0</v>
      </c>
      <c r="CH103" s="29">
        <v>0</v>
      </c>
      <c r="CI103" s="35">
        <v>0</v>
      </c>
      <c r="CJ103" s="29">
        <v>0</v>
      </c>
      <c r="CK103" s="30">
        <v>0</v>
      </c>
      <c r="CL103" s="30">
        <v>0</v>
      </c>
      <c r="CM103" s="29">
        <v>0</v>
      </c>
      <c r="CN103" s="29">
        <v>0</v>
      </c>
      <c r="CO103" s="30">
        <v>0</v>
      </c>
      <c r="CP103" s="29">
        <v>349.5</v>
      </c>
      <c r="CQ103" s="29">
        <v>0</v>
      </c>
      <c r="CR103" s="30">
        <v>0</v>
      </c>
      <c r="CS103" s="29">
        <v>249.6</v>
      </c>
      <c r="CT103" s="29">
        <v>0</v>
      </c>
      <c r="CU103" s="30">
        <v>0</v>
      </c>
      <c r="CV103" s="29">
        <v>0</v>
      </c>
      <c r="CW103" s="30">
        <v>0</v>
      </c>
      <c r="CX103" s="30">
        <v>0</v>
      </c>
      <c r="CY103" s="29">
        <v>0</v>
      </c>
      <c r="CZ103" s="29">
        <v>0</v>
      </c>
      <c r="DA103" s="29">
        <v>0</v>
      </c>
      <c r="DB103" s="29">
        <v>0</v>
      </c>
      <c r="DC103" s="29">
        <v>0</v>
      </c>
      <c r="DD103" s="30">
        <v>0</v>
      </c>
      <c r="DE103" s="29">
        <v>0</v>
      </c>
      <c r="DF103" s="29">
        <v>0</v>
      </c>
      <c r="DG103" s="31">
        <f t="shared" si="52"/>
        <v>0</v>
      </c>
      <c r="DH103" s="31">
        <f t="shared" si="53"/>
        <v>0</v>
      </c>
      <c r="DI103" s="31">
        <f t="shared" si="54"/>
        <v>18670.725000000002</v>
      </c>
      <c r="DJ103" s="30">
        <v>0</v>
      </c>
      <c r="DK103" s="30">
        <v>0</v>
      </c>
      <c r="DL103" s="30">
        <v>0</v>
      </c>
      <c r="DM103" s="29">
        <v>0</v>
      </c>
      <c r="DN103" s="30"/>
      <c r="DO103" s="30">
        <v>0</v>
      </c>
      <c r="DP103" s="30">
        <v>0</v>
      </c>
      <c r="DQ103" s="30">
        <v>0</v>
      </c>
      <c r="DR103" s="30">
        <v>0</v>
      </c>
      <c r="DS103" s="30">
        <v>0</v>
      </c>
      <c r="DT103" s="30">
        <v>0</v>
      </c>
      <c r="DU103" s="30">
        <v>0</v>
      </c>
      <c r="DV103" s="30">
        <v>0</v>
      </c>
      <c r="DW103" s="30">
        <v>0</v>
      </c>
      <c r="DX103" s="30">
        <v>0</v>
      </c>
      <c r="DY103" s="29">
        <v>0</v>
      </c>
      <c r="DZ103" s="30">
        <v>0</v>
      </c>
      <c r="EA103" s="29">
        <v>0</v>
      </c>
      <c r="EB103" s="29">
        <v>0</v>
      </c>
      <c r="EC103" s="31">
        <f t="shared" si="55"/>
        <v>0</v>
      </c>
      <c r="ED103" s="31">
        <f t="shared" si="55"/>
        <v>0</v>
      </c>
      <c r="EE103" s="31">
        <f t="shared" si="56"/>
        <v>0</v>
      </c>
      <c r="EH103" s="22"/>
      <c r="EJ103" s="22"/>
      <c r="EK103" s="22"/>
      <c r="EM103" s="22"/>
    </row>
    <row r="104" spans="1:143" s="21" customFormat="1" ht="20.25" customHeight="1">
      <c r="A104" s="19">
        <v>95</v>
      </c>
      <c r="B104" s="20" t="s">
        <v>142</v>
      </c>
      <c r="C104" s="30">
        <v>12949.8879</v>
      </c>
      <c r="D104" s="30">
        <v>18501.3914</v>
      </c>
      <c r="E104" s="31">
        <f t="shared" si="57"/>
        <v>83619.20000000001</v>
      </c>
      <c r="F104" s="31">
        <f t="shared" si="58"/>
        <v>17599.6223</v>
      </c>
      <c r="G104" s="31">
        <f t="shared" si="44"/>
        <v>15503.4675</v>
      </c>
      <c r="H104" s="31">
        <f t="shared" si="59"/>
        <v>88.08977394929663</v>
      </c>
      <c r="I104" s="31">
        <f t="shared" si="60"/>
        <v>18.540559464811906</v>
      </c>
      <c r="J104" s="31">
        <f t="shared" si="45"/>
        <v>39261</v>
      </c>
      <c r="K104" s="31">
        <f t="shared" si="46"/>
        <v>6645.6723</v>
      </c>
      <c r="L104" s="31">
        <f t="shared" si="47"/>
        <v>4495.7675</v>
      </c>
      <c r="M104" s="31">
        <f t="shared" si="61"/>
        <v>67.64955142311184</v>
      </c>
      <c r="N104" s="31">
        <f t="shared" si="62"/>
        <v>11.450975522783423</v>
      </c>
      <c r="O104" s="31">
        <f t="shared" si="48"/>
        <v>9000</v>
      </c>
      <c r="P104" s="31">
        <f t="shared" si="63"/>
        <v>2064.6</v>
      </c>
      <c r="Q104" s="31">
        <f t="shared" si="49"/>
        <v>2158.3851</v>
      </c>
      <c r="R104" s="31">
        <f t="shared" si="75"/>
        <v>104.54253124091835</v>
      </c>
      <c r="S104" s="32">
        <f t="shared" si="76"/>
        <v>23.982056666666665</v>
      </c>
      <c r="T104" s="30">
        <v>700</v>
      </c>
      <c r="U104" s="30">
        <v>160.58</v>
      </c>
      <c r="V104" s="29">
        <v>26.3741</v>
      </c>
      <c r="W104" s="31">
        <f t="shared" si="73"/>
        <v>16.424274504919666</v>
      </c>
      <c r="X104" s="32">
        <f t="shared" si="74"/>
        <v>3.767728571428571</v>
      </c>
      <c r="Y104" s="30">
        <v>16200</v>
      </c>
      <c r="Z104" s="30">
        <v>1797.39</v>
      </c>
      <c r="AA104" s="29">
        <v>443.1444</v>
      </c>
      <c r="AB104" s="31">
        <f t="shared" si="64"/>
        <v>24.654882913557994</v>
      </c>
      <c r="AC104" s="32">
        <f t="shared" si="65"/>
        <v>2.7354592592592595</v>
      </c>
      <c r="AD104" s="29">
        <v>8300</v>
      </c>
      <c r="AE104" s="30">
        <v>1904.02</v>
      </c>
      <c r="AF104" s="29">
        <v>2132.011</v>
      </c>
      <c r="AG104" s="31">
        <f t="shared" si="66"/>
        <v>111.97419144756884</v>
      </c>
      <c r="AH104" s="32">
        <f t="shared" si="67"/>
        <v>25.686879518072285</v>
      </c>
      <c r="AI104" s="29">
        <v>456</v>
      </c>
      <c r="AJ104" s="30">
        <v>200.09279999999998</v>
      </c>
      <c r="AK104" s="29">
        <v>117.8</v>
      </c>
      <c r="AL104" s="29">
        <v>117.8</v>
      </c>
      <c r="AM104" s="32">
        <f t="shared" si="68"/>
        <v>25.83333333333333</v>
      </c>
      <c r="AN104" s="33">
        <v>0</v>
      </c>
      <c r="AO104" s="33"/>
      <c r="AP104" s="31"/>
      <c r="AQ104" s="31"/>
      <c r="AR104" s="32"/>
      <c r="AS104" s="33">
        <v>0</v>
      </c>
      <c r="AT104" s="33"/>
      <c r="AU104" s="32">
        <v>0</v>
      </c>
      <c r="AV104" s="32"/>
      <c r="AW104" s="32"/>
      <c r="AX104" s="32"/>
      <c r="AY104" s="29">
        <v>42724.6</v>
      </c>
      <c r="AZ104" s="30">
        <f t="shared" si="69"/>
        <v>10681.15</v>
      </c>
      <c r="BA104" s="29">
        <v>10681.2</v>
      </c>
      <c r="BB104" s="30"/>
      <c r="BC104" s="30">
        <v>0</v>
      </c>
      <c r="BD104" s="30">
        <v>0</v>
      </c>
      <c r="BE104" s="34">
        <v>1633.6</v>
      </c>
      <c r="BF104" s="35">
        <v>272.8</v>
      </c>
      <c r="BG104" s="29">
        <v>326.5</v>
      </c>
      <c r="BH104" s="30">
        <v>0</v>
      </c>
      <c r="BI104" s="30">
        <v>0</v>
      </c>
      <c r="BJ104" s="30">
        <v>0</v>
      </c>
      <c r="BK104" s="32"/>
      <c r="BL104" s="32"/>
      <c r="BM104" s="32"/>
      <c r="BN104" s="31">
        <f t="shared" si="50"/>
        <v>4225</v>
      </c>
      <c r="BO104" s="31">
        <f t="shared" si="70"/>
        <v>802.3275</v>
      </c>
      <c r="BP104" s="31">
        <f t="shared" si="51"/>
        <v>863.238</v>
      </c>
      <c r="BQ104" s="31">
        <f t="shared" si="71"/>
        <v>107.5917253241351</v>
      </c>
      <c r="BR104" s="32">
        <f t="shared" si="72"/>
        <v>20.431668639053253</v>
      </c>
      <c r="BS104" s="30">
        <v>4200</v>
      </c>
      <c r="BT104" s="30">
        <v>797.58</v>
      </c>
      <c r="BU104" s="29">
        <v>863.238</v>
      </c>
      <c r="BV104" s="30">
        <v>0</v>
      </c>
      <c r="BW104" s="30">
        <v>0</v>
      </c>
      <c r="BX104" s="29">
        <v>0</v>
      </c>
      <c r="BY104" s="30">
        <v>0</v>
      </c>
      <c r="BZ104" s="30">
        <v>0</v>
      </c>
      <c r="CA104" s="29">
        <v>0</v>
      </c>
      <c r="CB104" s="30">
        <v>25</v>
      </c>
      <c r="CC104" s="30">
        <v>4.7475</v>
      </c>
      <c r="CD104" s="29">
        <v>0</v>
      </c>
      <c r="CE104" s="30">
        <v>0</v>
      </c>
      <c r="CF104" s="30">
        <v>0</v>
      </c>
      <c r="CG104" s="30">
        <v>0</v>
      </c>
      <c r="CH104" s="29">
        <v>0</v>
      </c>
      <c r="CI104" s="35">
        <v>0</v>
      </c>
      <c r="CJ104" s="29">
        <v>0</v>
      </c>
      <c r="CK104" s="30">
        <v>5400</v>
      </c>
      <c r="CL104" s="30">
        <v>1025.46</v>
      </c>
      <c r="CM104" s="29">
        <v>742.7</v>
      </c>
      <c r="CN104" s="29">
        <v>3500</v>
      </c>
      <c r="CO104" s="30">
        <v>664.65</v>
      </c>
      <c r="CP104" s="29">
        <v>6.6</v>
      </c>
      <c r="CQ104" s="29">
        <v>3500</v>
      </c>
      <c r="CR104" s="30">
        <v>664.65</v>
      </c>
      <c r="CS104" s="29">
        <v>6.6</v>
      </c>
      <c r="CT104" s="29">
        <v>0</v>
      </c>
      <c r="CU104" s="30">
        <v>0</v>
      </c>
      <c r="CV104" s="29">
        <v>0</v>
      </c>
      <c r="CW104" s="30">
        <v>0</v>
      </c>
      <c r="CX104" s="30">
        <v>0</v>
      </c>
      <c r="CY104" s="29">
        <v>0</v>
      </c>
      <c r="CZ104" s="29">
        <v>0</v>
      </c>
      <c r="DA104" s="29">
        <v>0</v>
      </c>
      <c r="DB104" s="29">
        <v>0</v>
      </c>
      <c r="DC104" s="29">
        <v>480</v>
      </c>
      <c r="DD104" s="30">
        <v>91.15199999999999</v>
      </c>
      <c r="DE104" s="29">
        <v>163.9</v>
      </c>
      <c r="DF104" s="29">
        <v>0</v>
      </c>
      <c r="DG104" s="31">
        <f t="shared" si="52"/>
        <v>83619.20000000001</v>
      </c>
      <c r="DH104" s="31">
        <f t="shared" si="53"/>
        <v>17599.6223</v>
      </c>
      <c r="DI104" s="31">
        <f t="shared" si="54"/>
        <v>15503.4675</v>
      </c>
      <c r="DJ104" s="30">
        <v>0</v>
      </c>
      <c r="DK104" s="30">
        <v>0</v>
      </c>
      <c r="DL104" s="30">
        <v>0</v>
      </c>
      <c r="DM104" s="29">
        <v>0</v>
      </c>
      <c r="DN104" s="30"/>
      <c r="DO104" s="30">
        <v>0</v>
      </c>
      <c r="DP104" s="30">
        <v>0</v>
      </c>
      <c r="DQ104" s="30">
        <v>0</v>
      </c>
      <c r="DR104" s="30">
        <v>0</v>
      </c>
      <c r="DS104" s="30">
        <v>0</v>
      </c>
      <c r="DT104" s="30">
        <v>0</v>
      </c>
      <c r="DU104" s="30">
        <v>0</v>
      </c>
      <c r="DV104" s="30">
        <v>0</v>
      </c>
      <c r="DW104" s="30">
        <v>0</v>
      </c>
      <c r="DX104" s="30">
        <v>0</v>
      </c>
      <c r="DY104" s="29">
        <v>0</v>
      </c>
      <c r="DZ104" s="30">
        <v>0</v>
      </c>
      <c r="EA104" s="29">
        <v>0</v>
      </c>
      <c r="EB104" s="29">
        <v>0</v>
      </c>
      <c r="EC104" s="31">
        <f t="shared" si="55"/>
        <v>0</v>
      </c>
      <c r="ED104" s="31">
        <f t="shared" si="55"/>
        <v>0</v>
      </c>
      <c r="EE104" s="31">
        <f t="shared" si="56"/>
        <v>0</v>
      </c>
      <c r="EH104" s="22"/>
      <c r="EJ104" s="22"/>
      <c r="EK104" s="22"/>
      <c r="EM104" s="22"/>
    </row>
    <row r="105" spans="1:135" s="27" customFormat="1" ht="36.75" customHeight="1">
      <c r="A105" s="19"/>
      <c r="B105" s="26" t="s">
        <v>44</v>
      </c>
      <c r="C105" s="31">
        <f>SUM(C10:C104)</f>
        <v>1057834.4566000002</v>
      </c>
      <c r="D105" s="31">
        <f>SUM(D10:D104)</f>
        <v>1116525.9796999998</v>
      </c>
      <c r="E105" s="31">
        <f>SUM(E10:E104)</f>
        <v>8236588.503000006</v>
      </c>
      <c r="F105" s="31">
        <f>SUM(F10:F104)</f>
        <v>1864354.3617016</v>
      </c>
      <c r="G105" s="31">
        <f>SUM(G10:G104)</f>
        <v>1874935.3284000005</v>
      </c>
      <c r="H105" s="31">
        <f>G105/F105*100</f>
        <v>100.56754053391133</v>
      </c>
      <c r="I105" s="31">
        <f>G105/E105*100</f>
        <v>22.763493984397716</v>
      </c>
      <c r="J105" s="31">
        <f>SUM(J10:J104)</f>
        <v>3100485.107</v>
      </c>
      <c r="K105" s="31">
        <f>SUM(K10:K104)</f>
        <v>611427.1652016</v>
      </c>
      <c r="L105" s="31">
        <f>SUM(L10:L104)</f>
        <v>604203.6003999998</v>
      </c>
      <c r="M105" s="31">
        <f>L105/K105*100</f>
        <v>98.81857313303729</v>
      </c>
      <c r="N105" s="31">
        <f>L105/J105*100</f>
        <v>19.487389216477208</v>
      </c>
      <c r="O105" s="31">
        <f>SUM(O10:O104)</f>
        <v>1181812.4989999998</v>
      </c>
      <c r="P105" s="31">
        <f>SUM(P10:P104)</f>
        <v>269823.1472706</v>
      </c>
      <c r="Q105" s="31">
        <f>SUM(Q10:Q104)</f>
        <v>299553.7966</v>
      </c>
      <c r="R105" s="31">
        <f t="shared" si="75"/>
        <v>111.01856887748171</v>
      </c>
      <c r="S105" s="31">
        <f t="shared" si="75"/>
        <v>0.03706131257142001</v>
      </c>
      <c r="T105" s="31">
        <f>SUM(T10:T104)</f>
        <v>180469.04000000007</v>
      </c>
      <c r="U105" s="31">
        <f>SUM(U10:U104)</f>
        <v>41399.59777600001</v>
      </c>
      <c r="V105" s="31">
        <f>SUM(V10:V104)</f>
        <v>45411.77769999999</v>
      </c>
      <c r="W105" s="31">
        <f>V105/U104:U105*100</f>
        <v>109.69135001192187</v>
      </c>
      <c r="X105" s="32">
        <f>V105/T105*100</f>
        <v>25.163195692734874</v>
      </c>
      <c r="Y105" s="31">
        <f>SUM(Y10:Y104)</f>
        <v>631909.744</v>
      </c>
      <c r="Z105" s="31">
        <f>SUM(Z10:Z104)</f>
        <v>70110.38609680002</v>
      </c>
      <c r="AA105" s="31">
        <f>SUM(AA10:AA104)</f>
        <v>68826.6316</v>
      </c>
      <c r="AB105" s="31">
        <f t="shared" si="64"/>
        <v>98.16895246443576</v>
      </c>
      <c r="AC105" s="32">
        <f t="shared" si="65"/>
        <v>10.891845275929152</v>
      </c>
      <c r="AD105" s="31">
        <f>SUM(AD10:AD104)</f>
        <v>1001343.4589999999</v>
      </c>
      <c r="AE105" s="31">
        <f>SUM(AE10:AE104)</f>
        <v>228423.54949459995</v>
      </c>
      <c r="AF105" s="31">
        <f>SUM(AF10:AF104)</f>
        <v>254142.01890000002</v>
      </c>
      <c r="AG105" s="31">
        <f>AF105/AE105*100</f>
        <v>111.25911468511178</v>
      </c>
      <c r="AH105" s="32">
        <f>AF105/AD105*100</f>
        <v>25.380104759839455</v>
      </c>
      <c r="AI105" s="31">
        <f>SUM(AI10:AI104)</f>
        <v>94617.385</v>
      </c>
      <c r="AJ105" s="31">
        <f>SUM(AJ10:AJ104)</f>
        <v>41463.25853799999</v>
      </c>
      <c r="AK105" s="31">
        <f>SUM(AK10:AK104)</f>
        <v>37683.291999999994</v>
      </c>
      <c r="AL105" s="31">
        <f>AK105/AJ105*100</f>
        <v>90.8835757938905</v>
      </c>
      <c r="AM105" s="32">
        <f>AK105/AI105*100</f>
        <v>39.827027559470174</v>
      </c>
      <c r="AN105" s="31">
        <f aca="true" t="shared" si="77" ref="AN105:BO105">SUM(AN10:AN104)</f>
        <v>48500</v>
      </c>
      <c r="AO105" s="31">
        <f t="shared" si="77"/>
        <v>13293.85</v>
      </c>
      <c r="AP105" s="31">
        <f t="shared" si="77"/>
        <v>11723.45</v>
      </c>
      <c r="AQ105" s="31">
        <f t="shared" si="77"/>
        <v>358.3661988952387</v>
      </c>
      <c r="AR105" s="31">
        <f t="shared" si="77"/>
        <v>98.22817511718492</v>
      </c>
      <c r="AS105" s="31">
        <f t="shared" si="77"/>
        <v>0</v>
      </c>
      <c r="AT105" s="31">
        <f t="shared" si="77"/>
        <v>0</v>
      </c>
      <c r="AU105" s="31">
        <f t="shared" si="77"/>
        <v>0</v>
      </c>
      <c r="AV105" s="31">
        <f t="shared" si="77"/>
        <v>0</v>
      </c>
      <c r="AW105" s="31">
        <f t="shared" si="77"/>
        <v>0</v>
      </c>
      <c r="AX105" s="31">
        <f t="shared" si="77"/>
        <v>0</v>
      </c>
      <c r="AY105" s="31">
        <f t="shared" si="77"/>
        <v>4981296.386000001</v>
      </c>
      <c r="AZ105" s="31">
        <f t="shared" si="77"/>
        <v>1245324.0965000002</v>
      </c>
      <c r="BA105" s="31">
        <f t="shared" si="77"/>
        <v>1258578.2000000004</v>
      </c>
      <c r="BB105" s="31">
        <f t="shared" si="77"/>
        <v>0</v>
      </c>
      <c r="BC105" s="31">
        <f t="shared" si="77"/>
        <v>0</v>
      </c>
      <c r="BD105" s="31">
        <f t="shared" si="77"/>
        <v>0</v>
      </c>
      <c r="BE105" s="31">
        <f t="shared" si="77"/>
        <v>46689.2</v>
      </c>
      <c r="BF105" s="31">
        <f t="shared" si="77"/>
        <v>4287.1</v>
      </c>
      <c r="BG105" s="31">
        <f t="shared" si="77"/>
        <v>5236.299</v>
      </c>
      <c r="BH105" s="31">
        <f t="shared" si="77"/>
        <v>0</v>
      </c>
      <c r="BI105" s="31">
        <f t="shared" si="77"/>
        <v>0</v>
      </c>
      <c r="BJ105" s="31">
        <f t="shared" si="77"/>
        <v>0</v>
      </c>
      <c r="BK105" s="31">
        <f t="shared" si="77"/>
        <v>0</v>
      </c>
      <c r="BL105" s="31">
        <f t="shared" si="77"/>
        <v>0</v>
      </c>
      <c r="BM105" s="31">
        <f t="shared" si="77"/>
        <v>0</v>
      </c>
      <c r="BN105" s="31">
        <f t="shared" si="77"/>
        <v>182396.36</v>
      </c>
      <c r="BO105" s="31">
        <f t="shared" si="77"/>
        <v>34637.068764</v>
      </c>
      <c r="BP105" s="31">
        <f aca="true" t="shared" si="78" ref="BP105:EA105">SUM(BP10:BP104)</f>
        <v>26582.543800000003</v>
      </c>
      <c r="BQ105" s="31">
        <f t="shared" si="71"/>
        <v>76.7459393897342</v>
      </c>
      <c r="BR105" s="32">
        <f t="shared" si="72"/>
        <v>14.57405389011053</v>
      </c>
      <c r="BS105" s="31">
        <f t="shared" si="78"/>
        <v>146409.18</v>
      </c>
      <c r="BT105" s="31">
        <f t="shared" si="78"/>
        <v>27803.103282000007</v>
      </c>
      <c r="BU105" s="31">
        <f t="shared" si="78"/>
        <v>18726.185599999997</v>
      </c>
      <c r="BV105" s="31">
        <f t="shared" si="78"/>
        <v>3350</v>
      </c>
      <c r="BW105" s="31">
        <f t="shared" si="78"/>
        <v>636.165</v>
      </c>
      <c r="BX105" s="31">
        <f t="shared" si="78"/>
        <v>527.5</v>
      </c>
      <c r="BY105" s="31">
        <f t="shared" si="78"/>
        <v>0</v>
      </c>
      <c r="BZ105" s="31">
        <f t="shared" si="78"/>
        <v>0</v>
      </c>
      <c r="CA105" s="31">
        <f t="shared" si="78"/>
        <v>0</v>
      </c>
      <c r="CB105" s="31">
        <f t="shared" si="78"/>
        <v>32637.179999999997</v>
      </c>
      <c r="CC105" s="31">
        <f t="shared" si="78"/>
        <v>6197.8004820000015</v>
      </c>
      <c r="CD105" s="31">
        <f t="shared" si="78"/>
        <v>7328.858199999999</v>
      </c>
      <c r="CE105" s="31">
        <f t="shared" si="78"/>
        <v>0</v>
      </c>
      <c r="CF105" s="31">
        <f t="shared" si="78"/>
        <v>0</v>
      </c>
      <c r="CG105" s="31">
        <f t="shared" si="78"/>
        <v>0</v>
      </c>
      <c r="CH105" s="31">
        <f t="shared" si="78"/>
        <v>33792.7</v>
      </c>
      <c r="CI105" s="31">
        <f t="shared" si="78"/>
        <v>2366.5</v>
      </c>
      <c r="CJ105" s="31">
        <f t="shared" si="78"/>
        <v>6687.654999999999</v>
      </c>
      <c r="CK105" s="31">
        <f t="shared" si="78"/>
        <v>146453</v>
      </c>
      <c r="CL105" s="31">
        <f t="shared" si="78"/>
        <v>27811.4247</v>
      </c>
      <c r="CM105" s="31">
        <f t="shared" si="78"/>
        <v>21783.153999999995</v>
      </c>
      <c r="CN105" s="31">
        <f t="shared" si="78"/>
        <v>768712.7179999999</v>
      </c>
      <c r="CO105" s="31">
        <f t="shared" si="78"/>
        <v>145817.1301482001</v>
      </c>
      <c r="CP105" s="31">
        <f t="shared" si="78"/>
        <v>95467.59700000005</v>
      </c>
      <c r="CQ105" s="31">
        <f t="shared" si="78"/>
        <v>352009.118</v>
      </c>
      <c r="CR105" s="31">
        <f t="shared" si="78"/>
        <v>66770.57150819997</v>
      </c>
      <c r="CS105" s="31">
        <f t="shared" si="78"/>
        <v>47369.61699999999</v>
      </c>
      <c r="CT105" s="31">
        <f t="shared" si="78"/>
        <v>4650.041</v>
      </c>
      <c r="CU105" s="31">
        <f t="shared" si="78"/>
        <v>809.9235</v>
      </c>
      <c r="CV105" s="31">
        <f t="shared" si="78"/>
        <v>15580.2492</v>
      </c>
      <c r="CW105" s="31">
        <f t="shared" si="78"/>
        <v>5000</v>
      </c>
      <c r="CX105" s="31">
        <f t="shared" si="78"/>
        <v>949.5</v>
      </c>
      <c r="CY105" s="31">
        <f t="shared" si="78"/>
        <v>7054.8</v>
      </c>
      <c r="CZ105" s="31">
        <f t="shared" si="78"/>
        <v>5000</v>
      </c>
      <c r="DA105" s="31">
        <f t="shared" si="78"/>
        <v>949.5</v>
      </c>
      <c r="DB105" s="31">
        <f t="shared" si="78"/>
        <v>5000</v>
      </c>
      <c r="DC105" s="31">
        <f t="shared" si="78"/>
        <v>36433.36</v>
      </c>
      <c r="DD105" s="31">
        <f t="shared" si="78"/>
        <v>6711.476183999999</v>
      </c>
      <c r="DE105" s="31">
        <f t="shared" si="78"/>
        <v>20053.085199999998</v>
      </c>
      <c r="DF105" s="31">
        <f t="shared" si="78"/>
        <v>-104.999</v>
      </c>
      <c r="DG105" s="31">
        <f t="shared" si="78"/>
        <v>8167263.393000007</v>
      </c>
      <c r="DH105" s="31">
        <f t="shared" si="78"/>
        <v>1864354.3617016</v>
      </c>
      <c r="DI105" s="31">
        <f t="shared" si="78"/>
        <v>1879705.7544000007</v>
      </c>
      <c r="DJ105" s="31">
        <f t="shared" si="78"/>
        <v>0</v>
      </c>
      <c r="DK105" s="31">
        <f t="shared" si="78"/>
        <v>0</v>
      </c>
      <c r="DL105" s="31">
        <f t="shared" si="78"/>
        <v>0</v>
      </c>
      <c r="DM105" s="31">
        <f t="shared" si="78"/>
        <v>69325.11</v>
      </c>
      <c r="DN105" s="31">
        <f t="shared" si="78"/>
        <v>0</v>
      </c>
      <c r="DO105" s="31">
        <f t="shared" si="78"/>
        <v>0</v>
      </c>
      <c r="DP105" s="31">
        <f t="shared" si="78"/>
        <v>0</v>
      </c>
      <c r="DQ105" s="31">
        <f t="shared" si="78"/>
        <v>0</v>
      </c>
      <c r="DR105" s="31">
        <f t="shared" si="78"/>
        <v>0</v>
      </c>
      <c r="DS105" s="31">
        <f t="shared" si="78"/>
        <v>0</v>
      </c>
      <c r="DT105" s="31">
        <f t="shared" si="78"/>
        <v>0</v>
      </c>
      <c r="DU105" s="31">
        <f t="shared" si="78"/>
        <v>0</v>
      </c>
      <c r="DV105" s="31">
        <f t="shared" si="78"/>
        <v>0</v>
      </c>
      <c r="DW105" s="31">
        <f t="shared" si="78"/>
        <v>0</v>
      </c>
      <c r="DX105" s="31">
        <f t="shared" si="78"/>
        <v>0</v>
      </c>
      <c r="DY105" s="31">
        <f t="shared" si="78"/>
        <v>183495.3861</v>
      </c>
      <c r="DZ105" s="31">
        <f t="shared" si="78"/>
        <v>27609.356775</v>
      </c>
      <c r="EA105" s="31">
        <f t="shared" si="78"/>
        <v>9580.713800000001</v>
      </c>
      <c r="EB105" s="31">
        <f>SUM(EB10:EB104)</f>
        <v>-4770.426</v>
      </c>
      <c r="EC105" s="31">
        <f>SUM(EC10:EC104)</f>
        <v>252820.4961</v>
      </c>
      <c r="ED105" s="31">
        <f>SUM(ED10:ED104)</f>
        <v>27609.356775</v>
      </c>
      <c r="EE105" s="31">
        <f>SUM(EE10:EE104)</f>
        <v>4810.2878</v>
      </c>
    </row>
  </sheetData>
  <sheetProtection/>
  <protectedRanges>
    <protectedRange sqref="AP53:AP104" name="Range4_4_1_1_2_1_1_2_1_1_1_2_1_1_1"/>
    <protectedRange sqref="AP45:AP48 AP14:AP23 AP25:AP26 AP28:AP36 AP38:AP40 AP42:AP43 AP51:AP52" name="Range4_4_1_1_2_1_1_2_1_1_1_1_1_1"/>
    <protectedRange sqref="AP41" name="Range4_4_1_1_1_1_1_1_1_1_1_1_1_1_1"/>
    <protectedRange sqref="W10:W105" name="Range4_5_1_2_1_1_1_1_1_1_1_1_1"/>
    <protectedRange sqref="AB10:AB105" name="Range4_1_1_1_2_1_1_1_1_1_1_1_1_1"/>
    <protectedRange sqref="AG10:AG105" name="Range4_2_1_1_2_1_1_1_1_1_1_1_1_1"/>
    <protectedRange sqref="AL105" name="Range4_3_1_1_2_1_1_1_1_1_1_1_1_1"/>
    <protectedRange sqref="AQ10:AQ104" name="Range4_4_1_1_2_1_1_1_1_1_1_1_1_1"/>
    <protectedRange sqref="BT10:BT104 CC10:CC104 BZ10:BZ104 BW10:BW104 CL10:CL104 DD10:DD104 CO10:CO104 CR10:CR104 CU10:CU104 CX10:CX104" name="Range5_12"/>
    <protectedRange sqref="T10:T54" name="Range4_2"/>
    <protectedRange sqref="T55:T76 T78:T82" name="Range4_4"/>
    <protectedRange sqref="T83:T104" name="Range4_6"/>
    <protectedRange sqref="AO14:AO15" name="Range4_26"/>
    <protectedRange sqref="T77" name="Range4_4_1"/>
    <protectedRange sqref="BF10:BF104" name="Range4"/>
    <protectedRange sqref="CI10:CI104" name="Range5"/>
    <protectedRange sqref="V10:V104" name="Range4_1"/>
    <protectedRange sqref="AA10:AA104" name="Range4_3"/>
    <protectedRange sqref="AF10:AF104" name="Range4_5"/>
    <protectedRange sqref="AD10:AD104" name="Range4_7"/>
    <protectedRange sqref="AL10:AL104" name="Range4_10"/>
    <protectedRange sqref="AI10:AI104" name="Range4_13"/>
    <protectedRange sqref="AP10:AP13" name="Range4_15"/>
    <protectedRange sqref="AN10:AN13" name="Range4_20"/>
    <protectedRange sqref="BA10:BA104" name="Range4_21"/>
    <protectedRange sqref="AY10:AY104" name="Range4_22"/>
    <protectedRange sqref="BU10:BU104" name="Range5_1"/>
    <protectedRange sqref="CD10:CD104" name="Range5_3"/>
    <protectedRange sqref="CA10:CA104" name="Range5_4"/>
    <protectedRange sqref="BX10:BX104" name="Range5_5"/>
    <protectedRange sqref="CJ10:CJ104" name="Range5_6"/>
    <protectedRange sqref="CM10:CM104" name="Range5_7"/>
    <protectedRange sqref="CP10:CP104" name="Range5_9"/>
    <protectedRange sqref="CS10:CS104" name="Range5_11"/>
    <protectedRange sqref="CY10:CY104" name="Range5_15"/>
    <protectedRange sqref="DE10:DE104" name="Range5_16"/>
    <protectedRange sqref="EA10:EA104" name="Range6"/>
    <protectedRange sqref="DY10:DY104" name="Range6_1"/>
    <protectedRange sqref="DM10:DM104" name="Range6_2"/>
    <protectedRange sqref="AK10:AK104" name="Range4_27"/>
    <protectedRange sqref="BG10:BG104" name="Range4_29"/>
    <protectedRange sqref="CH10:CH104" name="Range5_19"/>
    <protectedRange sqref="CN10:CN104" name="Range5_20"/>
    <protectedRange sqref="CQ10:CQ104" name="Range5_21"/>
    <protectedRange sqref="CV10:CV104" name="Range5_22"/>
    <protectedRange sqref="CT10:CT104" name="Range5_23"/>
    <protectedRange sqref="DC10:DC104" name="Range5_25"/>
    <protectedRange sqref="CZ10:DB104" name="Range5_27"/>
    <protectedRange sqref="BE10:BE104" name="Range4_31"/>
    <protectedRange sqref="EB10:EB104" name="Range6_3"/>
    <protectedRange sqref="DF10:DF104" name="Range5_28"/>
  </protectedRanges>
  <mergeCells count="132">
    <mergeCell ref="CZ5:DB6"/>
    <mergeCell ref="BK7:BK8"/>
    <mergeCell ref="BL7:BM7"/>
    <mergeCell ref="CW7:CW8"/>
    <mergeCell ref="CT7:CT8"/>
    <mergeCell ref="CN7:CN8"/>
    <mergeCell ref="CB7:CB8"/>
    <mergeCell ref="CE7:CE8"/>
    <mergeCell ref="BO7:BR7"/>
    <mergeCell ref="BW7:BX7"/>
    <mergeCell ref="DM6:DO6"/>
    <mergeCell ref="DY6:EA6"/>
    <mergeCell ref="DP5:DR6"/>
    <mergeCell ref="DS5:EA5"/>
    <mergeCell ref="DV6:DX6"/>
    <mergeCell ref="DS6:DU6"/>
    <mergeCell ref="DJ5:DO5"/>
    <mergeCell ref="DF4:DF6"/>
    <mergeCell ref="DG4:DI6"/>
    <mergeCell ref="CI7:CJ7"/>
    <mergeCell ref="BY7:BY8"/>
    <mergeCell ref="DC7:DC8"/>
    <mergeCell ref="CQ6:CS6"/>
    <mergeCell ref="CK7:CK8"/>
    <mergeCell ref="CQ7:CQ8"/>
    <mergeCell ref="CL7:CM7"/>
    <mergeCell ref="DC5:DE6"/>
    <mergeCell ref="DJ4:EA4"/>
    <mergeCell ref="AI7:AI8"/>
    <mergeCell ref="CT6:CV6"/>
    <mergeCell ref="DJ6:DL6"/>
    <mergeCell ref="BN7:BN8"/>
    <mergeCell ref="AV7:AV8"/>
    <mergeCell ref="BH7:BH8"/>
    <mergeCell ref="BE7:BE8"/>
    <mergeCell ref="BI7:BJ7"/>
    <mergeCell ref="CH7:CH8"/>
    <mergeCell ref="BS7:BS8"/>
    <mergeCell ref="BF7:BG7"/>
    <mergeCell ref="BC7:BD7"/>
    <mergeCell ref="BB7:BB8"/>
    <mergeCell ref="AS7:AS8"/>
    <mergeCell ref="AJ7:AM7"/>
    <mergeCell ref="AT7:AU7"/>
    <mergeCell ref="AY7:AY8"/>
    <mergeCell ref="AW7:AX7"/>
    <mergeCell ref="O7:O8"/>
    <mergeCell ref="BV6:BX6"/>
    <mergeCell ref="AY6:BA6"/>
    <mergeCell ref="BB6:BD6"/>
    <mergeCell ref="AV6:AX6"/>
    <mergeCell ref="BN6:BR6"/>
    <mergeCell ref="AD6:AH6"/>
    <mergeCell ref="AI6:AM6"/>
    <mergeCell ref="AN6:AR6"/>
    <mergeCell ref="Y6:AC6"/>
    <mergeCell ref="AS6:AU6"/>
    <mergeCell ref="BE6:BG6"/>
    <mergeCell ref="CN6:CP6"/>
    <mergeCell ref="CE6:CG6"/>
    <mergeCell ref="CH6:CJ6"/>
    <mergeCell ref="CK6:CM6"/>
    <mergeCell ref="BH6:BJ6"/>
    <mergeCell ref="BS6:BU6"/>
    <mergeCell ref="CB6:CD6"/>
    <mergeCell ref="BY6:CA6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O6:S6"/>
    <mergeCell ref="T6:X6"/>
    <mergeCell ref="C1:N1"/>
    <mergeCell ref="C2:N2"/>
    <mergeCell ref="T2:V2"/>
    <mergeCell ref="L3:O3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K7:N7"/>
    <mergeCell ref="BT7:BU7"/>
    <mergeCell ref="P7:S7"/>
    <mergeCell ref="U7:X7"/>
    <mergeCell ref="Z7:AC7"/>
    <mergeCell ref="AE7:AH7"/>
    <mergeCell ref="T7:T8"/>
    <mergeCell ref="Y7:Y8"/>
    <mergeCell ref="AD7:AD8"/>
    <mergeCell ref="AN7:AN8"/>
    <mergeCell ref="AZ7:BA7"/>
    <mergeCell ref="BV7:BV8"/>
    <mergeCell ref="CF7:CG7"/>
    <mergeCell ref="AO7:AR7"/>
    <mergeCell ref="ED7:EE7"/>
    <mergeCell ref="CX7:CY7"/>
    <mergeCell ref="DA7:DB7"/>
    <mergeCell ref="DD7:DE7"/>
    <mergeCell ref="DH7:DI7"/>
    <mergeCell ref="DJ7:DJ8"/>
    <mergeCell ref="DZ7:EA7"/>
    <mergeCell ref="DM7:DM8"/>
    <mergeCell ref="EB7:EB8"/>
    <mergeCell ref="BZ7:CA7"/>
    <mergeCell ref="CC7:CD7"/>
    <mergeCell ref="DP7:DP8"/>
    <mergeCell ref="DW7:DX7"/>
    <mergeCell ref="DF7:DF8"/>
    <mergeCell ref="DG7:DG8"/>
    <mergeCell ref="CZ7:CZ8"/>
    <mergeCell ref="DK7:DL7"/>
    <mergeCell ref="EC7:EC8"/>
    <mergeCell ref="DV7:DV8"/>
    <mergeCell ref="CO7:CP7"/>
    <mergeCell ref="CR7:CS7"/>
    <mergeCell ref="CU7:CV7"/>
    <mergeCell ref="DQ7:DR7"/>
    <mergeCell ref="DT7:DU7"/>
    <mergeCell ref="DY7:DY8"/>
    <mergeCell ref="DS7:DS8"/>
    <mergeCell ref="DN7:DO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Gohar</cp:lastModifiedBy>
  <cp:lastPrinted>2019-05-16T13:56:20Z</cp:lastPrinted>
  <dcterms:created xsi:type="dcterms:W3CDTF">2002-03-15T09:46:46Z</dcterms:created>
  <dcterms:modified xsi:type="dcterms:W3CDTF">2020-05-22T12:34:54Z</dcterms:modified>
  <cp:category/>
  <cp:version/>
  <cp:contentType/>
  <cp:contentStatus/>
</cp:coreProperties>
</file>