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<sst xmlns="http://schemas.openxmlformats.org/spreadsheetml/2006/main" count="316" uniqueCount="156">
  <si>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</si>
  <si>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</si>
  <si>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</si>
  <si>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</si>
  <si>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</si>
  <si>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</si>
  <si>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</si>
  <si>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</si>
  <si>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</si>
  <si>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</si>
  <si>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</si>
  <si>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</si>
  <si>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</si>
  <si>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</si>
  <si>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</si>
  <si>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</si>
  <si>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</si>
  <si>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</si>
  <si>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</si>
  <si>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</si>
  <si>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</si>
  <si>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</si>
  <si>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</si>
  <si>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</si>
  <si>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</si>
  <si>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</si>
  <si>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</si>
  <si>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</si>
  <si>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</si>
  <si>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</si>
  <si>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</si>
  <si>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</si>
  <si>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</si>
  <si>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</si>
  <si>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</si>
  <si>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</si>
  <si>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</si>
  <si>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</si>
  <si>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</si>
  <si>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</si>
  <si>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</si>
  <si>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</si>
  <si>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</si>
  <si>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</si>
  <si>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</si>
  <si>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</si>
  <si>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</si>
  <si>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t>կատ. %-ը տարեկան ծրագրի նկատմամբ</t>
  </si>
  <si>
    <t>Հաշվետու ժամանակաշրջան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</si>
  <si>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</si>
  <si>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</si>
  <si>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</si>
  <si>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</si>
  <si>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</si>
  <si>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</si>
  <si>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</si>
  <si>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</si>
  <si>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</si>
  <si>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</si>
  <si>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</si>
  <si>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</si>
  <si>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</si>
  <si>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</si>
  <si>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</si>
  <si>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</si>
  <si>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</si>
  <si>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</si>
  <si>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</si>
  <si>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</si>
  <si>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</si>
  <si>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</si>
  <si>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</si>
  <si>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</si>
  <si>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</si>
  <si>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</si>
  <si>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</si>
  <si>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</si>
  <si>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</si>
  <si>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</si>
  <si>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</si>
  <si>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</si>
  <si>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</si>
  <si>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</si>
  <si>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</si>
  <si>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</si>
  <si>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</si>
  <si>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</si>
  <si>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</si>
  <si>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</si>
  <si>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</si>
  <si>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</si>
  <si>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</si>
  <si>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</si>
  <si>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</si>
  <si>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</si>
  <si>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</si>
  <si>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</si>
  <si>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</si>
  <si>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</si>
  <si>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</si>
  <si>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</si>
  <si>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</si>
  <si>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</si>
  <si>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</si>
  <si>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</si>
  <si>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</si>
  <si>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</si>
  <si>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</si>
  <si>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</si>
  <si>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</si>
  <si>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</si>
  <si>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</si>
  <si>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</si>
  <si>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</si>
  <si>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</si>
  <si>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</si>
  <si>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</si>
  <si>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</si>
  <si>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</si>
  <si>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</si>
  <si>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</si>
  <si>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</si>
  <si>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</si>
  <si>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</si>
  <si>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</si>
  <si>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</si>
  <si>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</si>
  <si>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</si>
  <si>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</si>
  <si>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</si>
  <si>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</si>
  <si>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</si>
  <si>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</si>
  <si>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</si>
  <si>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</si>
  <si>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</si>
  <si>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</si>
  <si>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</si>
  <si>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</si>
  <si>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</si>
  <si>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</si>
  <si>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</si>
  <si>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</si>
  <si>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</si>
  <si>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</si>
  <si>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>տող 1392Վարչական բյուջեի պահուստային ֆոնդից ֆոնդային բյուջե կատարվող հատկացումներից մուտքեր</t>
  </si>
  <si>
    <t>կատ. %-ը11-ամսվա նկատմամբ</t>
  </si>
  <si>
    <t>c</t>
  </si>
  <si>
    <t>ծրագիր (1-ին եռամսյակ, 1-ին կիսամյակ, 9 ամիս)</t>
  </si>
  <si>
    <t xml:space="preserve"> տող 1260   2.6 Կապիտալ ներքին պաշտոնական դրամաշնորհներ` ստացված կառավարման այլ մակարդակներից</t>
  </si>
  <si>
    <r>
      <t xml:space="preserve"> տող 1381+տող 1382 տող 1381.Նվիր</t>
    </r>
    <r>
      <rPr>
        <sz val="11"/>
        <rFont val="GHEA Grapalat"/>
        <family val="3"/>
      </rPr>
      <t>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</si>
  <si>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</si>
  <si>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 xml:space="preserve">փաստ                   ( 01.06.2020 ամիս)                                                                           </t>
  </si>
  <si>
    <r>
      <t xml:space="preserve"> ՀՀ   ԱՐԱՐԱՏԻ   ՄԱՐԶԻ  ՀԱՄԱՅՆՔՆԵՐԻ   ԲՅՈՒՋԵՏԱՅԻՆ   ԵԿԱՄՈՒՏՆԵՐԻ 01.07.(աճողական)  2020թ. </t>
    </r>
    <r>
      <rPr>
        <b/>
        <sz val="12"/>
        <rFont val="GHEA Grapalat"/>
        <family val="3"/>
      </rPr>
      <t xml:space="preserve">                                        </t>
    </r>
  </si>
  <si>
    <t xml:space="preserve">փաստ                   ( 01.07.2020 ամիս)                                                                           </t>
  </si>
  <si>
    <t>կատ. %-ը6 ամսվա նկատմամբ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</si>
</sst>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15" formatCode="#,##0.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32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/>
      <protection locked="0"/>
    </xf>
    <xf numFmtId="14" fontId="3" fillId="32" borderId="0" xfId="0" applyNumberFormat="1" applyFont="1" applyFill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 applyProtection="1">
      <alignment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8" fillId="32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204" fontId="3" fillId="0" borderId="0" xfId="0" applyNumberFormat="1" applyFont="1" applyFill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215" fontId="6" fillId="0" borderId="12" xfId="0" applyNumberFormat="1" applyFont="1" applyFill="1" applyBorder="1" applyAlignment="1" applyProtection="1">
      <alignment horizontal="right" vertical="center" wrapText="1"/>
      <protection/>
    </xf>
    <xf numFmtId="215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3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12" xfId="0" applyFont="1" applyFill="1" applyBorder="1" applyAlignment="1">
      <alignment horizontal="left"/>
    </xf>
    <xf numFmtId="215" fontId="6" fillId="32" borderId="12" xfId="0" applyNumberFormat="1" applyFont="1" applyFill="1" applyBorder="1" applyAlignment="1" applyProtection="1">
      <alignment horizontal="right" vertical="center" wrapText="1"/>
      <protection/>
    </xf>
    <xf numFmtId="215" fontId="6" fillId="32" borderId="12" xfId="0" applyNumberFormat="1" applyFont="1" applyFill="1" applyBorder="1" applyAlignment="1" applyProtection="1">
      <alignment horizontal="right" vertical="center" wrapText="1"/>
      <protection locked="0"/>
    </xf>
    <xf numFmtId="215" fontId="9" fillId="32" borderId="12" xfId="0" applyNumberFormat="1" applyFont="1" applyFill="1" applyBorder="1" applyAlignment="1">
      <alignment horizontal="right" vertical="center" wrapText="1"/>
    </xf>
    <xf numFmtId="215" fontId="6" fillId="32" borderId="12" xfId="0" applyNumberFormat="1" applyFont="1" applyFill="1" applyBorder="1" applyAlignment="1" applyProtection="1">
      <alignment horizontal="right" vertical="center"/>
      <protection locked="0"/>
    </xf>
    <xf numFmtId="204" fontId="4" fillId="32" borderId="0" xfId="0" applyNumberFormat="1" applyFont="1" applyFill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left"/>
    </xf>
    <xf numFmtId="204" fontId="3" fillId="32" borderId="0" xfId="0" applyNumberFormat="1" applyFont="1" applyFill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left" vertical="center" wrapText="1"/>
    </xf>
    <xf numFmtId="4" fontId="6" fillId="32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32" borderId="17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3" fillId="32" borderId="12" xfId="0" applyNumberFormat="1" applyFont="1" applyFill="1" applyBorder="1" applyAlignment="1" applyProtection="1">
      <alignment horizontal="center" vertical="center" wrapText="1"/>
      <protection/>
    </xf>
    <xf numFmtId="4" fontId="3" fillId="4" borderId="14" xfId="0" applyNumberFormat="1" applyFont="1" applyFill="1" applyBorder="1" applyAlignment="1" applyProtection="1">
      <alignment horizontal="center" vertical="center" wrapText="1"/>
      <protection/>
    </xf>
    <xf numFmtId="4" fontId="3" fillId="4" borderId="15" xfId="0" applyNumberFormat="1" applyFont="1" applyFill="1" applyBorder="1" applyAlignment="1" applyProtection="1">
      <alignment horizontal="center" vertical="center" wrapText="1"/>
      <protection/>
    </xf>
    <xf numFmtId="4" fontId="3" fillId="4" borderId="16" xfId="0" applyNumberFormat="1" applyFont="1" applyFill="1" applyBorder="1" applyAlignment="1" applyProtection="1">
      <alignment horizontal="center" vertical="center" wrapText="1"/>
      <protection/>
    </xf>
    <xf numFmtId="4" fontId="3" fillId="4" borderId="23" xfId="0" applyNumberFormat="1" applyFont="1" applyFill="1" applyBorder="1" applyAlignment="1" applyProtection="1">
      <alignment horizontal="center" vertical="center" wrapText="1"/>
      <protection/>
    </xf>
    <xf numFmtId="4" fontId="3" fillId="4" borderId="0" xfId="0" applyNumberFormat="1" applyFont="1" applyFill="1" applyBorder="1" applyAlignment="1" applyProtection="1">
      <alignment horizontal="center" vertical="center" wrapText="1"/>
      <protection/>
    </xf>
    <xf numFmtId="4" fontId="3" fillId="4" borderId="24" xfId="0" applyNumberFormat="1" applyFont="1" applyFill="1" applyBorder="1" applyAlignment="1" applyProtection="1">
      <alignment horizontal="center" vertical="center" wrapText="1"/>
      <protection/>
    </xf>
    <xf numFmtId="4" fontId="3" fillId="4" borderId="17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34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32" borderId="20" xfId="0" applyNumberFormat="1" applyFont="1" applyFill="1" applyBorder="1" applyAlignment="1" applyProtection="1">
      <alignment horizontal="center" vertical="center" wrapText="1"/>
      <protection/>
    </xf>
    <xf numFmtId="0" fontId="3" fillId="32" borderId="21" xfId="0" applyNumberFormat="1" applyFont="1" applyFill="1" applyBorder="1" applyAlignment="1" applyProtection="1">
      <alignment horizontal="center" vertical="center" wrapText="1"/>
      <protection/>
    </xf>
    <xf numFmtId="0" fontId="3" fillId="32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4" fillId="32" borderId="21" xfId="0" applyNumberFormat="1" applyFont="1" applyFill="1" applyBorder="1" applyAlignment="1" applyProtection="1">
      <alignment horizontal="center" vertical="center" wrapText="1"/>
      <protection/>
    </xf>
    <xf numFmtId="0" fontId="4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34" borderId="14" xfId="0" applyNumberFormat="1" applyFont="1" applyFill="1" applyBorder="1" applyAlignment="1" applyProtection="1">
      <alignment horizontal="center" vertical="center" wrapText="1"/>
      <protection/>
    </xf>
    <xf numFmtId="4" fontId="3" fillId="34" borderId="15" xfId="0" applyNumberFormat="1" applyFont="1" applyFill="1" applyBorder="1" applyAlignment="1" applyProtection="1">
      <alignment horizontal="center" vertical="center" wrapText="1"/>
      <protection/>
    </xf>
    <xf numFmtId="4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4" borderId="20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center" vertical="center" wrapText="1"/>
      <protection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textRotation="90" wrapText="1"/>
      <protection/>
    </xf>
    <xf numFmtId="0" fontId="3" fillId="32" borderId="25" xfId="0" applyFont="1" applyFill="1" applyBorder="1" applyAlignment="1" applyProtection="1">
      <alignment horizontal="center" vertical="center" textRotation="90" wrapText="1"/>
      <protection/>
    </xf>
    <xf numFmtId="0" fontId="3" fillId="32" borderId="19" xfId="0" applyFont="1" applyFill="1" applyBorder="1" applyAlignment="1" applyProtection="1">
      <alignment horizontal="center" vertical="center" textRotation="90" wrapText="1"/>
      <protection/>
    </xf>
    <xf numFmtId="4" fontId="4" fillId="4" borderId="14" xfId="0" applyNumberFormat="1" applyFont="1" applyFill="1" applyBorder="1" applyAlignment="1" applyProtection="1">
      <alignment horizontal="center" vertical="center" wrapText="1"/>
      <protection/>
    </xf>
    <xf numFmtId="4" fontId="4" fillId="4" borderId="15" xfId="0" applyNumberFormat="1" applyFont="1" applyFill="1" applyBorder="1" applyAlignment="1" applyProtection="1">
      <alignment horizontal="center" vertical="center" wrapText="1"/>
      <protection/>
    </xf>
    <xf numFmtId="4" fontId="4" fillId="4" borderId="16" xfId="0" applyNumberFormat="1" applyFont="1" applyFill="1" applyBorder="1" applyAlignment="1" applyProtection="1">
      <alignment horizontal="center" vertical="center" wrapText="1"/>
      <protection/>
    </xf>
    <xf numFmtId="4" fontId="4" fillId="4" borderId="23" xfId="0" applyNumberFormat="1" applyFont="1" applyFill="1" applyBorder="1" applyAlignment="1" applyProtection="1">
      <alignment horizontal="center" vertical="center" wrapText="1"/>
      <protection/>
    </xf>
    <xf numFmtId="4" fontId="4" fillId="4" borderId="0" xfId="0" applyNumberFormat="1" applyFont="1" applyFill="1" applyBorder="1" applyAlignment="1" applyProtection="1">
      <alignment horizontal="center" vertical="center" wrapText="1"/>
      <protection/>
    </xf>
    <xf numFmtId="4" fontId="4" fillId="4" borderId="24" xfId="0" applyNumberFormat="1" applyFont="1" applyFill="1" applyBorder="1" applyAlignment="1" applyProtection="1">
      <alignment horizontal="center" vertical="center" wrapText="1"/>
      <protection/>
    </xf>
    <xf numFmtId="4" fontId="4" fillId="4" borderId="17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8" xfId="0" applyNumberFormat="1" applyFont="1" applyFill="1" applyBorder="1" applyAlignment="1" applyProtection="1">
      <alignment horizontal="center" vertical="center" wrapText="1"/>
      <protection/>
    </xf>
    <xf numFmtId="0" fontId="4" fillId="4" borderId="14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24" xfId="0" applyNumberFormat="1" applyFont="1" applyFill="1" applyBorder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8" xfId="0" applyNumberFormat="1" applyFont="1" applyFill="1" applyBorder="1" applyAlignment="1" applyProtection="1">
      <alignment horizontal="center" vertical="center" wrapText="1"/>
      <protection/>
    </xf>
    <xf numFmtId="0" fontId="3" fillId="32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05"/>
  <sheetViews>
    <sheetView tabSelected="1" zoomScale="90" zoomScaleNormal="90" zoomScalePageLayoutView="0" workbookViewId="0" topLeftCell="A1">
      <selection activeCell="A1" sqref="A1:IV16384"/>
    </sheetView>
  </sheetViews>
  <sheetFormatPr defaultColWidth="7.296875" defaultRowHeight="15"/>
  <cols>
    <col min="1" max="1" width="4.3984375" style="1" customWidth="1"/>
    <col min="2" max="2" width="25.09765625" style="1" customWidth="1"/>
    <col min="3" max="3" width="11.8984375" style="1" customWidth="1"/>
    <col min="4" max="4" width="11" style="1" customWidth="1"/>
    <col min="5" max="5" width="14" style="1" customWidth="1"/>
    <col min="6" max="6" width="12.19921875" style="17" customWidth="1"/>
    <col min="7" max="7" width="12.19921875" style="1" customWidth="1"/>
    <col min="8" max="8" width="9.8984375" style="1" customWidth="1"/>
    <col min="9" max="9" width="8.19921875" style="1" customWidth="1"/>
    <col min="10" max="10" width="13.19921875" style="1" customWidth="1"/>
    <col min="11" max="11" width="12" style="1" customWidth="1"/>
    <col min="12" max="12" width="10.3984375" style="1" customWidth="1"/>
    <col min="13" max="13" width="9.09765625" style="1" customWidth="1"/>
    <col min="14" max="14" width="7.3984375" style="1" customWidth="1"/>
    <col min="15" max="15" width="12.8984375" style="1" customWidth="1"/>
    <col min="16" max="16" width="8.8984375" style="1" customWidth="1"/>
    <col min="17" max="17" width="10.69921875" style="1" customWidth="1"/>
    <col min="18" max="18" width="10" style="1" customWidth="1"/>
    <col min="19" max="19" width="7.5" style="1" customWidth="1"/>
    <col min="20" max="21" width="12.5" style="1" customWidth="1"/>
    <col min="22" max="22" width="11.69921875" style="1" customWidth="1"/>
    <col min="23" max="23" width="9" style="1" customWidth="1"/>
    <col min="24" max="24" width="9.59765625" style="1" customWidth="1"/>
    <col min="25" max="26" width="12.09765625" style="1" customWidth="1"/>
    <col min="27" max="27" width="10.19921875" style="1" customWidth="1"/>
    <col min="28" max="28" width="8.8984375" style="1" customWidth="1"/>
    <col min="29" max="29" width="8.59765625" style="1" customWidth="1"/>
    <col min="30" max="31" width="11.59765625" style="1" customWidth="1"/>
    <col min="32" max="32" width="10.8984375" style="1" customWidth="1"/>
    <col min="33" max="33" width="8.8984375" style="1" customWidth="1"/>
    <col min="34" max="34" width="7.5" style="1" customWidth="1"/>
    <col min="35" max="36" width="11.59765625" style="1" customWidth="1"/>
    <col min="37" max="37" width="9.69921875" style="1" customWidth="1"/>
    <col min="38" max="38" width="10.59765625" style="1" customWidth="1"/>
    <col min="39" max="39" width="7.19921875" style="1" customWidth="1"/>
    <col min="40" max="41" width="10.3984375" style="1" customWidth="1"/>
    <col min="42" max="42" width="11.3984375" style="1" customWidth="1"/>
    <col min="43" max="43" width="9" style="1" customWidth="1"/>
    <col min="44" max="44" width="8.69921875" style="1" customWidth="1"/>
    <col min="45" max="46" width="8.19921875" style="1" customWidth="1"/>
    <col min="47" max="47" width="7.19921875" style="1" customWidth="1"/>
    <col min="48" max="48" width="9" style="1" customWidth="1"/>
    <col min="49" max="49" width="10.69921875" style="1" customWidth="1"/>
    <col min="50" max="50" width="7.8984375" style="1" customWidth="1"/>
    <col min="51" max="51" width="14.09765625" style="1" customWidth="1"/>
    <col min="52" max="52" width="14.19921875" style="1" customWidth="1"/>
    <col min="53" max="53" width="12.09765625" style="1" customWidth="1"/>
    <col min="54" max="54" width="10.5" style="1" customWidth="1"/>
    <col min="55" max="56" width="8.19921875" style="1" customWidth="1"/>
    <col min="57" max="58" width="9.8984375" style="1" customWidth="1"/>
    <col min="59" max="59" width="8.59765625" style="1" customWidth="1"/>
    <col min="60" max="61" width="8" style="1" customWidth="1"/>
    <col min="62" max="62" width="7.19921875" style="1" customWidth="1"/>
    <col min="63" max="64" width="8.09765625" style="1" customWidth="1"/>
    <col min="65" max="65" width="6.5" style="1" customWidth="1"/>
    <col min="66" max="72" width="10.69921875" style="1" customWidth="1"/>
    <col min="73" max="73" width="11.69921875" style="1" customWidth="1"/>
    <col min="74" max="75" width="8.3984375" style="1" customWidth="1"/>
    <col min="76" max="76" width="8" style="1" customWidth="1"/>
    <col min="77" max="78" width="8.19921875" style="1" customWidth="1"/>
    <col min="79" max="79" width="8.8984375" style="1" customWidth="1"/>
    <col min="80" max="81" width="11.3984375" style="1" customWidth="1"/>
    <col min="82" max="82" width="10.8984375" style="1" customWidth="1"/>
    <col min="83" max="84" width="8.09765625" style="1" customWidth="1"/>
    <col min="85" max="85" width="7.8984375" style="1" customWidth="1"/>
    <col min="86" max="87" width="9.8984375" style="1" customWidth="1"/>
    <col min="88" max="88" width="10" style="1" customWidth="1"/>
    <col min="89" max="89" width="10.5" style="1" customWidth="1"/>
    <col min="90" max="90" width="9.3984375" style="1" customWidth="1"/>
    <col min="91" max="91" width="9.5" style="1" customWidth="1"/>
    <col min="92" max="93" width="11.69921875" style="1" customWidth="1"/>
    <col min="94" max="94" width="12.69921875" style="1" customWidth="1"/>
    <col min="95" max="95" width="13.5" style="1" customWidth="1"/>
    <col min="96" max="96" width="11" style="1" customWidth="1"/>
    <col min="97" max="97" width="10" style="1" customWidth="1"/>
    <col min="98" max="99" width="9.8984375" style="1" customWidth="1"/>
    <col min="100" max="100" width="10.19921875" style="1" customWidth="1"/>
    <col min="101" max="102" width="8" style="1" customWidth="1"/>
    <col min="103" max="103" width="11.5" style="1" customWidth="1"/>
    <col min="104" max="105" width="8" style="1" customWidth="1"/>
    <col min="106" max="106" width="8.69921875" style="1" customWidth="1"/>
    <col min="107" max="108" width="9.8984375" style="1" customWidth="1"/>
    <col min="109" max="109" width="9.19921875" style="1" customWidth="1"/>
    <col min="110" max="110" width="9.8984375" style="1" customWidth="1"/>
    <col min="111" max="112" width="13.09765625" style="1" customWidth="1"/>
    <col min="113" max="113" width="13.59765625" style="1" customWidth="1"/>
    <col min="114" max="115" width="8.3984375" style="1" customWidth="1"/>
    <col min="116" max="116" width="7.5" style="1" customWidth="1"/>
    <col min="117" max="117" width="10.09765625" style="1" customWidth="1"/>
    <col min="118" max="118" width="10.5" style="1" customWidth="1"/>
    <col min="119" max="119" width="9.898437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7.19921875" style="1" customWidth="1"/>
    <col min="126" max="127" width="8.09765625" style="1" customWidth="1"/>
    <col min="128" max="128" width="7.5" style="1" customWidth="1"/>
    <col min="129" max="130" width="11.8984375" style="1" customWidth="1"/>
    <col min="131" max="131" width="9.19921875" style="1" customWidth="1"/>
    <col min="132" max="132" width="9.5" style="1" customWidth="1"/>
    <col min="133" max="134" width="10.69921875" style="1" customWidth="1"/>
    <col min="135" max="135" width="9.8984375" style="1" customWidth="1"/>
    <col min="136" max="16384" width="7.19921875" style="1" customWidth="1"/>
  </cols>
  <sheetData>
    <row r="1" spans="3:132" ht="27.75" customHeight="1">
      <c r="C1" s="112" t="s">
        <v>11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113" t="s">
        <v>153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Q2" s="5"/>
      <c r="R2" s="5"/>
      <c r="T2" s="114"/>
      <c r="U2" s="114"/>
      <c r="V2" s="114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16"/>
      <c r="G3" s="8"/>
      <c r="H3" s="8"/>
      <c r="I3" s="8"/>
      <c r="J3" s="8"/>
      <c r="K3" s="8"/>
      <c r="L3" s="113" t="s">
        <v>12</v>
      </c>
      <c r="M3" s="113"/>
      <c r="N3" s="113"/>
      <c r="O3" s="113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115" t="s">
        <v>6</v>
      </c>
      <c r="B4" s="115" t="s">
        <v>10</v>
      </c>
      <c r="C4" s="118" t="s">
        <v>4</v>
      </c>
      <c r="D4" s="118" t="s">
        <v>5</v>
      </c>
      <c r="E4" s="121" t="s">
        <v>13</v>
      </c>
      <c r="F4" s="122"/>
      <c r="G4" s="122"/>
      <c r="H4" s="122"/>
      <c r="I4" s="123"/>
      <c r="J4" s="130" t="s">
        <v>45</v>
      </c>
      <c r="K4" s="131"/>
      <c r="L4" s="131"/>
      <c r="M4" s="131"/>
      <c r="N4" s="132"/>
      <c r="O4" s="105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7"/>
      <c r="DF4" s="55" t="s">
        <v>14</v>
      </c>
      <c r="DG4" s="56" t="s">
        <v>15</v>
      </c>
      <c r="DH4" s="57"/>
      <c r="DI4" s="58"/>
      <c r="DJ4" s="66" t="s">
        <v>3</v>
      </c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55" t="s">
        <v>16</v>
      </c>
      <c r="EC4" s="89" t="s">
        <v>17</v>
      </c>
      <c r="ED4" s="90"/>
      <c r="EE4" s="91"/>
    </row>
    <row r="5" spans="1:135" s="9" customFormat="1" ht="15" customHeight="1">
      <c r="A5" s="116"/>
      <c r="B5" s="116"/>
      <c r="C5" s="119"/>
      <c r="D5" s="119"/>
      <c r="E5" s="124"/>
      <c r="F5" s="125"/>
      <c r="G5" s="125"/>
      <c r="H5" s="125"/>
      <c r="I5" s="126"/>
      <c r="J5" s="133"/>
      <c r="K5" s="134"/>
      <c r="L5" s="134"/>
      <c r="M5" s="134"/>
      <c r="N5" s="135"/>
      <c r="O5" s="98" t="s">
        <v>7</v>
      </c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0"/>
      <c r="AV5" s="101" t="s">
        <v>2</v>
      </c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38" t="s">
        <v>8</v>
      </c>
      <c r="BL5" s="39"/>
      <c r="BM5" s="39"/>
      <c r="BN5" s="102" t="s">
        <v>18</v>
      </c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4"/>
      <c r="CE5" s="67" t="s">
        <v>0</v>
      </c>
      <c r="CF5" s="68"/>
      <c r="CG5" s="68"/>
      <c r="CH5" s="68"/>
      <c r="CI5" s="68"/>
      <c r="CJ5" s="68"/>
      <c r="CK5" s="68"/>
      <c r="CL5" s="68"/>
      <c r="CM5" s="108"/>
      <c r="CN5" s="102" t="s">
        <v>1</v>
      </c>
      <c r="CO5" s="103"/>
      <c r="CP5" s="103"/>
      <c r="CQ5" s="103"/>
      <c r="CR5" s="103"/>
      <c r="CS5" s="103"/>
      <c r="CT5" s="103"/>
      <c r="CU5" s="103"/>
      <c r="CV5" s="103"/>
      <c r="CW5" s="101" t="s">
        <v>19</v>
      </c>
      <c r="CX5" s="101"/>
      <c r="CY5" s="101"/>
      <c r="CZ5" s="38" t="s">
        <v>20</v>
      </c>
      <c r="DA5" s="39"/>
      <c r="DB5" s="40"/>
      <c r="DC5" s="38" t="s">
        <v>21</v>
      </c>
      <c r="DD5" s="39"/>
      <c r="DE5" s="40"/>
      <c r="DF5" s="55"/>
      <c r="DG5" s="59"/>
      <c r="DH5" s="60"/>
      <c r="DI5" s="61"/>
      <c r="DJ5" s="53"/>
      <c r="DK5" s="53"/>
      <c r="DL5" s="54"/>
      <c r="DM5" s="54"/>
      <c r="DN5" s="54"/>
      <c r="DO5" s="54"/>
      <c r="DP5" s="38" t="s">
        <v>22</v>
      </c>
      <c r="DQ5" s="39"/>
      <c r="DR5" s="40"/>
      <c r="DS5" s="51"/>
      <c r="DT5" s="52"/>
      <c r="DU5" s="52"/>
      <c r="DV5" s="52"/>
      <c r="DW5" s="52"/>
      <c r="DX5" s="52"/>
      <c r="DY5" s="52"/>
      <c r="DZ5" s="52"/>
      <c r="EA5" s="52"/>
      <c r="EB5" s="55"/>
      <c r="EC5" s="92"/>
      <c r="ED5" s="93"/>
      <c r="EE5" s="94"/>
    </row>
    <row r="6" spans="1:135" s="9" customFormat="1" ht="138.75" customHeight="1">
      <c r="A6" s="116"/>
      <c r="B6" s="116"/>
      <c r="C6" s="119"/>
      <c r="D6" s="119"/>
      <c r="E6" s="127"/>
      <c r="F6" s="128"/>
      <c r="G6" s="128"/>
      <c r="H6" s="128"/>
      <c r="I6" s="129"/>
      <c r="J6" s="136"/>
      <c r="K6" s="137"/>
      <c r="L6" s="137"/>
      <c r="M6" s="137"/>
      <c r="N6" s="138"/>
      <c r="O6" s="109" t="s">
        <v>23</v>
      </c>
      <c r="P6" s="110"/>
      <c r="Q6" s="110"/>
      <c r="R6" s="110"/>
      <c r="S6" s="111"/>
      <c r="T6" s="81" t="s">
        <v>24</v>
      </c>
      <c r="U6" s="82"/>
      <c r="V6" s="82"/>
      <c r="W6" s="82"/>
      <c r="X6" s="83"/>
      <c r="Y6" s="81" t="s">
        <v>25</v>
      </c>
      <c r="Z6" s="82"/>
      <c r="AA6" s="82"/>
      <c r="AB6" s="82"/>
      <c r="AC6" s="83"/>
      <c r="AD6" s="81" t="s">
        <v>26</v>
      </c>
      <c r="AE6" s="82"/>
      <c r="AF6" s="82"/>
      <c r="AG6" s="82"/>
      <c r="AH6" s="83"/>
      <c r="AI6" s="81" t="s">
        <v>27</v>
      </c>
      <c r="AJ6" s="82"/>
      <c r="AK6" s="82"/>
      <c r="AL6" s="82"/>
      <c r="AM6" s="83"/>
      <c r="AN6" s="81" t="s">
        <v>28</v>
      </c>
      <c r="AO6" s="82"/>
      <c r="AP6" s="82"/>
      <c r="AQ6" s="82"/>
      <c r="AR6" s="83"/>
      <c r="AS6" s="84" t="s">
        <v>29</v>
      </c>
      <c r="AT6" s="84"/>
      <c r="AU6" s="84"/>
      <c r="AV6" s="72" t="s">
        <v>30</v>
      </c>
      <c r="AW6" s="73"/>
      <c r="AX6" s="73"/>
      <c r="AY6" s="72" t="s">
        <v>31</v>
      </c>
      <c r="AZ6" s="73"/>
      <c r="BA6" s="74"/>
      <c r="BB6" s="75" t="s">
        <v>32</v>
      </c>
      <c r="BC6" s="76"/>
      <c r="BD6" s="77"/>
      <c r="BE6" s="75" t="s">
        <v>33</v>
      </c>
      <c r="BF6" s="76"/>
      <c r="BG6" s="76"/>
      <c r="BH6" s="87" t="s">
        <v>34</v>
      </c>
      <c r="BI6" s="88"/>
      <c r="BJ6" s="88"/>
      <c r="BK6" s="41"/>
      <c r="BL6" s="42"/>
      <c r="BM6" s="42"/>
      <c r="BN6" s="78" t="s">
        <v>35</v>
      </c>
      <c r="BO6" s="79"/>
      <c r="BP6" s="79"/>
      <c r="BQ6" s="79"/>
      <c r="BR6" s="80"/>
      <c r="BS6" s="65" t="s">
        <v>36</v>
      </c>
      <c r="BT6" s="65"/>
      <c r="BU6" s="65"/>
      <c r="BV6" s="65" t="s">
        <v>37</v>
      </c>
      <c r="BW6" s="65"/>
      <c r="BX6" s="65"/>
      <c r="BY6" s="65" t="s">
        <v>38</v>
      </c>
      <c r="BZ6" s="65"/>
      <c r="CA6" s="65"/>
      <c r="CB6" s="65" t="s">
        <v>39</v>
      </c>
      <c r="CC6" s="65"/>
      <c r="CD6" s="65"/>
      <c r="CE6" s="65" t="s">
        <v>142</v>
      </c>
      <c r="CF6" s="65"/>
      <c r="CG6" s="65"/>
      <c r="CH6" s="67" t="s">
        <v>143</v>
      </c>
      <c r="CI6" s="68"/>
      <c r="CJ6" s="68"/>
      <c r="CK6" s="65" t="s">
        <v>40</v>
      </c>
      <c r="CL6" s="65"/>
      <c r="CM6" s="65"/>
      <c r="CN6" s="85" t="s">
        <v>41</v>
      </c>
      <c r="CO6" s="86"/>
      <c r="CP6" s="68"/>
      <c r="CQ6" s="65" t="s">
        <v>42</v>
      </c>
      <c r="CR6" s="65"/>
      <c r="CS6" s="65"/>
      <c r="CT6" s="67" t="s">
        <v>144</v>
      </c>
      <c r="CU6" s="68"/>
      <c r="CV6" s="68"/>
      <c r="CW6" s="101"/>
      <c r="CX6" s="101"/>
      <c r="CY6" s="101"/>
      <c r="CZ6" s="41"/>
      <c r="DA6" s="42"/>
      <c r="DB6" s="43"/>
      <c r="DC6" s="41"/>
      <c r="DD6" s="42"/>
      <c r="DE6" s="43"/>
      <c r="DF6" s="55"/>
      <c r="DG6" s="62"/>
      <c r="DH6" s="63"/>
      <c r="DI6" s="64"/>
      <c r="DJ6" s="38" t="s">
        <v>46</v>
      </c>
      <c r="DK6" s="39"/>
      <c r="DL6" s="40"/>
      <c r="DM6" s="38" t="s">
        <v>149</v>
      </c>
      <c r="DN6" s="39"/>
      <c r="DO6" s="40"/>
      <c r="DP6" s="41"/>
      <c r="DQ6" s="42"/>
      <c r="DR6" s="43"/>
      <c r="DS6" s="38" t="s">
        <v>150</v>
      </c>
      <c r="DT6" s="39"/>
      <c r="DU6" s="40"/>
      <c r="DV6" s="38" t="s">
        <v>151</v>
      </c>
      <c r="DW6" s="39"/>
      <c r="DX6" s="40"/>
      <c r="DY6" s="49" t="s">
        <v>145</v>
      </c>
      <c r="DZ6" s="50"/>
      <c r="EA6" s="50"/>
      <c r="EB6" s="55"/>
      <c r="EC6" s="95"/>
      <c r="ED6" s="96"/>
      <c r="EE6" s="97"/>
    </row>
    <row r="7" spans="1:135" s="10" customFormat="1" ht="36" customHeight="1">
      <c r="A7" s="116"/>
      <c r="B7" s="116"/>
      <c r="C7" s="119"/>
      <c r="D7" s="119"/>
      <c r="E7" s="44" t="s">
        <v>43</v>
      </c>
      <c r="F7" s="69" t="s">
        <v>48</v>
      </c>
      <c r="G7" s="70"/>
      <c r="H7" s="70"/>
      <c r="I7" s="71"/>
      <c r="J7" s="44" t="s">
        <v>43</v>
      </c>
      <c r="K7" s="69" t="s">
        <v>48</v>
      </c>
      <c r="L7" s="70"/>
      <c r="M7" s="70"/>
      <c r="N7" s="71"/>
      <c r="O7" s="44" t="s">
        <v>43</v>
      </c>
      <c r="P7" s="69" t="s">
        <v>48</v>
      </c>
      <c r="Q7" s="70"/>
      <c r="R7" s="70"/>
      <c r="S7" s="71"/>
      <c r="T7" s="44" t="s">
        <v>43</v>
      </c>
      <c r="U7" s="69" t="s">
        <v>48</v>
      </c>
      <c r="V7" s="70"/>
      <c r="W7" s="70"/>
      <c r="X7" s="71"/>
      <c r="Y7" s="44" t="s">
        <v>43</v>
      </c>
      <c r="Z7" s="69" t="s">
        <v>48</v>
      </c>
      <c r="AA7" s="70"/>
      <c r="AB7" s="70"/>
      <c r="AC7" s="71"/>
      <c r="AD7" s="44" t="s">
        <v>43</v>
      </c>
      <c r="AE7" s="69" t="s">
        <v>48</v>
      </c>
      <c r="AF7" s="70"/>
      <c r="AG7" s="70"/>
      <c r="AH7" s="71"/>
      <c r="AI7" s="44" t="s">
        <v>43</v>
      </c>
      <c r="AJ7" s="69" t="s">
        <v>48</v>
      </c>
      <c r="AK7" s="70"/>
      <c r="AL7" s="70"/>
      <c r="AM7" s="71"/>
      <c r="AN7" s="44" t="s">
        <v>43</v>
      </c>
      <c r="AO7" s="69" t="s">
        <v>48</v>
      </c>
      <c r="AP7" s="70"/>
      <c r="AQ7" s="70"/>
      <c r="AR7" s="71"/>
      <c r="AS7" s="44" t="s">
        <v>43</v>
      </c>
      <c r="AT7" s="46" t="s">
        <v>48</v>
      </c>
      <c r="AU7" s="47"/>
      <c r="AV7" s="44" t="s">
        <v>43</v>
      </c>
      <c r="AW7" s="46" t="s">
        <v>48</v>
      </c>
      <c r="AX7" s="47"/>
      <c r="AY7" s="44" t="s">
        <v>43</v>
      </c>
      <c r="AZ7" s="46" t="s">
        <v>48</v>
      </c>
      <c r="BA7" s="47"/>
      <c r="BB7" s="44" t="s">
        <v>43</v>
      </c>
      <c r="BC7" s="46" t="s">
        <v>48</v>
      </c>
      <c r="BD7" s="47"/>
      <c r="BE7" s="44" t="s">
        <v>43</v>
      </c>
      <c r="BF7" s="46" t="s">
        <v>48</v>
      </c>
      <c r="BG7" s="47"/>
      <c r="BH7" s="44" t="s">
        <v>43</v>
      </c>
      <c r="BI7" s="46" t="s">
        <v>48</v>
      </c>
      <c r="BJ7" s="47"/>
      <c r="BK7" s="44" t="s">
        <v>43</v>
      </c>
      <c r="BL7" s="46" t="s">
        <v>48</v>
      </c>
      <c r="BM7" s="47"/>
      <c r="BN7" s="44" t="s">
        <v>43</v>
      </c>
      <c r="BO7" s="46" t="s">
        <v>48</v>
      </c>
      <c r="BP7" s="48"/>
      <c r="BQ7" s="48"/>
      <c r="BR7" s="47"/>
      <c r="BS7" s="44" t="s">
        <v>43</v>
      </c>
      <c r="BT7" s="46" t="s">
        <v>48</v>
      </c>
      <c r="BU7" s="47"/>
      <c r="BV7" s="44" t="s">
        <v>43</v>
      </c>
      <c r="BW7" s="46" t="s">
        <v>48</v>
      </c>
      <c r="BX7" s="47"/>
      <c r="BY7" s="44" t="s">
        <v>43</v>
      </c>
      <c r="BZ7" s="46" t="s">
        <v>48</v>
      </c>
      <c r="CA7" s="47"/>
      <c r="CB7" s="44" t="s">
        <v>43</v>
      </c>
      <c r="CC7" s="46" t="s">
        <v>48</v>
      </c>
      <c r="CD7" s="47"/>
      <c r="CE7" s="44" t="s">
        <v>43</v>
      </c>
      <c r="CF7" s="46" t="s">
        <v>48</v>
      </c>
      <c r="CG7" s="47"/>
      <c r="CH7" s="44" t="s">
        <v>43</v>
      </c>
      <c r="CI7" s="46" t="s">
        <v>48</v>
      </c>
      <c r="CJ7" s="47"/>
      <c r="CK7" s="44" t="s">
        <v>43</v>
      </c>
      <c r="CL7" s="46" t="s">
        <v>48</v>
      </c>
      <c r="CM7" s="47"/>
      <c r="CN7" s="44" t="s">
        <v>43</v>
      </c>
      <c r="CO7" s="46" t="s">
        <v>147</v>
      </c>
      <c r="CP7" s="47"/>
      <c r="CQ7" s="44" t="s">
        <v>43</v>
      </c>
      <c r="CR7" s="46" t="s">
        <v>48</v>
      </c>
      <c r="CS7" s="47"/>
      <c r="CT7" s="44" t="s">
        <v>43</v>
      </c>
      <c r="CU7" s="46" t="s">
        <v>48</v>
      </c>
      <c r="CV7" s="47"/>
      <c r="CW7" s="44" t="s">
        <v>43</v>
      </c>
      <c r="CX7" s="46" t="s">
        <v>48</v>
      </c>
      <c r="CY7" s="47"/>
      <c r="CZ7" s="44" t="s">
        <v>43</v>
      </c>
      <c r="DA7" s="46" t="s">
        <v>48</v>
      </c>
      <c r="DB7" s="47"/>
      <c r="DC7" s="44" t="s">
        <v>43</v>
      </c>
      <c r="DD7" s="46" t="s">
        <v>48</v>
      </c>
      <c r="DE7" s="47"/>
      <c r="DF7" s="139" t="s">
        <v>9</v>
      </c>
      <c r="DG7" s="44" t="s">
        <v>43</v>
      </c>
      <c r="DH7" s="46" t="s">
        <v>48</v>
      </c>
      <c r="DI7" s="47"/>
      <c r="DJ7" s="44" t="s">
        <v>43</v>
      </c>
      <c r="DK7" s="46" t="s">
        <v>48</v>
      </c>
      <c r="DL7" s="47"/>
      <c r="DM7" s="44" t="s">
        <v>43</v>
      </c>
      <c r="DN7" s="46" t="s">
        <v>48</v>
      </c>
      <c r="DO7" s="47"/>
      <c r="DP7" s="44" t="s">
        <v>43</v>
      </c>
      <c r="DQ7" s="46" t="s">
        <v>48</v>
      </c>
      <c r="DR7" s="47"/>
      <c r="DS7" s="44" t="s">
        <v>43</v>
      </c>
      <c r="DT7" s="46" t="s">
        <v>48</v>
      </c>
      <c r="DU7" s="47"/>
      <c r="DV7" s="44" t="s">
        <v>43</v>
      </c>
      <c r="DW7" s="46" t="s">
        <v>48</v>
      </c>
      <c r="DX7" s="47"/>
      <c r="DY7" s="44" t="s">
        <v>43</v>
      </c>
      <c r="DZ7" s="46" t="s">
        <v>48</v>
      </c>
      <c r="EA7" s="47"/>
      <c r="EB7" s="55" t="s">
        <v>9</v>
      </c>
      <c r="EC7" s="44" t="s">
        <v>43</v>
      </c>
      <c r="ED7" s="46" t="s">
        <v>48</v>
      </c>
      <c r="EE7" s="47"/>
    </row>
    <row r="8" spans="1:135" s="12" customFormat="1" ht="101.25" customHeight="1">
      <c r="A8" s="117"/>
      <c r="B8" s="117"/>
      <c r="C8" s="120"/>
      <c r="D8" s="120"/>
      <c r="E8" s="45"/>
      <c r="F8" s="23" t="s">
        <v>148</v>
      </c>
      <c r="G8" s="11" t="s">
        <v>154</v>
      </c>
      <c r="H8" s="18" t="s">
        <v>155</v>
      </c>
      <c r="I8" s="11" t="s">
        <v>47</v>
      </c>
      <c r="J8" s="45"/>
      <c r="K8" s="23" t="s">
        <v>148</v>
      </c>
      <c r="L8" s="11" t="s">
        <v>154</v>
      </c>
      <c r="M8" s="18" t="s">
        <v>155</v>
      </c>
      <c r="N8" s="11" t="s">
        <v>47</v>
      </c>
      <c r="O8" s="45"/>
      <c r="P8" s="23" t="s">
        <v>148</v>
      </c>
      <c r="Q8" s="11" t="s">
        <v>152</v>
      </c>
      <c r="R8" s="18" t="s">
        <v>155</v>
      </c>
      <c r="S8" s="11" t="s">
        <v>47</v>
      </c>
      <c r="T8" s="45"/>
      <c r="U8" s="23" t="s">
        <v>148</v>
      </c>
      <c r="V8" s="11" t="s">
        <v>154</v>
      </c>
      <c r="W8" s="18" t="s">
        <v>155</v>
      </c>
      <c r="X8" s="11" t="s">
        <v>47</v>
      </c>
      <c r="Y8" s="45"/>
      <c r="Z8" s="23" t="s">
        <v>148</v>
      </c>
      <c r="AA8" s="11" t="s">
        <v>154</v>
      </c>
      <c r="AB8" s="18" t="s">
        <v>155</v>
      </c>
      <c r="AC8" s="11" t="s">
        <v>47</v>
      </c>
      <c r="AD8" s="45"/>
      <c r="AE8" s="23" t="s">
        <v>148</v>
      </c>
      <c r="AF8" s="11" t="s">
        <v>154</v>
      </c>
      <c r="AG8" s="18" t="s">
        <v>155</v>
      </c>
      <c r="AH8" s="11" t="s">
        <v>47</v>
      </c>
      <c r="AI8" s="45"/>
      <c r="AJ8" s="23" t="s">
        <v>148</v>
      </c>
      <c r="AK8" s="11" t="s">
        <v>154</v>
      </c>
      <c r="AL8" s="18" t="s">
        <v>155</v>
      </c>
      <c r="AM8" s="11" t="s">
        <v>47</v>
      </c>
      <c r="AN8" s="45"/>
      <c r="AO8" s="23" t="s">
        <v>148</v>
      </c>
      <c r="AP8" s="11" t="s">
        <v>154</v>
      </c>
      <c r="AQ8" s="18" t="s">
        <v>155</v>
      </c>
      <c r="AR8" s="11" t="s">
        <v>47</v>
      </c>
      <c r="AS8" s="45"/>
      <c r="AT8" s="23" t="s">
        <v>148</v>
      </c>
      <c r="AU8" s="11" t="s">
        <v>154</v>
      </c>
      <c r="AV8" s="45"/>
      <c r="AW8" s="23" t="s">
        <v>148</v>
      </c>
      <c r="AX8" s="11" t="s">
        <v>154</v>
      </c>
      <c r="AY8" s="45"/>
      <c r="AZ8" s="23" t="s">
        <v>148</v>
      </c>
      <c r="BA8" s="11" t="s">
        <v>154</v>
      </c>
      <c r="BB8" s="45"/>
      <c r="BC8" s="23" t="s">
        <v>148</v>
      </c>
      <c r="BD8" s="11" t="s">
        <v>154</v>
      </c>
      <c r="BE8" s="45"/>
      <c r="BF8" s="23" t="s">
        <v>148</v>
      </c>
      <c r="BG8" s="11" t="s">
        <v>154</v>
      </c>
      <c r="BH8" s="45"/>
      <c r="BI8" s="23" t="s">
        <v>148</v>
      </c>
      <c r="BJ8" s="11" t="s">
        <v>154</v>
      </c>
      <c r="BK8" s="45"/>
      <c r="BL8" s="23" t="s">
        <v>148</v>
      </c>
      <c r="BM8" s="11" t="s">
        <v>154</v>
      </c>
      <c r="BN8" s="45"/>
      <c r="BO8" s="23" t="s">
        <v>148</v>
      </c>
      <c r="BP8" s="11" t="s">
        <v>154</v>
      </c>
      <c r="BQ8" s="18" t="s">
        <v>146</v>
      </c>
      <c r="BR8" s="11" t="s">
        <v>47</v>
      </c>
      <c r="BS8" s="45"/>
      <c r="BT8" s="23" t="s">
        <v>148</v>
      </c>
      <c r="BU8" s="11" t="s">
        <v>154</v>
      </c>
      <c r="BV8" s="45"/>
      <c r="BW8" s="23" t="s">
        <v>148</v>
      </c>
      <c r="BX8" s="11" t="s">
        <v>154</v>
      </c>
      <c r="BY8" s="45"/>
      <c r="BZ8" s="23" t="s">
        <v>148</v>
      </c>
      <c r="CA8" s="11" t="s">
        <v>154</v>
      </c>
      <c r="CB8" s="45"/>
      <c r="CC8" s="23" t="s">
        <v>148</v>
      </c>
      <c r="CD8" s="11" t="s">
        <v>154</v>
      </c>
      <c r="CE8" s="45"/>
      <c r="CF8" s="23" t="s">
        <v>148</v>
      </c>
      <c r="CG8" s="11" t="s">
        <v>154</v>
      </c>
      <c r="CH8" s="45"/>
      <c r="CI8" s="23" t="s">
        <v>148</v>
      </c>
      <c r="CJ8" s="11" t="s">
        <v>154</v>
      </c>
      <c r="CK8" s="45"/>
      <c r="CL8" s="23" t="s">
        <v>148</v>
      </c>
      <c r="CM8" s="11" t="s">
        <v>154</v>
      </c>
      <c r="CN8" s="45"/>
      <c r="CO8" s="23" t="s">
        <v>148</v>
      </c>
      <c r="CP8" s="11" t="s">
        <v>154</v>
      </c>
      <c r="CQ8" s="45"/>
      <c r="CR8" s="23" t="s">
        <v>148</v>
      </c>
      <c r="CS8" s="11" t="s">
        <v>154</v>
      </c>
      <c r="CT8" s="45"/>
      <c r="CU8" s="23" t="s">
        <v>148</v>
      </c>
      <c r="CV8" s="11" t="s">
        <v>154</v>
      </c>
      <c r="CW8" s="45"/>
      <c r="CX8" s="23" t="s">
        <v>148</v>
      </c>
      <c r="CY8" s="11" t="s">
        <v>154</v>
      </c>
      <c r="CZ8" s="45"/>
      <c r="DA8" s="23" t="s">
        <v>148</v>
      </c>
      <c r="DB8" s="11" t="s">
        <v>154</v>
      </c>
      <c r="DC8" s="45"/>
      <c r="DD8" s="23" t="s">
        <v>148</v>
      </c>
      <c r="DE8" s="11" t="s">
        <v>154</v>
      </c>
      <c r="DF8" s="139"/>
      <c r="DG8" s="45"/>
      <c r="DH8" s="23" t="s">
        <v>148</v>
      </c>
      <c r="DI8" s="11" t="s">
        <v>154</v>
      </c>
      <c r="DJ8" s="45"/>
      <c r="DK8" s="23" t="s">
        <v>148</v>
      </c>
      <c r="DL8" s="11" t="s">
        <v>154</v>
      </c>
      <c r="DM8" s="45"/>
      <c r="DN8" s="23" t="s">
        <v>148</v>
      </c>
      <c r="DO8" s="11" t="s">
        <v>154</v>
      </c>
      <c r="DP8" s="45"/>
      <c r="DQ8" s="23" t="s">
        <v>148</v>
      </c>
      <c r="DR8" s="11" t="s">
        <v>154</v>
      </c>
      <c r="DS8" s="45"/>
      <c r="DT8" s="23" t="s">
        <v>148</v>
      </c>
      <c r="DU8" s="11" t="s">
        <v>154</v>
      </c>
      <c r="DV8" s="45"/>
      <c r="DW8" s="23" t="s">
        <v>148</v>
      </c>
      <c r="DX8" s="11" t="s">
        <v>154</v>
      </c>
      <c r="DY8" s="45"/>
      <c r="DZ8" s="23" t="s">
        <v>148</v>
      </c>
      <c r="EA8" s="11" t="s">
        <v>154</v>
      </c>
      <c r="EB8" s="55"/>
      <c r="EC8" s="45"/>
      <c r="ED8" s="23" t="s">
        <v>148</v>
      </c>
      <c r="EE8" s="11" t="s">
        <v>154</v>
      </c>
    </row>
    <row r="9" spans="1:135" s="15" customFormat="1" ht="15" customHeight="1">
      <c r="A9" s="13"/>
      <c r="B9" s="13">
        <v>1</v>
      </c>
      <c r="C9" s="14">
        <v>2</v>
      </c>
      <c r="D9" s="20">
        <v>3</v>
      </c>
      <c r="E9" s="14">
        <v>4</v>
      </c>
      <c r="F9" s="20">
        <v>5</v>
      </c>
      <c r="G9" s="14">
        <v>6</v>
      </c>
      <c r="H9" s="20">
        <v>7</v>
      </c>
      <c r="I9" s="14">
        <v>8</v>
      </c>
      <c r="J9" s="20">
        <v>9</v>
      </c>
      <c r="K9" s="14">
        <v>10</v>
      </c>
      <c r="L9" s="20">
        <v>11</v>
      </c>
      <c r="M9" s="14">
        <v>12</v>
      </c>
      <c r="N9" s="20">
        <v>13</v>
      </c>
      <c r="O9" s="14">
        <v>14</v>
      </c>
      <c r="P9" s="20">
        <v>15</v>
      </c>
      <c r="Q9" s="14">
        <v>16</v>
      </c>
      <c r="R9" s="20">
        <v>17</v>
      </c>
      <c r="S9" s="14">
        <v>18</v>
      </c>
      <c r="T9" s="20">
        <v>19</v>
      </c>
      <c r="U9" s="14">
        <v>20</v>
      </c>
      <c r="V9" s="20">
        <v>21</v>
      </c>
      <c r="W9" s="14">
        <v>22</v>
      </c>
      <c r="X9" s="20">
        <v>23</v>
      </c>
      <c r="Y9" s="14">
        <v>24</v>
      </c>
      <c r="Z9" s="20">
        <v>25</v>
      </c>
      <c r="AA9" s="14">
        <v>26</v>
      </c>
      <c r="AB9" s="20">
        <v>27</v>
      </c>
      <c r="AC9" s="14">
        <v>28</v>
      </c>
      <c r="AD9" s="20">
        <v>29</v>
      </c>
      <c r="AE9" s="14">
        <v>30</v>
      </c>
      <c r="AF9" s="20">
        <v>31</v>
      </c>
      <c r="AG9" s="14">
        <v>32</v>
      </c>
      <c r="AH9" s="20">
        <v>33</v>
      </c>
      <c r="AI9" s="14">
        <v>34</v>
      </c>
      <c r="AJ9" s="20">
        <v>35</v>
      </c>
      <c r="AK9" s="14">
        <v>36</v>
      </c>
      <c r="AL9" s="20">
        <v>37</v>
      </c>
      <c r="AM9" s="14">
        <v>38</v>
      </c>
      <c r="AN9" s="20">
        <v>39</v>
      </c>
      <c r="AO9" s="14">
        <v>40</v>
      </c>
      <c r="AP9" s="20">
        <v>41</v>
      </c>
      <c r="AQ9" s="14">
        <v>42</v>
      </c>
      <c r="AR9" s="20">
        <v>43</v>
      </c>
      <c r="AS9" s="14">
        <v>44</v>
      </c>
      <c r="AT9" s="20">
        <v>45</v>
      </c>
      <c r="AU9" s="14">
        <v>46</v>
      </c>
      <c r="AV9" s="20">
        <v>47</v>
      </c>
      <c r="AW9" s="14">
        <v>48</v>
      </c>
      <c r="AX9" s="20">
        <v>49</v>
      </c>
      <c r="AY9" s="14">
        <v>50</v>
      </c>
      <c r="AZ9" s="20">
        <v>51</v>
      </c>
      <c r="BA9" s="14">
        <v>52</v>
      </c>
      <c r="BB9" s="20">
        <v>53</v>
      </c>
      <c r="BC9" s="14">
        <v>54</v>
      </c>
      <c r="BD9" s="20">
        <v>55</v>
      </c>
      <c r="BE9" s="14">
        <v>56</v>
      </c>
      <c r="BF9" s="20">
        <v>57</v>
      </c>
      <c r="BG9" s="14">
        <v>58</v>
      </c>
      <c r="BH9" s="20">
        <v>59</v>
      </c>
      <c r="BI9" s="14">
        <v>60</v>
      </c>
      <c r="BJ9" s="20">
        <v>61</v>
      </c>
      <c r="BK9" s="14">
        <v>62</v>
      </c>
      <c r="BL9" s="20">
        <v>63</v>
      </c>
      <c r="BM9" s="14">
        <v>64</v>
      </c>
      <c r="BN9" s="20">
        <v>65</v>
      </c>
      <c r="BO9" s="14">
        <v>66</v>
      </c>
      <c r="BP9" s="20">
        <v>67</v>
      </c>
      <c r="BQ9" s="14">
        <v>68</v>
      </c>
      <c r="BR9" s="20">
        <v>69</v>
      </c>
      <c r="BS9" s="14">
        <v>70</v>
      </c>
      <c r="BT9" s="20">
        <v>71</v>
      </c>
      <c r="BU9" s="14">
        <v>72</v>
      </c>
      <c r="BV9" s="20">
        <v>73</v>
      </c>
      <c r="BW9" s="14">
        <v>74</v>
      </c>
      <c r="BX9" s="20">
        <v>75</v>
      </c>
      <c r="BY9" s="14">
        <v>76</v>
      </c>
      <c r="BZ9" s="20">
        <v>77</v>
      </c>
      <c r="CA9" s="14">
        <v>78</v>
      </c>
      <c r="CB9" s="20">
        <v>79</v>
      </c>
      <c r="CC9" s="14">
        <v>80</v>
      </c>
      <c r="CD9" s="20">
        <v>81</v>
      </c>
      <c r="CE9" s="14">
        <v>82</v>
      </c>
      <c r="CF9" s="20">
        <v>83</v>
      </c>
      <c r="CG9" s="14">
        <v>84</v>
      </c>
      <c r="CH9" s="20">
        <v>85</v>
      </c>
      <c r="CI9" s="14">
        <v>86</v>
      </c>
      <c r="CJ9" s="20">
        <v>87</v>
      </c>
      <c r="CK9" s="14">
        <v>88</v>
      </c>
      <c r="CL9" s="20">
        <v>89</v>
      </c>
      <c r="CM9" s="14">
        <v>90</v>
      </c>
      <c r="CN9" s="20">
        <v>91</v>
      </c>
      <c r="CO9" s="14">
        <v>92</v>
      </c>
      <c r="CP9" s="20">
        <v>93</v>
      </c>
      <c r="CQ9" s="14">
        <v>94</v>
      </c>
      <c r="CR9" s="20">
        <v>95</v>
      </c>
      <c r="CS9" s="14">
        <v>96</v>
      </c>
      <c r="CT9" s="20">
        <v>97</v>
      </c>
      <c r="CU9" s="14">
        <v>98</v>
      </c>
      <c r="CV9" s="20">
        <v>99</v>
      </c>
      <c r="CW9" s="14">
        <v>100</v>
      </c>
      <c r="CX9" s="20">
        <v>101</v>
      </c>
      <c r="CY9" s="14">
        <v>102</v>
      </c>
      <c r="CZ9" s="20">
        <v>103</v>
      </c>
      <c r="DA9" s="14">
        <v>104</v>
      </c>
      <c r="DB9" s="20">
        <v>105</v>
      </c>
      <c r="DC9" s="14">
        <v>106</v>
      </c>
      <c r="DD9" s="20">
        <v>107</v>
      </c>
      <c r="DE9" s="14">
        <v>108</v>
      </c>
      <c r="DF9" s="20">
        <v>109</v>
      </c>
      <c r="DG9" s="14">
        <v>110</v>
      </c>
      <c r="DH9" s="20">
        <v>111</v>
      </c>
      <c r="DI9" s="14">
        <v>112</v>
      </c>
      <c r="DJ9" s="20">
        <v>113</v>
      </c>
      <c r="DK9" s="14">
        <v>114</v>
      </c>
      <c r="DL9" s="20">
        <v>115</v>
      </c>
      <c r="DM9" s="14">
        <v>116</v>
      </c>
      <c r="DN9" s="20">
        <v>117</v>
      </c>
      <c r="DO9" s="14">
        <v>118</v>
      </c>
      <c r="DP9" s="20">
        <v>119</v>
      </c>
      <c r="DQ9" s="14">
        <v>120</v>
      </c>
      <c r="DR9" s="20">
        <v>121</v>
      </c>
      <c r="DS9" s="14">
        <v>122</v>
      </c>
      <c r="DT9" s="20">
        <v>123</v>
      </c>
      <c r="DU9" s="14">
        <v>124</v>
      </c>
      <c r="DV9" s="20">
        <v>125</v>
      </c>
      <c r="DW9" s="14">
        <v>126</v>
      </c>
      <c r="DX9" s="20">
        <v>127</v>
      </c>
      <c r="DY9" s="14">
        <v>128</v>
      </c>
      <c r="DZ9" s="20">
        <v>129</v>
      </c>
      <c r="EA9" s="14">
        <v>130</v>
      </c>
      <c r="EB9" s="20">
        <v>131</v>
      </c>
      <c r="EC9" s="14">
        <v>132</v>
      </c>
      <c r="ED9" s="20">
        <v>133</v>
      </c>
      <c r="EE9" s="14">
        <v>134</v>
      </c>
    </row>
    <row r="10" spans="1:135" s="32" customFormat="1" ht="20.25" customHeight="1">
      <c r="A10" s="26">
        <v>1</v>
      </c>
      <c r="B10" s="27" t="s">
        <v>49</v>
      </c>
      <c r="C10" s="36">
        <v>2400.8173</v>
      </c>
      <c r="D10" s="36">
        <v>33054.054</v>
      </c>
      <c r="E10" s="28">
        <f>DG10+EC10-DY10</f>
        <v>849298.5000000001</v>
      </c>
      <c r="F10" s="28">
        <f>DH10+ED10-DZ10</f>
        <v>387246.96503066673</v>
      </c>
      <c r="G10" s="28">
        <f>DI10+EE10-EA10-EE10</f>
        <v>333232.91010000004</v>
      </c>
      <c r="H10" s="28">
        <f>G10/F10*100</f>
        <v>86.05178095420601</v>
      </c>
      <c r="I10" s="28">
        <f>G10/E10*100</f>
        <v>39.23625322545607</v>
      </c>
      <c r="J10" s="28">
        <f aca="true" t="shared" si="0" ref="J10:J41">T10+Y10+AD10+AI10+AN10+AS10+BK10+BS10+BV10+BY10+CB10+CE10+CK10+CN10+CT10+CW10+DC10</f>
        <v>426166</v>
      </c>
      <c r="K10" s="28">
        <f aca="true" t="shared" si="1" ref="K10:K41">U10+Z10+AE10+AJ10+AO10+AT10+BL10+BT10+BW10+BZ10+CC10+CF10+CL10+CO10+CU10+CX10+DD10</f>
        <v>176593.09836399998</v>
      </c>
      <c r="L10" s="28">
        <f>V10+AA10+AF10+AK10+AP10+AU10+BM10+BU10+BX10+CA10+CD10+CG10+CM10+CP10+CV10+CY10+DE10+DF10+EB10</f>
        <v>133769.3101</v>
      </c>
      <c r="M10" s="28">
        <f>L10/K10*100</f>
        <v>75.750021568946</v>
      </c>
      <c r="N10" s="28">
        <f>L10/J10*100</f>
        <v>31.38901510209637</v>
      </c>
      <c r="O10" s="28">
        <f aca="true" t="shared" si="2" ref="O10:O73">T10+AD10</f>
        <v>165700</v>
      </c>
      <c r="P10" s="28">
        <f>U10+AE10</f>
        <v>68450.3386</v>
      </c>
      <c r="Q10" s="28">
        <f aca="true" t="shared" si="3" ref="Q10:Q41">V10+AF10</f>
        <v>57263.8829</v>
      </c>
      <c r="R10" s="28">
        <f>Q10/P10*100</f>
        <v>83.6575597304642</v>
      </c>
      <c r="S10" s="29">
        <f>Q10/O10*100</f>
        <v>34.55877060953531</v>
      </c>
      <c r="T10" s="36">
        <v>45100</v>
      </c>
      <c r="U10" s="36">
        <v>18630.719800000003</v>
      </c>
      <c r="V10" s="37">
        <v>16034.8419</v>
      </c>
      <c r="W10" s="28">
        <f>V10/U9:U10*100</f>
        <v>86.06667950639243</v>
      </c>
      <c r="X10" s="29">
        <f>V10/T10*100</f>
        <v>35.55397317073171</v>
      </c>
      <c r="Y10" s="37">
        <v>23830</v>
      </c>
      <c r="Z10" s="36">
        <v>6572.0757</v>
      </c>
      <c r="AA10" s="37">
        <v>9461.7967</v>
      </c>
      <c r="AB10" s="28">
        <f>AA10/Z10*100</f>
        <v>143.96968525484272</v>
      </c>
      <c r="AC10" s="29">
        <f>AA10/Y10*100</f>
        <v>39.70539949643307</v>
      </c>
      <c r="AD10" s="36">
        <v>120600</v>
      </c>
      <c r="AE10" s="36">
        <v>49819.618800000004</v>
      </c>
      <c r="AF10" s="37">
        <v>41229.041</v>
      </c>
      <c r="AG10" s="28">
        <f>AF10/AE10*100</f>
        <v>82.75663682918423</v>
      </c>
      <c r="AH10" s="29">
        <f>AF10/AD10*100</f>
        <v>34.18660116086235</v>
      </c>
      <c r="AI10" s="36">
        <v>19096</v>
      </c>
      <c r="AJ10" s="36">
        <v>12798.311064</v>
      </c>
      <c r="AK10" s="37">
        <v>10136.889</v>
      </c>
      <c r="AL10" s="28">
        <f>AK10/AJ10*100</f>
        <v>79.20489625005102</v>
      </c>
      <c r="AM10" s="29">
        <f>AK10/AI10*100</f>
        <v>53.08383431085043</v>
      </c>
      <c r="AN10" s="36">
        <v>16200</v>
      </c>
      <c r="AO10" s="36">
        <v>9121.086</v>
      </c>
      <c r="AP10" s="37">
        <v>6331.6</v>
      </c>
      <c r="AQ10" s="28">
        <f>AP10/AO10*100</f>
        <v>69.4171724726639</v>
      </c>
      <c r="AR10" s="29">
        <f>AP10/AN10*100</f>
        <v>39.08395061728395</v>
      </c>
      <c r="AS10" s="30"/>
      <c r="AT10" s="30"/>
      <c r="AU10" s="29">
        <v>0</v>
      </c>
      <c r="AV10" s="29"/>
      <c r="AW10" s="29"/>
      <c r="AX10" s="29"/>
      <c r="AY10" s="37">
        <v>396145.9</v>
      </c>
      <c r="AZ10" s="36">
        <f>AY10/12*6</f>
        <v>198072.95</v>
      </c>
      <c r="BA10" s="37">
        <v>194969.2</v>
      </c>
      <c r="BB10" s="31"/>
      <c r="BC10" s="31">
        <v>0</v>
      </c>
      <c r="BD10" s="31">
        <v>0</v>
      </c>
      <c r="BE10" s="37">
        <v>0</v>
      </c>
      <c r="BF10" s="36">
        <f>BE10/12*6</f>
        <v>0</v>
      </c>
      <c r="BG10" s="37">
        <v>0</v>
      </c>
      <c r="BH10" s="31">
        <v>0</v>
      </c>
      <c r="BI10" s="31">
        <v>0</v>
      </c>
      <c r="BJ10" s="31">
        <v>0</v>
      </c>
      <c r="BK10" s="29"/>
      <c r="BL10" s="29"/>
      <c r="BM10" s="29"/>
      <c r="BN10" s="28">
        <f aca="true" t="shared" si="4" ref="BN10:BN41">BS10+BV10+BY10+CB10</f>
        <v>15100</v>
      </c>
      <c r="BO10" s="28">
        <f>BT10+BW10+BZ10+CC10+CF10</f>
        <v>5267.031</v>
      </c>
      <c r="BP10" s="28">
        <f aca="true" t="shared" si="5" ref="BP10:BP41">BU10+BX10+CA10+CD10</f>
        <v>5197.75</v>
      </c>
      <c r="BQ10" s="28">
        <f>BP10/BO10*100</f>
        <v>98.68462896838845</v>
      </c>
      <c r="BR10" s="29">
        <f>BP10/BN10*100</f>
        <v>34.42218543046358</v>
      </c>
      <c r="BS10" s="36">
        <v>1350</v>
      </c>
      <c r="BT10" s="36">
        <v>470.8935</v>
      </c>
      <c r="BU10" s="37">
        <v>45.05</v>
      </c>
      <c r="BV10" s="36">
        <v>3350</v>
      </c>
      <c r="BW10" s="36">
        <v>1168.5135</v>
      </c>
      <c r="BX10" s="37">
        <v>658.3</v>
      </c>
      <c r="BY10" s="36">
        <v>0</v>
      </c>
      <c r="BZ10" s="36">
        <v>0</v>
      </c>
      <c r="CA10" s="36">
        <v>0</v>
      </c>
      <c r="CB10" s="36">
        <v>10400</v>
      </c>
      <c r="CC10" s="36">
        <v>3627.624</v>
      </c>
      <c r="CD10" s="37">
        <v>4494.4</v>
      </c>
      <c r="CE10" s="36">
        <v>0</v>
      </c>
      <c r="CF10" s="36">
        <v>0</v>
      </c>
      <c r="CG10" s="36">
        <v>0</v>
      </c>
      <c r="CH10" s="37">
        <v>5474.3</v>
      </c>
      <c r="CI10" s="36">
        <v>1824.7666666666667</v>
      </c>
      <c r="CJ10" s="37">
        <v>4494.4</v>
      </c>
      <c r="CK10" s="36">
        <v>32000</v>
      </c>
      <c r="CL10" s="36">
        <v>12780.8</v>
      </c>
      <c r="CM10" s="37">
        <v>10066.85</v>
      </c>
      <c r="CN10" s="37">
        <v>150990</v>
      </c>
      <c r="CO10" s="36">
        <v>60305.406</v>
      </c>
      <c r="CP10" s="37">
        <v>31241.7085</v>
      </c>
      <c r="CQ10" s="37">
        <v>40000</v>
      </c>
      <c r="CR10" s="36">
        <v>13024</v>
      </c>
      <c r="CS10" s="37">
        <v>12377.5075</v>
      </c>
      <c r="CT10" s="36">
        <v>500</v>
      </c>
      <c r="CU10" s="36">
        <v>199.7</v>
      </c>
      <c r="CV10" s="37">
        <v>356.333</v>
      </c>
      <c r="CW10" s="37">
        <v>2000</v>
      </c>
      <c r="CX10" s="36">
        <v>798.8</v>
      </c>
      <c r="CY10" s="37">
        <v>3525</v>
      </c>
      <c r="CZ10" s="36">
        <v>0</v>
      </c>
      <c r="DA10" s="36">
        <v>0</v>
      </c>
      <c r="DB10" s="37">
        <v>0</v>
      </c>
      <c r="DC10" s="37">
        <v>750</v>
      </c>
      <c r="DD10" s="36">
        <v>299.54999999999995</v>
      </c>
      <c r="DE10" s="37">
        <v>187.5</v>
      </c>
      <c r="DF10" s="37">
        <v>0</v>
      </c>
      <c r="DG10" s="28">
        <f aca="true" t="shared" si="6" ref="DG10:DG41">T10+Y10+AD10+AI10+AN10+AS10+AV10+AY10+BB10+BE10+BH10+BK10+BS10+BV10+BY10+CB10+CE10+CH10+CK10+CN10+CT10+CW10+CZ10+DC10</f>
        <v>827786.2000000001</v>
      </c>
      <c r="DH10" s="28">
        <f aca="true" t="shared" si="7" ref="DH10:DH73">U10+Z10+AE10+AJ10+AO10+AT10+AW10+AZ10+BC10+BF10+BI10+BL10+BT10+BW10+BZ10+CC10+CF10+CI10+CL10+CO10+CU10+CX10+DA10+DD10</f>
        <v>376490.8150306667</v>
      </c>
      <c r="DI10" s="28">
        <f>V10+AA10+AF10+AK10+AP10+AU10+AX10+BA10+BD10+BG10+BJ10+BM10+BU10+BX10+CA10+CD10+CG10+CJ10+CM10+CP10+CV10+CY10+DB10+DE10+DF10</f>
        <v>333232.91010000004</v>
      </c>
      <c r="DJ10" s="36">
        <v>0</v>
      </c>
      <c r="DK10" s="36">
        <v>0</v>
      </c>
      <c r="DL10" s="36">
        <v>0</v>
      </c>
      <c r="DM10" s="37">
        <v>21512.3</v>
      </c>
      <c r="DN10" s="36">
        <f>DM10/12*6</f>
        <v>10756.15</v>
      </c>
      <c r="DO10" s="37">
        <v>0</v>
      </c>
      <c r="DP10" s="36">
        <v>0</v>
      </c>
      <c r="DQ10" s="36">
        <v>0</v>
      </c>
      <c r="DR10" s="36">
        <v>0</v>
      </c>
      <c r="DS10" s="36">
        <v>0</v>
      </c>
      <c r="DT10" s="36">
        <v>0</v>
      </c>
      <c r="DU10" s="36">
        <v>0</v>
      </c>
      <c r="DV10" s="36">
        <v>0</v>
      </c>
      <c r="DW10" s="36">
        <v>0</v>
      </c>
      <c r="DX10" s="36">
        <v>0</v>
      </c>
      <c r="DY10" s="37">
        <v>0</v>
      </c>
      <c r="DZ10" s="36">
        <f>DY10/12*6</f>
        <v>0</v>
      </c>
      <c r="EA10" s="37">
        <v>0</v>
      </c>
      <c r="EB10" s="36">
        <v>0</v>
      </c>
      <c r="EC10" s="28">
        <f aca="true" t="shared" si="8" ref="EC10:EC41">DJ10+DM10+DP10+DS10+DV10+DY10</f>
        <v>21512.3</v>
      </c>
      <c r="ED10" s="28">
        <f>DK10+DN10+DQ10+DT10+DW10+DZ10+EB10</f>
        <v>10756.15</v>
      </c>
      <c r="EE10" s="28">
        <f aca="true" t="shared" si="9" ref="EE10:EE73">DL10+DO10+DR10+DU10+DX10+EA10+EB10</f>
        <v>0</v>
      </c>
    </row>
    <row r="11" spans="1:135" s="32" customFormat="1" ht="20.25" customHeight="1">
      <c r="A11" s="26">
        <v>2</v>
      </c>
      <c r="B11" s="33" t="s">
        <v>50</v>
      </c>
      <c r="C11" s="36">
        <v>55671.2711</v>
      </c>
      <c r="D11" s="36">
        <v>68376.7299</v>
      </c>
      <c r="E11" s="28">
        <f aca="true" t="shared" si="10" ref="E11:E74">DG11+EC11-DY11</f>
        <v>694822</v>
      </c>
      <c r="F11" s="28">
        <f aca="true" t="shared" si="11" ref="F11:F74">DH11+ED11-DZ11</f>
        <v>327674.17608599993</v>
      </c>
      <c r="G11" s="28">
        <f aca="true" t="shared" si="12" ref="G11:G41">DI11+EE11-EA11</f>
        <v>304785.84380000003</v>
      </c>
      <c r="H11" s="28">
        <f aca="true" t="shared" si="13" ref="H11:H74">G11/F11*100</f>
        <v>93.0149111659038</v>
      </c>
      <c r="I11" s="28">
        <f aca="true" t="shared" si="14" ref="I11:I74">G11/E11*100</f>
        <v>43.86531281392932</v>
      </c>
      <c r="J11" s="28">
        <f t="shared" si="0"/>
        <v>201804</v>
      </c>
      <c r="K11" s="28">
        <f t="shared" si="1"/>
        <v>84048.07608599999</v>
      </c>
      <c r="L11" s="28">
        <f aca="true" t="shared" si="15" ref="L11:L74">V11+AA11+AF11+AK11+AP11+AU11+BM11+BU11+BX11+CA11+CD11+CG11+CM11+CP11+CV11+CY11+DE11+DF11+EB11</f>
        <v>68989.9438</v>
      </c>
      <c r="M11" s="28">
        <f aca="true" t="shared" si="16" ref="M11:M74">L11/K11*100</f>
        <v>82.08390603659726</v>
      </c>
      <c r="N11" s="28">
        <f aca="true" t="shared" si="17" ref="N11:N74">L11/J11*100</f>
        <v>34.18660868961963</v>
      </c>
      <c r="O11" s="28">
        <f t="shared" si="2"/>
        <v>70000</v>
      </c>
      <c r="P11" s="28">
        <f aca="true" t="shared" si="18" ref="P11:P74">U11+AE11</f>
        <v>28916.86</v>
      </c>
      <c r="Q11" s="28">
        <f t="shared" si="3"/>
        <v>24483.4265</v>
      </c>
      <c r="R11" s="28">
        <f aca="true" t="shared" si="19" ref="R11:R74">Q11/P11*100</f>
        <v>84.66834400415536</v>
      </c>
      <c r="S11" s="29">
        <f aca="true" t="shared" si="20" ref="S11:S74">Q11/O11*100</f>
        <v>34.97632357142857</v>
      </c>
      <c r="T11" s="36">
        <v>12000</v>
      </c>
      <c r="U11" s="36">
        <v>4957.176</v>
      </c>
      <c r="V11" s="37">
        <v>4359.1854</v>
      </c>
      <c r="W11" s="28">
        <f>V11/U10:U11*100</f>
        <v>87.93686970162044</v>
      </c>
      <c r="X11" s="29">
        <f>V11/T11*100</f>
        <v>36.326545</v>
      </c>
      <c r="Y11" s="37">
        <v>6050</v>
      </c>
      <c r="Z11" s="36">
        <v>1668.5295</v>
      </c>
      <c r="AA11" s="37">
        <v>1279.6228</v>
      </c>
      <c r="AB11" s="28">
        <f aca="true" t="shared" si="21" ref="AB11:AB74">AA11/Z11*100</f>
        <v>76.69164974308215</v>
      </c>
      <c r="AC11" s="29">
        <f aca="true" t="shared" si="22" ref="AC11:AC74">AA11/Y11*100</f>
        <v>21.15079008264463</v>
      </c>
      <c r="AD11" s="36">
        <v>58000</v>
      </c>
      <c r="AE11" s="36">
        <v>23959.684</v>
      </c>
      <c r="AF11" s="37">
        <v>20124.2411</v>
      </c>
      <c r="AG11" s="28">
        <f aca="true" t="shared" si="23" ref="AG11:AG74">AF11/AE11*100</f>
        <v>83.9920973081281</v>
      </c>
      <c r="AH11" s="29">
        <f aca="true" t="shared" si="24" ref="AH11:AH74">AF11/AD11*100</f>
        <v>34.696967413793104</v>
      </c>
      <c r="AI11" s="36">
        <v>8054</v>
      </c>
      <c r="AJ11" s="36">
        <v>5397.863286</v>
      </c>
      <c r="AK11" s="37">
        <v>2843.64</v>
      </c>
      <c r="AL11" s="28">
        <f aca="true" t="shared" si="25" ref="AL11:AL74">AK11/AJ11*100</f>
        <v>52.680845166555414</v>
      </c>
      <c r="AM11" s="29">
        <f aca="true" t="shared" si="26" ref="AM11:AM74">AK11/AI11*100</f>
        <v>35.30717655823194</v>
      </c>
      <c r="AN11" s="36">
        <v>8500</v>
      </c>
      <c r="AO11" s="36">
        <v>4785.755</v>
      </c>
      <c r="AP11" s="37">
        <v>3201.5</v>
      </c>
      <c r="AQ11" s="28">
        <f>AP11/AO11*100</f>
        <v>66.89644580635658</v>
      </c>
      <c r="AR11" s="29">
        <f>AP11/AN11*100</f>
        <v>37.66470588235294</v>
      </c>
      <c r="AS11" s="30"/>
      <c r="AT11" s="30"/>
      <c r="AU11" s="29">
        <v>0</v>
      </c>
      <c r="AV11" s="29"/>
      <c r="AW11" s="29"/>
      <c r="AX11" s="29"/>
      <c r="AY11" s="37">
        <v>444858.6</v>
      </c>
      <c r="AZ11" s="36">
        <f aca="true" t="shared" si="27" ref="AZ11:AZ74">AY11/12*6</f>
        <v>222429.3</v>
      </c>
      <c r="BA11" s="37">
        <v>222429.3</v>
      </c>
      <c r="BB11" s="31"/>
      <c r="BC11" s="31">
        <v>0</v>
      </c>
      <c r="BD11" s="31">
        <v>0</v>
      </c>
      <c r="BE11" s="37">
        <v>30862</v>
      </c>
      <c r="BF11" s="36">
        <f aca="true" t="shared" si="28" ref="BF11:BF74">BE11/12*6</f>
        <v>15431</v>
      </c>
      <c r="BG11" s="37">
        <v>12983.4</v>
      </c>
      <c r="BH11" s="31">
        <v>0</v>
      </c>
      <c r="BI11" s="31">
        <v>0</v>
      </c>
      <c r="BJ11" s="31">
        <v>0</v>
      </c>
      <c r="BK11" s="29"/>
      <c r="BL11" s="29"/>
      <c r="BM11" s="29"/>
      <c r="BN11" s="28">
        <f t="shared" si="4"/>
        <v>6630</v>
      </c>
      <c r="BO11" s="28">
        <f aca="true" t="shared" si="29" ref="BO11:BO74">BT11+BW11+BZ11+CC11+CF11</f>
        <v>2312.6103000000003</v>
      </c>
      <c r="BP11" s="28">
        <f t="shared" si="5"/>
        <v>1321.2005</v>
      </c>
      <c r="BQ11" s="28">
        <f aca="true" t="shared" si="30" ref="BQ11:BQ74">BP11/BO11*100</f>
        <v>57.13026963513912</v>
      </c>
      <c r="BR11" s="29">
        <f aca="true" t="shared" si="31" ref="BR11:BR74">BP11/BN11*100</f>
        <v>19.927609351432878</v>
      </c>
      <c r="BS11" s="36">
        <v>6000</v>
      </c>
      <c r="BT11" s="36">
        <v>2092.86</v>
      </c>
      <c r="BU11" s="37">
        <v>938.0005</v>
      </c>
      <c r="BV11" s="36">
        <v>0</v>
      </c>
      <c r="BW11" s="36">
        <v>0</v>
      </c>
      <c r="BX11" s="37">
        <v>0</v>
      </c>
      <c r="BY11" s="36">
        <v>0</v>
      </c>
      <c r="BZ11" s="36">
        <v>0</v>
      </c>
      <c r="CA11" s="36">
        <v>0</v>
      </c>
      <c r="CB11" s="36">
        <v>630</v>
      </c>
      <c r="CC11" s="36">
        <v>219.75029999999998</v>
      </c>
      <c r="CD11" s="37">
        <v>383.2</v>
      </c>
      <c r="CE11" s="36">
        <v>0</v>
      </c>
      <c r="CF11" s="36">
        <v>0</v>
      </c>
      <c r="CG11" s="36">
        <v>0</v>
      </c>
      <c r="CH11" s="37">
        <v>17297.4</v>
      </c>
      <c r="CI11" s="36">
        <v>5765.8</v>
      </c>
      <c r="CJ11" s="37">
        <v>383.2</v>
      </c>
      <c r="CK11" s="36">
        <v>0</v>
      </c>
      <c r="CL11" s="36">
        <v>0</v>
      </c>
      <c r="CM11" s="37">
        <v>0</v>
      </c>
      <c r="CN11" s="37">
        <v>102100</v>
      </c>
      <c r="CO11" s="36">
        <v>40778.74</v>
      </c>
      <c r="CP11" s="37">
        <v>35661.82</v>
      </c>
      <c r="CQ11" s="37">
        <v>55000</v>
      </c>
      <c r="CR11" s="36">
        <v>17908</v>
      </c>
      <c r="CS11" s="37">
        <v>26280.82</v>
      </c>
      <c r="CT11" s="36">
        <v>0</v>
      </c>
      <c r="CU11" s="36">
        <v>0</v>
      </c>
      <c r="CV11" s="37">
        <v>0</v>
      </c>
      <c r="CW11" s="37">
        <v>0</v>
      </c>
      <c r="CX11" s="36">
        <v>0</v>
      </c>
      <c r="CY11" s="37">
        <v>0</v>
      </c>
      <c r="CZ11" s="36">
        <v>0</v>
      </c>
      <c r="DA11" s="36">
        <v>0</v>
      </c>
      <c r="DB11" s="37">
        <v>0</v>
      </c>
      <c r="DC11" s="37">
        <v>470</v>
      </c>
      <c r="DD11" s="36">
        <v>187.718</v>
      </c>
      <c r="DE11" s="37">
        <v>198.734</v>
      </c>
      <c r="DF11" s="37">
        <v>0</v>
      </c>
      <c r="DG11" s="28">
        <f t="shared" si="6"/>
        <v>694822</v>
      </c>
      <c r="DH11" s="28">
        <f t="shared" si="7"/>
        <v>327674.17608599993</v>
      </c>
      <c r="DI11" s="28">
        <f aca="true" t="shared" si="32" ref="DI11:DI74">V11+AA11+AF11+AK11+AP11+AU11+AX11+BA11+BD11+BG11+BJ11+BM11+BU11+BX11+CA11+CD11+CG11+CJ11+CM11+CP11+CV11+CY11+DB11+DE11+DF11</f>
        <v>304785.84380000003</v>
      </c>
      <c r="DJ11" s="36">
        <v>0</v>
      </c>
      <c r="DK11" s="36">
        <v>0</v>
      </c>
      <c r="DL11" s="36">
        <v>0</v>
      </c>
      <c r="DM11" s="37">
        <v>0</v>
      </c>
      <c r="DN11" s="36">
        <f aca="true" t="shared" si="33" ref="DN11:DN74">DM11/12*6</f>
        <v>0</v>
      </c>
      <c r="DO11" s="37">
        <v>0</v>
      </c>
      <c r="DP11" s="36">
        <v>0</v>
      </c>
      <c r="DQ11" s="36">
        <v>0</v>
      </c>
      <c r="DR11" s="36">
        <v>0</v>
      </c>
      <c r="DS11" s="36">
        <v>0</v>
      </c>
      <c r="DT11" s="36">
        <v>0</v>
      </c>
      <c r="DU11" s="36">
        <v>0</v>
      </c>
      <c r="DV11" s="36">
        <v>0</v>
      </c>
      <c r="DW11" s="36">
        <v>0</v>
      </c>
      <c r="DX11" s="36">
        <v>0</v>
      </c>
      <c r="DY11" s="37">
        <v>60420</v>
      </c>
      <c r="DZ11" s="36">
        <f aca="true" t="shared" si="34" ref="DZ11:DZ74">DY11/12*6</f>
        <v>30210</v>
      </c>
      <c r="EA11" s="37">
        <v>0</v>
      </c>
      <c r="EB11" s="36">
        <v>0</v>
      </c>
      <c r="EC11" s="28">
        <f t="shared" si="8"/>
        <v>60420</v>
      </c>
      <c r="ED11" s="28">
        <f aca="true" t="shared" si="35" ref="ED11:ED74">DK11+DN11+DQ11+DT11+DW11+DZ11+EB11</f>
        <v>30210</v>
      </c>
      <c r="EE11" s="28">
        <f t="shared" si="9"/>
        <v>0</v>
      </c>
    </row>
    <row r="12" spans="1:135" s="32" customFormat="1" ht="20.25" customHeight="1">
      <c r="A12" s="26">
        <v>3</v>
      </c>
      <c r="B12" s="33" t="s">
        <v>51</v>
      </c>
      <c r="C12" s="36">
        <v>155130.7343</v>
      </c>
      <c r="D12" s="36">
        <v>84946.7379</v>
      </c>
      <c r="E12" s="28">
        <f t="shared" si="10"/>
        <v>722917.9349999999</v>
      </c>
      <c r="F12" s="28">
        <f t="shared" si="11"/>
        <v>333362.0686141667</v>
      </c>
      <c r="G12" s="28">
        <f t="shared" si="12"/>
        <v>330536.06309999997</v>
      </c>
      <c r="H12" s="28">
        <f t="shared" si="13"/>
        <v>99.15227142490602</v>
      </c>
      <c r="I12" s="28">
        <f t="shared" si="14"/>
        <v>45.722487587750884</v>
      </c>
      <c r="J12" s="28">
        <f t="shared" si="0"/>
        <v>294691.4</v>
      </c>
      <c r="K12" s="28">
        <f t="shared" si="1"/>
        <v>120161.1844475</v>
      </c>
      <c r="L12" s="28">
        <f t="shared" si="15"/>
        <v>109505.4061</v>
      </c>
      <c r="M12" s="28">
        <f t="shared" si="16"/>
        <v>91.13209611198894</v>
      </c>
      <c r="N12" s="28">
        <f t="shared" si="17"/>
        <v>37.1593491021455</v>
      </c>
      <c r="O12" s="28">
        <f t="shared" si="2"/>
        <v>108000</v>
      </c>
      <c r="P12" s="28">
        <f t="shared" si="18"/>
        <v>44614.584</v>
      </c>
      <c r="Q12" s="28">
        <f t="shared" si="3"/>
        <v>40729.4703</v>
      </c>
      <c r="R12" s="28">
        <f t="shared" si="19"/>
        <v>91.29183026787831</v>
      </c>
      <c r="S12" s="29">
        <f t="shared" si="20"/>
        <v>37.7124725</v>
      </c>
      <c r="T12" s="36">
        <v>34000</v>
      </c>
      <c r="U12" s="36">
        <v>14045.332</v>
      </c>
      <c r="V12" s="37">
        <v>12728.2223</v>
      </c>
      <c r="W12" s="28">
        <f aca="true" t="shared" si="36" ref="W12:W75">V12/U11:U12*100</f>
        <v>90.62243811680635</v>
      </c>
      <c r="X12" s="29">
        <f aca="true" t="shared" si="37" ref="X12:X75">V12/T12*100</f>
        <v>37.435947941176465</v>
      </c>
      <c r="Y12" s="37">
        <v>30500</v>
      </c>
      <c r="Z12" s="36">
        <v>8411.595</v>
      </c>
      <c r="AA12" s="37">
        <v>10282.3668</v>
      </c>
      <c r="AB12" s="28">
        <f t="shared" si="21"/>
        <v>122.24039317156854</v>
      </c>
      <c r="AC12" s="29">
        <f t="shared" si="22"/>
        <v>33.71267803278688</v>
      </c>
      <c r="AD12" s="36">
        <v>74000</v>
      </c>
      <c r="AE12" s="36">
        <v>30569.252</v>
      </c>
      <c r="AF12" s="37">
        <v>28001.248</v>
      </c>
      <c r="AG12" s="28">
        <f t="shared" si="23"/>
        <v>91.59938882377625</v>
      </c>
      <c r="AH12" s="29">
        <f t="shared" si="24"/>
        <v>37.83952432432432</v>
      </c>
      <c r="AI12" s="36">
        <v>10995.5</v>
      </c>
      <c r="AJ12" s="36">
        <v>7369.2830595</v>
      </c>
      <c r="AK12" s="37">
        <v>6213.469</v>
      </c>
      <c r="AL12" s="28">
        <f t="shared" si="25"/>
        <v>84.3157868931361</v>
      </c>
      <c r="AM12" s="29">
        <f t="shared" si="26"/>
        <v>56.50919921786185</v>
      </c>
      <c r="AN12" s="36">
        <v>15000</v>
      </c>
      <c r="AO12" s="36">
        <v>8445.449999999999</v>
      </c>
      <c r="AP12" s="37">
        <v>5875.3</v>
      </c>
      <c r="AQ12" s="28">
        <f>AP12/AO12*100</f>
        <v>69.56763701164533</v>
      </c>
      <c r="AR12" s="29">
        <f>AP12/AN12*100</f>
        <v>39.16866666666667</v>
      </c>
      <c r="AS12" s="30"/>
      <c r="AT12" s="30"/>
      <c r="AU12" s="29">
        <v>0</v>
      </c>
      <c r="AV12" s="29"/>
      <c r="AW12" s="29"/>
      <c r="AX12" s="29"/>
      <c r="AY12" s="37">
        <v>394279.6</v>
      </c>
      <c r="AZ12" s="36">
        <f t="shared" si="27"/>
        <v>197139.8</v>
      </c>
      <c r="BA12" s="37">
        <v>193408.8</v>
      </c>
      <c r="BB12" s="31"/>
      <c r="BC12" s="31">
        <v>0</v>
      </c>
      <c r="BD12" s="31">
        <v>0</v>
      </c>
      <c r="BE12" s="37">
        <v>3500.6</v>
      </c>
      <c r="BF12" s="36">
        <f t="shared" si="28"/>
        <v>1750.2999999999997</v>
      </c>
      <c r="BG12" s="37">
        <v>1574.9</v>
      </c>
      <c r="BH12" s="31">
        <v>0</v>
      </c>
      <c r="BI12" s="31">
        <v>0</v>
      </c>
      <c r="BJ12" s="31">
        <v>0</v>
      </c>
      <c r="BK12" s="29"/>
      <c r="BL12" s="29"/>
      <c r="BM12" s="29"/>
      <c r="BN12" s="28">
        <f t="shared" si="4"/>
        <v>13440.8</v>
      </c>
      <c r="BO12" s="28">
        <f t="shared" si="29"/>
        <v>4688.2854480000005</v>
      </c>
      <c r="BP12" s="28">
        <f t="shared" si="5"/>
        <v>5036.4259999999995</v>
      </c>
      <c r="BQ12" s="28">
        <f t="shared" si="30"/>
        <v>107.42575416666477</v>
      </c>
      <c r="BR12" s="29">
        <f t="shared" si="31"/>
        <v>37.471177310874346</v>
      </c>
      <c r="BS12" s="36">
        <v>6029.1</v>
      </c>
      <c r="BT12" s="36">
        <v>2103.0103710000003</v>
      </c>
      <c r="BU12" s="37">
        <v>2060.569</v>
      </c>
      <c r="BV12" s="36">
        <v>0</v>
      </c>
      <c r="BW12" s="36">
        <v>0</v>
      </c>
      <c r="BX12" s="37">
        <v>0</v>
      </c>
      <c r="BY12" s="36">
        <v>0</v>
      </c>
      <c r="BZ12" s="36">
        <v>0</v>
      </c>
      <c r="CA12" s="36">
        <v>0</v>
      </c>
      <c r="CB12" s="36">
        <v>7411.7</v>
      </c>
      <c r="CC12" s="36">
        <v>2585.2750770000002</v>
      </c>
      <c r="CD12" s="37">
        <v>2975.857</v>
      </c>
      <c r="CE12" s="36">
        <v>0</v>
      </c>
      <c r="CF12" s="36">
        <v>0</v>
      </c>
      <c r="CG12" s="36">
        <v>0</v>
      </c>
      <c r="CH12" s="37">
        <v>5474.3</v>
      </c>
      <c r="CI12" s="36">
        <v>1824.7666666666667</v>
      </c>
      <c r="CJ12" s="37">
        <v>2975.857</v>
      </c>
      <c r="CK12" s="36">
        <v>1980</v>
      </c>
      <c r="CL12" s="36">
        <v>790.812</v>
      </c>
      <c r="CM12" s="37">
        <v>1655</v>
      </c>
      <c r="CN12" s="37">
        <v>108275.1</v>
      </c>
      <c r="CO12" s="36">
        <v>43245.07494</v>
      </c>
      <c r="CP12" s="37">
        <v>32406.446</v>
      </c>
      <c r="CQ12" s="37">
        <v>48192</v>
      </c>
      <c r="CR12" s="36">
        <v>15691.315200000001</v>
      </c>
      <c r="CS12" s="37">
        <v>20529.436</v>
      </c>
      <c r="CT12" s="36">
        <v>3500</v>
      </c>
      <c r="CU12" s="36">
        <v>1397.8999999999999</v>
      </c>
      <c r="CV12" s="37">
        <v>3476.928</v>
      </c>
      <c r="CW12" s="37">
        <v>3000</v>
      </c>
      <c r="CX12" s="36">
        <v>1198.1999999999998</v>
      </c>
      <c r="CY12" s="37">
        <v>3830</v>
      </c>
      <c r="CZ12" s="36">
        <v>0</v>
      </c>
      <c r="DA12" s="36">
        <v>0</v>
      </c>
      <c r="DB12" s="37">
        <v>0</v>
      </c>
      <c r="DC12" s="37">
        <v>0</v>
      </c>
      <c r="DD12" s="36">
        <v>0</v>
      </c>
      <c r="DE12" s="37">
        <v>0</v>
      </c>
      <c r="DF12" s="37">
        <v>0</v>
      </c>
      <c r="DG12" s="28">
        <f t="shared" si="6"/>
        <v>697945.8999999999</v>
      </c>
      <c r="DH12" s="28">
        <f t="shared" si="7"/>
        <v>320876.0511141667</v>
      </c>
      <c r="DI12" s="28">
        <f t="shared" si="32"/>
        <v>307464.9631</v>
      </c>
      <c r="DJ12" s="36">
        <v>0</v>
      </c>
      <c r="DK12" s="36">
        <v>0</v>
      </c>
      <c r="DL12" s="36">
        <v>0</v>
      </c>
      <c r="DM12" s="37">
        <v>24972.035</v>
      </c>
      <c r="DN12" s="36">
        <f t="shared" si="33"/>
        <v>12486.017500000002</v>
      </c>
      <c r="DO12" s="37">
        <v>23071.1</v>
      </c>
      <c r="DP12" s="36">
        <v>0</v>
      </c>
      <c r="DQ12" s="36">
        <v>0</v>
      </c>
      <c r="DR12" s="36">
        <v>0</v>
      </c>
      <c r="DS12" s="36">
        <v>0</v>
      </c>
      <c r="DT12" s="36">
        <v>0</v>
      </c>
      <c r="DU12" s="36">
        <v>0</v>
      </c>
      <c r="DV12" s="36">
        <v>0</v>
      </c>
      <c r="DW12" s="36">
        <v>0</v>
      </c>
      <c r="DX12" s="36">
        <v>0</v>
      </c>
      <c r="DY12" s="37">
        <v>0</v>
      </c>
      <c r="DZ12" s="36">
        <f t="shared" si="34"/>
        <v>0</v>
      </c>
      <c r="EA12" s="37">
        <v>0</v>
      </c>
      <c r="EB12" s="36">
        <v>0</v>
      </c>
      <c r="EC12" s="28">
        <f t="shared" si="8"/>
        <v>24972.035</v>
      </c>
      <c r="ED12" s="28">
        <f t="shared" si="35"/>
        <v>12486.017500000002</v>
      </c>
      <c r="EE12" s="28">
        <f t="shared" si="9"/>
        <v>23071.1</v>
      </c>
    </row>
    <row r="13" spans="1:135" s="32" customFormat="1" ht="20.25" customHeight="1">
      <c r="A13" s="26">
        <v>4</v>
      </c>
      <c r="B13" s="33" t="s">
        <v>52</v>
      </c>
      <c r="C13" s="36">
        <v>162.9255</v>
      </c>
      <c r="D13" s="36">
        <v>27756.034</v>
      </c>
      <c r="E13" s="28">
        <f t="shared" si="10"/>
        <v>407196</v>
      </c>
      <c r="F13" s="28">
        <f t="shared" si="11"/>
        <v>189283.2853073</v>
      </c>
      <c r="G13" s="28">
        <f t="shared" si="12"/>
        <v>173908.99369999996</v>
      </c>
      <c r="H13" s="28">
        <f t="shared" si="13"/>
        <v>91.87762850674322</v>
      </c>
      <c r="I13" s="28">
        <f t="shared" si="14"/>
        <v>42.708915043369764</v>
      </c>
      <c r="J13" s="28">
        <f t="shared" si="0"/>
        <v>136349.7</v>
      </c>
      <c r="K13" s="28">
        <f t="shared" si="1"/>
        <v>54759.5853073</v>
      </c>
      <c r="L13" s="28">
        <f t="shared" si="15"/>
        <v>43472.9937</v>
      </c>
      <c r="M13" s="28">
        <f t="shared" si="16"/>
        <v>79.38882929086867</v>
      </c>
      <c r="N13" s="28">
        <f t="shared" si="17"/>
        <v>31.883453868985406</v>
      </c>
      <c r="O13" s="28">
        <f t="shared" si="2"/>
        <v>44500</v>
      </c>
      <c r="P13" s="28">
        <f t="shared" si="18"/>
        <v>18382.861</v>
      </c>
      <c r="Q13" s="28">
        <f t="shared" si="3"/>
        <v>22429.906199999998</v>
      </c>
      <c r="R13" s="28">
        <f t="shared" si="19"/>
        <v>122.01531741985102</v>
      </c>
      <c r="S13" s="29">
        <f t="shared" si="20"/>
        <v>50.40428359550562</v>
      </c>
      <c r="T13" s="36">
        <v>4300</v>
      </c>
      <c r="U13" s="36">
        <v>1776.3214</v>
      </c>
      <c r="V13" s="37">
        <v>2209.883</v>
      </c>
      <c r="W13" s="28">
        <f t="shared" si="36"/>
        <v>124.4078352036968</v>
      </c>
      <c r="X13" s="29">
        <f t="shared" si="37"/>
        <v>51.39262790697674</v>
      </c>
      <c r="Y13" s="37">
        <v>24000</v>
      </c>
      <c r="Z13" s="36">
        <v>6618.96</v>
      </c>
      <c r="AA13" s="37">
        <v>4390.4368</v>
      </c>
      <c r="AB13" s="28">
        <f t="shared" si="21"/>
        <v>66.33121819742075</v>
      </c>
      <c r="AC13" s="29">
        <f t="shared" si="22"/>
        <v>18.29348666666667</v>
      </c>
      <c r="AD13" s="36">
        <v>40200</v>
      </c>
      <c r="AE13" s="36">
        <v>16606.5396</v>
      </c>
      <c r="AF13" s="37">
        <v>20220.0232</v>
      </c>
      <c r="AG13" s="28">
        <f t="shared" si="23"/>
        <v>121.75940133849438</v>
      </c>
      <c r="AH13" s="29">
        <f t="shared" si="24"/>
        <v>50.29856517412935</v>
      </c>
      <c r="AI13" s="36">
        <v>4929.7</v>
      </c>
      <c r="AJ13" s="36">
        <v>3303.9293073</v>
      </c>
      <c r="AK13" s="37">
        <v>2242.82</v>
      </c>
      <c r="AL13" s="28">
        <f t="shared" si="25"/>
        <v>67.8834136990919</v>
      </c>
      <c r="AM13" s="29">
        <f t="shared" si="26"/>
        <v>45.49607481185468</v>
      </c>
      <c r="AN13" s="36">
        <v>8800</v>
      </c>
      <c r="AO13" s="36">
        <v>4954.664</v>
      </c>
      <c r="AP13" s="37">
        <v>4023.7</v>
      </c>
      <c r="AQ13" s="28">
        <f>AP13/AO13*100</f>
        <v>81.2103504899626</v>
      </c>
      <c r="AR13" s="29">
        <f>AP13/AN13*100</f>
        <v>45.72386363636363</v>
      </c>
      <c r="AS13" s="30"/>
      <c r="AT13" s="30"/>
      <c r="AU13" s="29">
        <v>0</v>
      </c>
      <c r="AV13" s="29"/>
      <c r="AW13" s="29"/>
      <c r="AX13" s="29"/>
      <c r="AY13" s="37">
        <v>261949</v>
      </c>
      <c r="AZ13" s="36">
        <f t="shared" si="27"/>
        <v>130974.5</v>
      </c>
      <c r="BA13" s="37">
        <v>128426.6</v>
      </c>
      <c r="BB13" s="31"/>
      <c r="BC13" s="31">
        <v>0</v>
      </c>
      <c r="BD13" s="31">
        <v>0</v>
      </c>
      <c r="BE13" s="37">
        <v>3500.6</v>
      </c>
      <c r="BF13" s="36">
        <f t="shared" si="28"/>
        <v>1750.2999999999997</v>
      </c>
      <c r="BG13" s="37">
        <v>1574.9</v>
      </c>
      <c r="BH13" s="31">
        <v>0</v>
      </c>
      <c r="BI13" s="31">
        <v>0</v>
      </c>
      <c r="BJ13" s="31">
        <v>0</v>
      </c>
      <c r="BK13" s="29"/>
      <c r="BL13" s="29"/>
      <c r="BM13" s="29"/>
      <c r="BN13" s="28">
        <f t="shared" si="4"/>
        <v>2300</v>
      </c>
      <c r="BO13" s="28">
        <f t="shared" si="29"/>
        <v>802.263</v>
      </c>
      <c r="BP13" s="28">
        <f t="shared" si="5"/>
        <v>544.0125</v>
      </c>
      <c r="BQ13" s="28">
        <f t="shared" si="30"/>
        <v>67.80974568190233</v>
      </c>
      <c r="BR13" s="29">
        <f t="shared" si="31"/>
        <v>23.65271739130435</v>
      </c>
      <c r="BS13" s="36">
        <v>800</v>
      </c>
      <c r="BT13" s="36">
        <v>279.048</v>
      </c>
      <c r="BU13" s="37">
        <v>109.5125</v>
      </c>
      <c r="BV13" s="36">
        <v>0</v>
      </c>
      <c r="BW13" s="36">
        <v>0</v>
      </c>
      <c r="BX13" s="37">
        <v>0</v>
      </c>
      <c r="BY13" s="36">
        <v>0</v>
      </c>
      <c r="BZ13" s="36">
        <v>0</v>
      </c>
      <c r="CA13" s="36">
        <v>0</v>
      </c>
      <c r="CB13" s="36">
        <v>1500</v>
      </c>
      <c r="CC13" s="36">
        <v>523.215</v>
      </c>
      <c r="CD13" s="37">
        <v>434.5</v>
      </c>
      <c r="CE13" s="36">
        <v>0</v>
      </c>
      <c r="CF13" s="36">
        <v>0</v>
      </c>
      <c r="CG13" s="36">
        <v>0</v>
      </c>
      <c r="CH13" s="37">
        <v>5396.7</v>
      </c>
      <c r="CI13" s="36">
        <v>1798.8999999999999</v>
      </c>
      <c r="CJ13" s="37">
        <v>434.5</v>
      </c>
      <c r="CK13" s="36">
        <v>2000</v>
      </c>
      <c r="CL13" s="36">
        <v>798.8</v>
      </c>
      <c r="CM13" s="37">
        <v>487.11</v>
      </c>
      <c r="CN13" s="37">
        <v>49470</v>
      </c>
      <c r="CO13" s="36">
        <v>19758.318</v>
      </c>
      <c r="CP13" s="37">
        <v>9244.898</v>
      </c>
      <c r="CQ13" s="37">
        <v>18200</v>
      </c>
      <c r="CR13" s="36">
        <v>5925.92</v>
      </c>
      <c r="CS13" s="37">
        <v>5074.648</v>
      </c>
      <c r="CT13" s="36">
        <v>0</v>
      </c>
      <c r="CU13" s="36">
        <v>0</v>
      </c>
      <c r="CV13" s="37">
        <v>0</v>
      </c>
      <c r="CW13" s="37">
        <v>0</v>
      </c>
      <c r="CX13" s="36">
        <v>0</v>
      </c>
      <c r="CY13" s="37">
        <v>0</v>
      </c>
      <c r="CZ13" s="36">
        <v>0</v>
      </c>
      <c r="DA13" s="36">
        <v>0</v>
      </c>
      <c r="DB13" s="37">
        <v>0</v>
      </c>
      <c r="DC13" s="37">
        <v>350</v>
      </c>
      <c r="DD13" s="36">
        <v>139.79</v>
      </c>
      <c r="DE13" s="37">
        <v>110.1102</v>
      </c>
      <c r="DF13" s="37">
        <v>0</v>
      </c>
      <c r="DG13" s="28">
        <f t="shared" si="6"/>
        <v>407196</v>
      </c>
      <c r="DH13" s="28">
        <f t="shared" si="7"/>
        <v>189283.2853073</v>
      </c>
      <c r="DI13" s="28">
        <f t="shared" si="32"/>
        <v>173908.99369999996</v>
      </c>
      <c r="DJ13" s="36">
        <v>0</v>
      </c>
      <c r="DK13" s="36">
        <v>0</v>
      </c>
      <c r="DL13" s="36">
        <v>0</v>
      </c>
      <c r="DM13" s="37">
        <v>0</v>
      </c>
      <c r="DN13" s="36">
        <f t="shared" si="33"/>
        <v>0</v>
      </c>
      <c r="DO13" s="37">
        <v>0</v>
      </c>
      <c r="DP13" s="36">
        <v>0</v>
      </c>
      <c r="DQ13" s="36">
        <v>0</v>
      </c>
      <c r="DR13" s="36">
        <v>0</v>
      </c>
      <c r="DS13" s="36">
        <v>0</v>
      </c>
      <c r="DT13" s="36">
        <v>0</v>
      </c>
      <c r="DU13" s="36">
        <v>0</v>
      </c>
      <c r="DV13" s="36">
        <v>0</v>
      </c>
      <c r="DW13" s="36">
        <v>0</v>
      </c>
      <c r="DX13" s="36">
        <v>0</v>
      </c>
      <c r="DY13" s="37">
        <v>13000</v>
      </c>
      <c r="DZ13" s="36">
        <f t="shared" si="34"/>
        <v>6500</v>
      </c>
      <c r="EA13" s="37">
        <v>0</v>
      </c>
      <c r="EB13" s="36">
        <v>0</v>
      </c>
      <c r="EC13" s="28">
        <f t="shared" si="8"/>
        <v>13000</v>
      </c>
      <c r="ED13" s="28">
        <f t="shared" si="35"/>
        <v>6500</v>
      </c>
      <c r="EE13" s="28">
        <f t="shared" si="9"/>
        <v>0</v>
      </c>
    </row>
    <row r="14" spans="1:135" s="32" customFormat="1" ht="20.25" customHeight="1">
      <c r="A14" s="26">
        <v>5</v>
      </c>
      <c r="B14" s="33" t="s">
        <v>53</v>
      </c>
      <c r="C14" s="36">
        <v>450.3283</v>
      </c>
      <c r="D14" s="36">
        <v>3523.0054</v>
      </c>
      <c r="E14" s="28">
        <f t="shared" si="10"/>
        <v>53547</v>
      </c>
      <c r="F14" s="28">
        <f t="shared" si="11"/>
        <v>23801.122771599996</v>
      </c>
      <c r="G14" s="28">
        <f t="shared" si="12"/>
        <v>26166.988</v>
      </c>
      <c r="H14" s="28">
        <f t="shared" si="13"/>
        <v>109.94014127444022</v>
      </c>
      <c r="I14" s="28">
        <f t="shared" si="14"/>
        <v>48.86732776812894</v>
      </c>
      <c r="J14" s="28">
        <f t="shared" si="0"/>
        <v>21175.2</v>
      </c>
      <c r="K14" s="28">
        <f t="shared" si="1"/>
        <v>8118.2227716</v>
      </c>
      <c r="L14" s="28">
        <f t="shared" si="15"/>
        <v>6740.687999999999</v>
      </c>
      <c r="M14" s="28">
        <f t="shared" si="16"/>
        <v>83.0315721758827</v>
      </c>
      <c r="N14" s="28">
        <f t="shared" si="17"/>
        <v>31.832936642865235</v>
      </c>
      <c r="O14" s="28">
        <f t="shared" si="2"/>
        <v>7596.2</v>
      </c>
      <c r="P14" s="28">
        <f t="shared" si="18"/>
        <v>3137.9750276</v>
      </c>
      <c r="Q14" s="28">
        <f t="shared" si="3"/>
        <v>4062.794</v>
      </c>
      <c r="R14" s="28">
        <f t="shared" si="19"/>
        <v>129.4718397777475</v>
      </c>
      <c r="S14" s="29">
        <f t="shared" si="20"/>
        <v>53.48455806850794</v>
      </c>
      <c r="T14" s="36">
        <v>123</v>
      </c>
      <c r="U14" s="36">
        <v>50.811054000000006</v>
      </c>
      <c r="V14" s="37">
        <v>40.578</v>
      </c>
      <c r="W14" s="28">
        <f t="shared" si="36"/>
        <v>79.86057522050221</v>
      </c>
      <c r="X14" s="29">
        <f t="shared" si="37"/>
        <v>32.990243902439026</v>
      </c>
      <c r="Y14" s="37">
        <v>2404</v>
      </c>
      <c r="Z14" s="36">
        <v>662.99916</v>
      </c>
      <c r="AA14" s="37">
        <v>351.044</v>
      </c>
      <c r="AB14" s="28">
        <f t="shared" si="21"/>
        <v>52.94788005462932</v>
      </c>
      <c r="AC14" s="29">
        <f t="shared" si="22"/>
        <v>14.602495840266222</v>
      </c>
      <c r="AD14" s="36">
        <v>7473.2</v>
      </c>
      <c r="AE14" s="36">
        <v>3087.1639736</v>
      </c>
      <c r="AF14" s="37">
        <v>4022.216</v>
      </c>
      <c r="AG14" s="28">
        <f t="shared" si="23"/>
        <v>130.2883822950816</v>
      </c>
      <c r="AH14" s="29">
        <f t="shared" si="24"/>
        <v>53.82187014933362</v>
      </c>
      <c r="AI14" s="36">
        <v>176</v>
      </c>
      <c r="AJ14" s="36">
        <v>117.956784</v>
      </c>
      <c r="AK14" s="37">
        <v>95.5</v>
      </c>
      <c r="AL14" s="28">
        <f t="shared" si="25"/>
        <v>80.96185463991627</v>
      </c>
      <c r="AM14" s="29">
        <f t="shared" si="26"/>
        <v>54.26136363636363</v>
      </c>
      <c r="AN14" s="31">
        <v>0</v>
      </c>
      <c r="AO14" s="31">
        <v>0</v>
      </c>
      <c r="AP14" s="37">
        <v>0</v>
      </c>
      <c r="AQ14" s="28"/>
      <c r="AR14" s="29"/>
      <c r="AS14" s="30"/>
      <c r="AT14" s="30"/>
      <c r="AU14" s="29">
        <v>0</v>
      </c>
      <c r="AV14" s="29"/>
      <c r="AW14" s="29"/>
      <c r="AX14" s="29"/>
      <c r="AY14" s="37">
        <v>27371.8</v>
      </c>
      <c r="AZ14" s="36">
        <f t="shared" si="27"/>
        <v>13685.899999999998</v>
      </c>
      <c r="BA14" s="37">
        <v>14426.3</v>
      </c>
      <c r="BB14" s="31"/>
      <c r="BC14" s="31">
        <v>0</v>
      </c>
      <c r="BD14" s="31">
        <v>0</v>
      </c>
      <c r="BE14" s="37">
        <v>0</v>
      </c>
      <c r="BF14" s="36">
        <f t="shared" si="28"/>
        <v>0</v>
      </c>
      <c r="BG14" s="37">
        <v>0</v>
      </c>
      <c r="BH14" s="31">
        <v>0</v>
      </c>
      <c r="BI14" s="31">
        <v>0</v>
      </c>
      <c r="BJ14" s="31">
        <v>0</v>
      </c>
      <c r="BK14" s="29"/>
      <c r="BL14" s="29"/>
      <c r="BM14" s="29"/>
      <c r="BN14" s="28">
        <f t="shared" si="4"/>
        <v>300</v>
      </c>
      <c r="BO14" s="28">
        <f t="shared" si="29"/>
        <v>104.643</v>
      </c>
      <c r="BP14" s="28">
        <f t="shared" si="5"/>
        <v>0</v>
      </c>
      <c r="BQ14" s="28">
        <f t="shared" si="30"/>
        <v>0</v>
      </c>
      <c r="BR14" s="29">
        <f t="shared" si="31"/>
        <v>0</v>
      </c>
      <c r="BS14" s="36">
        <v>300</v>
      </c>
      <c r="BT14" s="36">
        <v>104.643</v>
      </c>
      <c r="BU14" s="37">
        <v>0</v>
      </c>
      <c r="BV14" s="36">
        <v>0</v>
      </c>
      <c r="BW14" s="36">
        <v>0</v>
      </c>
      <c r="BX14" s="37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7">
        <v>0</v>
      </c>
      <c r="CE14" s="36">
        <v>0</v>
      </c>
      <c r="CF14" s="36">
        <v>0</v>
      </c>
      <c r="CG14" s="36">
        <v>0</v>
      </c>
      <c r="CH14" s="37">
        <v>0</v>
      </c>
      <c r="CI14" s="36">
        <v>0</v>
      </c>
      <c r="CJ14" s="37">
        <v>0</v>
      </c>
      <c r="CK14" s="36">
        <v>0</v>
      </c>
      <c r="CL14" s="36">
        <v>0</v>
      </c>
      <c r="CM14" s="37">
        <v>0</v>
      </c>
      <c r="CN14" s="37">
        <v>10517.8</v>
      </c>
      <c r="CO14" s="36">
        <v>4094.6487999999995</v>
      </c>
      <c r="CP14" s="37">
        <v>1761.114</v>
      </c>
      <c r="CQ14" s="37">
        <v>1493.8</v>
      </c>
      <c r="CR14" s="36">
        <v>399.8368</v>
      </c>
      <c r="CS14" s="37">
        <v>377.714</v>
      </c>
      <c r="CT14" s="36">
        <v>0</v>
      </c>
      <c r="CU14" s="36">
        <v>0</v>
      </c>
      <c r="CV14" s="37">
        <v>0</v>
      </c>
      <c r="CW14" s="37">
        <v>0</v>
      </c>
      <c r="CX14" s="36">
        <v>0</v>
      </c>
      <c r="CY14" s="37">
        <v>0</v>
      </c>
      <c r="CZ14" s="36">
        <v>5000</v>
      </c>
      <c r="DA14" s="36">
        <v>1997</v>
      </c>
      <c r="DB14" s="37">
        <v>5000</v>
      </c>
      <c r="DC14" s="37">
        <v>181.2</v>
      </c>
      <c r="DD14" s="36">
        <v>0</v>
      </c>
      <c r="DE14" s="37">
        <v>470.236</v>
      </c>
      <c r="DF14" s="37">
        <v>0</v>
      </c>
      <c r="DG14" s="28">
        <f t="shared" si="6"/>
        <v>53547</v>
      </c>
      <c r="DH14" s="28">
        <f t="shared" si="7"/>
        <v>23801.122771599996</v>
      </c>
      <c r="DI14" s="28">
        <f t="shared" si="32"/>
        <v>26166.988</v>
      </c>
      <c r="DJ14" s="36">
        <v>0</v>
      </c>
      <c r="DK14" s="36">
        <v>0</v>
      </c>
      <c r="DL14" s="36">
        <v>0</v>
      </c>
      <c r="DM14" s="37">
        <v>0</v>
      </c>
      <c r="DN14" s="36">
        <f t="shared" si="33"/>
        <v>0</v>
      </c>
      <c r="DO14" s="37">
        <v>0</v>
      </c>
      <c r="DP14" s="36">
        <v>0</v>
      </c>
      <c r="DQ14" s="36">
        <v>0</v>
      </c>
      <c r="DR14" s="36">
        <v>0</v>
      </c>
      <c r="DS14" s="36">
        <v>0</v>
      </c>
      <c r="DT14" s="36">
        <v>0</v>
      </c>
      <c r="DU14" s="36">
        <v>0</v>
      </c>
      <c r="DV14" s="36">
        <v>0</v>
      </c>
      <c r="DW14" s="36">
        <v>0</v>
      </c>
      <c r="DX14" s="36">
        <v>0</v>
      </c>
      <c r="DY14" s="37">
        <v>0</v>
      </c>
      <c r="DZ14" s="36">
        <f t="shared" si="34"/>
        <v>0</v>
      </c>
      <c r="EA14" s="37">
        <v>0</v>
      </c>
      <c r="EB14" s="36">
        <v>0</v>
      </c>
      <c r="EC14" s="28">
        <f t="shared" si="8"/>
        <v>0</v>
      </c>
      <c r="ED14" s="28">
        <f t="shared" si="35"/>
        <v>0</v>
      </c>
      <c r="EE14" s="28">
        <f t="shared" si="9"/>
        <v>0</v>
      </c>
    </row>
    <row r="15" spans="1:135" s="32" customFormat="1" ht="20.25" customHeight="1">
      <c r="A15" s="26">
        <v>6</v>
      </c>
      <c r="B15" s="33" t="s">
        <v>54</v>
      </c>
      <c r="C15" s="36">
        <v>6820.3522</v>
      </c>
      <c r="D15" s="36">
        <v>4493.2946</v>
      </c>
      <c r="E15" s="28">
        <f t="shared" si="10"/>
        <v>25051.649999999998</v>
      </c>
      <c r="F15" s="28">
        <f t="shared" si="11"/>
        <v>6968.309489000002</v>
      </c>
      <c r="G15" s="28">
        <f t="shared" si="12"/>
        <v>4328.789999999998</v>
      </c>
      <c r="H15" s="28">
        <f t="shared" si="13"/>
        <v>62.121092738967995</v>
      </c>
      <c r="I15" s="28">
        <f t="shared" si="14"/>
        <v>17.279460634329467</v>
      </c>
      <c r="J15" s="28">
        <f t="shared" si="0"/>
        <v>8016</v>
      </c>
      <c r="K15" s="28">
        <f t="shared" si="1"/>
        <v>3220.9104890000003</v>
      </c>
      <c r="L15" s="28">
        <f t="shared" si="15"/>
        <v>-1511.1100000000001</v>
      </c>
      <c r="M15" s="28">
        <f t="shared" si="16"/>
        <v>-46.91561610174259</v>
      </c>
      <c r="N15" s="28">
        <f t="shared" si="17"/>
        <v>-18.85117265469062</v>
      </c>
      <c r="O15" s="28">
        <f t="shared" si="2"/>
        <v>4930</v>
      </c>
      <c r="P15" s="28">
        <f t="shared" si="18"/>
        <v>2036.57314</v>
      </c>
      <c r="Q15" s="28">
        <f t="shared" si="3"/>
        <v>2066.1913999999997</v>
      </c>
      <c r="R15" s="28">
        <f t="shared" si="19"/>
        <v>101.45431850289451</v>
      </c>
      <c r="S15" s="29">
        <f t="shared" si="20"/>
        <v>41.91057606490872</v>
      </c>
      <c r="T15" s="36">
        <v>530</v>
      </c>
      <c r="U15" s="36">
        <v>218.94194000000002</v>
      </c>
      <c r="V15" s="37">
        <v>254.5444</v>
      </c>
      <c r="W15" s="28">
        <f t="shared" si="36"/>
        <v>116.26114210918199</v>
      </c>
      <c r="X15" s="29">
        <f t="shared" si="37"/>
        <v>48.027245283018864</v>
      </c>
      <c r="Y15" s="37">
        <v>1400</v>
      </c>
      <c r="Z15" s="36">
        <v>386.106</v>
      </c>
      <c r="AA15" s="37">
        <v>503.2916</v>
      </c>
      <c r="AB15" s="28">
        <f t="shared" si="21"/>
        <v>130.35062910185286</v>
      </c>
      <c r="AC15" s="29">
        <f t="shared" si="22"/>
        <v>35.949400000000004</v>
      </c>
      <c r="AD15" s="36">
        <v>4400</v>
      </c>
      <c r="AE15" s="36">
        <v>1817.6312</v>
      </c>
      <c r="AF15" s="37">
        <v>1811.647</v>
      </c>
      <c r="AG15" s="28">
        <f t="shared" si="23"/>
        <v>99.67076929577352</v>
      </c>
      <c r="AH15" s="29">
        <f t="shared" si="24"/>
        <v>41.173795454545456</v>
      </c>
      <c r="AI15" s="36">
        <v>461</v>
      </c>
      <c r="AJ15" s="36">
        <v>308.96634900000004</v>
      </c>
      <c r="AK15" s="37">
        <v>233</v>
      </c>
      <c r="AL15" s="28">
        <f t="shared" si="25"/>
        <v>75.41274341174287</v>
      </c>
      <c r="AM15" s="29">
        <f t="shared" si="26"/>
        <v>50.542299349240785</v>
      </c>
      <c r="AN15" s="30">
        <v>0</v>
      </c>
      <c r="AO15" s="31">
        <v>0</v>
      </c>
      <c r="AP15" s="36">
        <v>0</v>
      </c>
      <c r="AQ15" s="28"/>
      <c r="AR15" s="29"/>
      <c r="AS15" s="30"/>
      <c r="AT15" s="30"/>
      <c r="AU15" s="29">
        <v>0</v>
      </c>
      <c r="AV15" s="29"/>
      <c r="AW15" s="29"/>
      <c r="AX15" s="29"/>
      <c r="AY15" s="37">
        <v>11486.7</v>
      </c>
      <c r="AZ15" s="36">
        <f t="shared" si="27"/>
        <v>5743.35</v>
      </c>
      <c r="BA15" s="37">
        <v>5839.9</v>
      </c>
      <c r="BB15" s="31"/>
      <c r="BC15" s="31">
        <v>0</v>
      </c>
      <c r="BD15" s="31">
        <v>0</v>
      </c>
      <c r="BE15" s="37">
        <v>0</v>
      </c>
      <c r="BF15" s="36">
        <f t="shared" si="28"/>
        <v>0</v>
      </c>
      <c r="BG15" s="37">
        <v>0</v>
      </c>
      <c r="BH15" s="31">
        <v>0</v>
      </c>
      <c r="BI15" s="31">
        <v>0</v>
      </c>
      <c r="BJ15" s="31">
        <v>0</v>
      </c>
      <c r="BK15" s="29"/>
      <c r="BL15" s="29"/>
      <c r="BM15" s="29"/>
      <c r="BN15" s="28">
        <f t="shared" si="4"/>
        <v>0</v>
      </c>
      <c r="BO15" s="28">
        <f t="shared" si="29"/>
        <v>0</v>
      </c>
      <c r="BP15" s="28">
        <f t="shared" si="5"/>
        <v>0</v>
      </c>
      <c r="BQ15" s="28" t="e">
        <f t="shared" si="30"/>
        <v>#DIV/0!</v>
      </c>
      <c r="BR15" s="29" t="e">
        <f t="shared" si="31"/>
        <v>#DIV/0!</v>
      </c>
      <c r="BS15" s="36">
        <v>0</v>
      </c>
      <c r="BT15" s="36">
        <v>0</v>
      </c>
      <c r="BU15" s="37">
        <v>0</v>
      </c>
      <c r="BV15" s="36">
        <v>0</v>
      </c>
      <c r="BW15" s="36">
        <v>0</v>
      </c>
      <c r="BX15" s="37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7">
        <v>0</v>
      </c>
      <c r="CE15" s="36">
        <v>0</v>
      </c>
      <c r="CF15" s="36">
        <v>0</v>
      </c>
      <c r="CG15" s="36">
        <v>0</v>
      </c>
      <c r="CH15" s="37">
        <v>0</v>
      </c>
      <c r="CI15" s="36">
        <v>0</v>
      </c>
      <c r="CJ15" s="37">
        <v>0</v>
      </c>
      <c r="CK15" s="36">
        <v>0</v>
      </c>
      <c r="CL15" s="36">
        <v>0</v>
      </c>
      <c r="CM15" s="37">
        <v>0</v>
      </c>
      <c r="CN15" s="37">
        <v>1200</v>
      </c>
      <c r="CO15" s="36">
        <v>479.28</v>
      </c>
      <c r="CP15" s="37">
        <v>347.933</v>
      </c>
      <c r="CQ15" s="37">
        <v>1200</v>
      </c>
      <c r="CR15" s="36">
        <v>390.72</v>
      </c>
      <c r="CS15" s="37">
        <v>332.933</v>
      </c>
      <c r="CT15" s="36">
        <v>25</v>
      </c>
      <c r="CU15" s="36">
        <v>9.985</v>
      </c>
      <c r="CV15" s="37">
        <v>0</v>
      </c>
      <c r="CW15" s="37">
        <v>0</v>
      </c>
      <c r="CX15" s="36">
        <v>0</v>
      </c>
      <c r="CY15" s="37">
        <v>0</v>
      </c>
      <c r="CZ15" s="36">
        <v>0</v>
      </c>
      <c r="DA15" s="36">
        <v>0</v>
      </c>
      <c r="DB15" s="37">
        <v>0</v>
      </c>
      <c r="DC15" s="37">
        <v>0</v>
      </c>
      <c r="DD15" s="36">
        <v>0</v>
      </c>
      <c r="DE15" s="37">
        <v>108.9</v>
      </c>
      <c r="DF15" s="37">
        <v>0</v>
      </c>
      <c r="DG15" s="28">
        <f t="shared" si="6"/>
        <v>19502.7</v>
      </c>
      <c r="DH15" s="28">
        <f t="shared" si="7"/>
        <v>8964.260489000002</v>
      </c>
      <c r="DI15" s="28">
        <f t="shared" si="32"/>
        <v>9099.215999999999</v>
      </c>
      <c r="DJ15" s="36">
        <v>0</v>
      </c>
      <c r="DK15" s="36">
        <v>0</v>
      </c>
      <c r="DL15" s="36">
        <v>0</v>
      </c>
      <c r="DM15" s="37">
        <v>5548.95</v>
      </c>
      <c r="DN15" s="36">
        <f t="shared" si="33"/>
        <v>2774.475</v>
      </c>
      <c r="DO15" s="37">
        <v>0</v>
      </c>
      <c r="DP15" s="36">
        <v>0</v>
      </c>
      <c r="DQ15" s="36">
        <v>0</v>
      </c>
      <c r="DR15" s="36">
        <v>0</v>
      </c>
      <c r="DS15" s="36">
        <v>0</v>
      </c>
      <c r="DT15" s="36">
        <v>0</v>
      </c>
      <c r="DU15" s="36">
        <v>0</v>
      </c>
      <c r="DV15" s="36">
        <v>0</v>
      </c>
      <c r="DW15" s="36">
        <v>0</v>
      </c>
      <c r="DX15" s="36">
        <v>0</v>
      </c>
      <c r="DY15" s="37">
        <v>180.9</v>
      </c>
      <c r="DZ15" s="36">
        <f t="shared" si="34"/>
        <v>90.45</v>
      </c>
      <c r="EA15" s="37">
        <v>180.9</v>
      </c>
      <c r="EB15" s="36">
        <v>-4770.426</v>
      </c>
      <c r="EC15" s="28">
        <f t="shared" si="8"/>
        <v>5729.849999999999</v>
      </c>
      <c r="ED15" s="28">
        <f t="shared" si="35"/>
        <v>-1905.5010000000007</v>
      </c>
      <c r="EE15" s="28">
        <f t="shared" si="9"/>
        <v>-4589.526000000001</v>
      </c>
    </row>
    <row r="16" spans="1:135" s="32" customFormat="1" ht="20.25" customHeight="1">
      <c r="A16" s="26">
        <v>7</v>
      </c>
      <c r="B16" s="33" t="s">
        <v>55</v>
      </c>
      <c r="C16" s="36">
        <v>13268.9323</v>
      </c>
      <c r="D16" s="36">
        <v>27476.534</v>
      </c>
      <c r="E16" s="28">
        <f t="shared" si="10"/>
        <v>78601.9</v>
      </c>
      <c r="F16" s="28">
        <f t="shared" si="11"/>
        <v>36219.8986322</v>
      </c>
      <c r="G16" s="28">
        <f t="shared" si="12"/>
        <v>35362.7257</v>
      </c>
      <c r="H16" s="28">
        <f t="shared" si="13"/>
        <v>97.63341984773541</v>
      </c>
      <c r="I16" s="28">
        <f t="shared" si="14"/>
        <v>44.98965762914129</v>
      </c>
      <c r="J16" s="28">
        <f t="shared" si="0"/>
        <v>24728.8</v>
      </c>
      <c r="K16" s="28">
        <f t="shared" si="1"/>
        <v>9283.3486322</v>
      </c>
      <c r="L16" s="28">
        <f t="shared" si="15"/>
        <v>7918.225700000001</v>
      </c>
      <c r="M16" s="28">
        <f t="shared" si="16"/>
        <v>85.29492981158795</v>
      </c>
      <c r="N16" s="28">
        <f t="shared" si="17"/>
        <v>32.020258564912176</v>
      </c>
      <c r="O16" s="28">
        <f t="shared" si="2"/>
        <v>11000</v>
      </c>
      <c r="P16" s="28">
        <f t="shared" si="18"/>
        <v>4544.078</v>
      </c>
      <c r="Q16" s="28">
        <f t="shared" si="3"/>
        <v>4663.450900000001</v>
      </c>
      <c r="R16" s="28">
        <f t="shared" si="19"/>
        <v>102.62699936048634</v>
      </c>
      <c r="S16" s="29">
        <f t="shared" si="20"/>
        <v>42.39500818181819</v>
      </c>
      <c r="T16" s="36">
        <v>500</v>
      </c>
      <c r="U16" s="36">
        <v>206.549</v>
      </c>
      <c r="V16" s="37">
        <v>154.8509</v>
      </c>
      <c r="W16" s="28">
        <f t="shared" si="36"/>
        <v>74.97053967823615</v>
      </c>
      <c r="X16" s="29">
        <f t="shared" si="37"/>
        <v>30.970179999999996</v>
      </c>
      <c r="Y16" s="37">
        <v>6200</v>
      </c>
      <c r="Z16" s="36">
        <v>1709.8980000000001</v>
      </c>
      <c r="AA16" s="37">
        <v>1679.1368</v>
      </c>
      <c r="AB16" s="28">
        <f t="shared" si="21"/>
        <v>98.20099210596187</v>
      </c>
      <c r="AC16" s="29">
        <f t="shared" si="22"/>
        <v>27.082851612903227</v>
      </c>
      <c r="AD16" s="36">
        <v>10500</v>
      </c>
      <c r="AE16" s="36">
        <v>4337.529</v>
      </c>
      <c r="AF16" s="37">
        <v>4508.6</v>
      </c>
      <c r="AG16" s="28">
        <f t="shared" si="23"/>
        <v>103.94397363106967</v>
      </c>
      <c r="AH16" s="29">
        <f t="shared" si="24"/>
        <v>42.93904761904762</v>
      </c>
      <c r="AI16" s="36">
        <v>215.8</v>
      </c>
      <c r="AJ16" s="36">
        <v>144.6311022</v>
      </c>
      <c r="AK16" s="37">
        <v>147.1</v>
      </c>
      <c r="AL16" s="28">
        <f t="shared" si="25"/>
        <v>101.70703103443542</v>
      </c>
      <c r="AM16" s="29">
        <f t="shared" si="26"/>
        <v>68.16496756255792</v>
      </c>
      <c r="AN16" s="30">
        <v>0</v>
      </c>
      <c r="AO16" s="30"/>
      <c r="AP16" s="36">
        <v>0</v>
      </c>
      <c r="AQ16" s="28"/>
      <c r="AR16" s="29"/>
      <c r="AS16" s="30"/>
      <c r="AT16" s="30"/>
      <c r="AU16" s="29">
        <v>0</v>
      </c>
      <c r="AV16" s="29"/>
      <c r="AW16" s="29"/>
      <c r="AX16" s="29"/>
      <c r="AY16" s="37">
        <v>53873.1</v>
      </c>
      <c r="AZ16" s="36">
        <f t="shared" si="27"/>
        <v>26936.550000000003</v>
      </c>
      <c r="BA16" s="37">
        <v>27413</v>
      </c>
      <c r="BB16" s="31"/>
      <c r="BC16" s="31">
        <v>0</v>
      </c>
      <c r="BD16" s="31">
        <v>0</v>
      </c>
      <c r="BE16" s="37">
        <v>0</v>
      </c>
      <c r="BF16" s="36">
        <f t="shared" si="28"/>
        <v>0</v>
      </c>
      <c r="BG16" s="37">
        <v>0</v>
      </c>
      <c r="BH16" s="31">
        <v>0</v>
      </c>
      <c r="BI16" s="31">
        <v>0</v>
      </c>
      <c r="BJ16" s="31">
        <v>0</v>
      </c>
      <c r="BK16" s="29"/>
      <c r="BL16" s="29"/>
      <c r="BM16" s="29"/>
      <c r="BN16" s="28">
        <f t="shared" si="4"/>
        <v>713</v>
      </c>
      <c r="BO16" s="28">
        <f t="shared" si="29"/>
        <v>248.70153</v>
      </c>
      <c r="BP16" s="28">
        <f t="shared" si="5"/>
        <v>61.188</v>
      </c>
      <c r="BQ16" s="28">
        <f t="shared" si="30"/>
        <v>24.602984951479794</v>
      </c>
      <c r="BR16" s="29">
        <f t="shared" si="31"/>
        <v>8.581767180925667</v>
      </c>
      <c r="BS16" s="36">
        <v>650</v>
      </c>
      <c r="BT16" s="36">
        <v>226.7265</v>
      </c>
      <c r="BU16" s="37">
        <v>29.688</v>
      </c>
      <c r="BV16" s="36">
        <v>0</v>
      </c>
      <c r="BW16" s="36">
        <v>0</v>
      </c>
      <c r="BX16" s="37">
        <v>0</v>
      </c>
      <c r="BY16" s="36">
        <v>0</v>
      </c>
      <c r="BZ16" s="36">
        <v>0</v>
      </c>
      <c r="CA16" s="36">
        <v>0</v>
      </c>
      <c r="CB16" s="36">
        <v>63</v>
      </c>
      <c r="CC16" s="36">
        <v>21.97503</v>
      </c>
      <c r="CD16" s="37">
        <v>31.5</v>
      </c>
      <c r="CE16" s="36">
        <v>0</v>
      </c>
      <c r="CF16" s="36">
        <v>0</v>
      </c>
      <c r="CG16" s="36">
        <v>0</v>
      </c>
      <c r="CH16" s="37">
        <v>0</v>
      </c>
      <c r="CI16" s="36">
        <v>0</v>
      </c>
      <c r="CJ16" s="37">
        <v>31.5</v>
      </c>
      <c r="CK16" s="36">
        <v>3300</v>
      </c>
      <c r="CL16" s="36">
        <v>1318.02</v>
      </c>
      <c r="CM16" s="37">
        <v>898.5</v>
      </c>
      <c r="CN16" s="37">
        <v>3300</v>
      </c>
      <c r="CO16" s="36">
        <v>1318.02</v>
      </c>
      <c r="CP16" s="37">
        <v>98.5</v>
      </c>
      <c r="CQ16" s="37">
        <v>3100</v>
      </c>
      <c r="CR16" s="36">
        <v>1009.3600000000001</v>
      </c>
      <c r="CS16" s="37">
        <v>94.5</v>
      </c>
      <c r="CT16" s="36">
        <v>0</v>
      </c>
      <c r="CU16" s="36">
        <v>0</v>
      </c>
      <c r="CV16" s="37">
        <v>370.35</v>
      </c>
      <c r="CW16" s="37">
        <v>0</v>
      </c>
      <c r="CX16" s="36">
        <v>0</v>
      </c>
      <c r="CY16" s="37">
        <v>0</v>
      </c>
      <c r="CZ16" s="36">
        <v>0</v>
      </c>
      <c r="DA16" s="36">
        <v>0</v>
      </c>
      <c r="DB16" s="37">
        <v>0</v>
      </c>
      <c r="DC16" s="37">
        <v>0</v>
      </c>
      <c r="DD16" s="36">
        <v>0</v>
      </c>
      <c r="DE16" s="37">
        <v>0</v>
      </c>
      <c r="DF16" s="37">
        <v>0</v>
      </c>
      <c r="DG16" s="28">
        <f t="shared" si="6"/>
        <v>78601.9</v>
      </c>
      <c r="DH16" s="28">
        <f t="shared" si="7"/>
        <v>36219.8986322</v>
      </c>
      <c r="DI16" s="28">
        <f t="shared" si="32"/>
        <v>35362.7257</v>
      </c>
      <c r="DJ16" s="36">
        <v>0</v>
      </c>
      <c r="DK16" s="36">
        <v>0</v>
      </c>
      <c r="DL16" s="36">
        <v>0</v>
      </c>
      <c r="DM16" s="37">
        <v>0</v>
      </c>
      <c r="DN16" s="36">
        <f t="shared" si="33"/>
        <v>0</v>
      </c>
      <c r="DO16" s="37">
        <v>0</v>
      </c>
      <c r="DP16" s="36">
        <v>0</v>
      </c>
      <c r="DQ16" s="36">
        <v>0</v>
      </c>
      <c r="DR16" s="36">
        <v>0</v>
      </c>
      <c r="DS16" s="36">
        <v>0</v>
      </c>
      <c r="DT16" s="36">
        <v>0</v>
      </c>
      <c r="DU16" s="36">
        <v>0</v>
      </c>
      <c r="DV16" s="36">
        <v>0</v>
      </c>
      <c r="DW16" s="36">
        <v>0</v>
      </c>
      <c r="DX16" s="36">
        <v>0</v>
      </c>
      <c r="DY16" s="37">
        <v>0</v>
      </c>
      <c r="DZ16" s="36">
        <f t="shared" si="34"/>
        <v>0</v>
      </c>
      <c r="EA16" s="37">
        <v>0</v>
      </c>
      <c r="EB16" s="36">
        <v>0</v>
      </c>
      <c r="EC16" s="28">
        <f t="shared" si="8"/>
        <v>0</v>
      </c>
      <c r="ED16" s="28">
        <f t="shared" si="35"/>
        <v>0</v>
      </c>
      <c r="EE16" s="28">
        <f t="shared" si="9"/>
        <v>0</v>
      </c>
    </row>
    <row r="17" spans="1:135" s="32" customFormat="1" ht="20.25" customHeight="1">
      <c r="A17" s="26">
        <v>8</v>
      </c>
      <c r="B17" s="33" t="s">
        <v>56</v>
      </c>
      <c r="C17" s="36">
        <v>5250.9425</v>
      </c>
      <c r="D17" s="36">
        <v>19845.608</v>
      </c>
      <c r="E17" s="28">
        <f t="shared" si="10"/>
        <v>124697.89999999998</v>
      </c>
      <c r="F17" s="28">
        <f t="shared" si="11"/>
        <v>55520.447159</v>
      </c>
      <c r="G17" s="28">
        <f t="shared" si="12"/>
        <v>46073.0266</v>
      </c>
      <c r="H17" s="28">
        <f t="shared" si="13"/>
        <v>82.98388964349587</v>
      </c>
      <c r="I17" s="28">
        <f t="shared" si="14"/>
        <v>36.947716521288655</v>
      </c>
      <c r="J17" s="28">
        <f t="shared" si="0"/>
        <v>48885.200000000004</v>
      </c>
      <c r="K17" s="28">
        <f t="shared" si="1"/>
        <v>17614.097159000004</v>
      </c>
      <c r="L17" s="28">
        <f t="shared" si="15"/>
        <v>8290.5266</v>
      </c>
      <c r="M17" s="28">
        <f t="shared" si="16"/>
        <v>47.067564832659706</v>
      </c>
      <c r="N17" s="28">
        <f t="shared" si="17"/>
        <v>16.959174965020086</v>
      </c>
      <c r="O17" s="28">
        <f t="shared" si="2"/>
        <v>18607</v>
      </c>
      <c r="P17" s="28">
        <f t="shared" si="18"/>
        <v>7686.514486000001</v>
      </c>
      <c r="Q17" s="28">
        <f t="shared" si="3"/>
        <v>4898.7496</v>
      </c>
      <c r="R17" s="28">
        <f t="shared" si="19"/>
        <v>63.73174224705416</v>
      </c>
      <c r="S17" s="29">
        <f t="shared" si="20"/>
        <v>26.32745525877358</v>
      </c>
      <c r="T17" s="36">
        <v>677</v>
      </c>
      <c r="U17" s="36">
        <v>279.667346</v>
      </c>
      <c r="V17" s="37">
        <v>75.813</v>
      </c>
      <c r="W17" s="28">
        <f t="shared" si="36"/>
        <v>27.108277417557357</v>
      </c>
      <c r="X17" s="29">
        <f t="shared" si="37"/>
        <v>11.19837518463811</v>
      </c>
      <c r="Y17" s="37">
        <v>18852.8</v>
      </c>
      <c r="Z17" s="36">
        <v>5199.413712</v>
      </c>
      <c r="AA17" s="37">
        <v>2363.582</v>
      </c>
      <c r="AB17" s="28">
        <f t="shared" si="21"/>
        <v>45.45862535510427</v>
      </c>
      <c r="AC17" s="29">
        <f t="shared" si="22"/>
        <v>12.537034286684207</v>
      </c>
      <c r="AD17" s="36">
        <v>17930</v>
      </c>
      <c r="AE17" s="36">
        <v>7406.847140000001</v>
      </c>
      <c r="AF17" s="37">
        <v>4822.9366</v>
      </c>
      <c r="AG17" s="28">
        <f t="shared" si="23"/>
        <v>65.1145691120608</v>
      </c>
      <c r="AH17" s="29">
        <f t="shared" si="24"/>
        <v>26.8986982710541</v>
      </c>
      <c r="AI17" s="36">
        <v>889</v>
      </c>
      <c r="AJ17" s="36">
        <v>595.815801</v>
      </c>
      <c r="AK17" s="37">
        <v>351</v>
      </c>
      <c r="AL17" s="28">
        <f t="shared" si="25"/>
        <v>58.910824353918066</v>
      </c>
      <c r="AM17" s="29">
        <f t="shared" si="26"/>
        <v>39.48256467941507</v>
      </c>
      <c r="AN17" s="30">
        <v>0</v>
      </c>
      <c r="AO17" s="30"/>
      <c r="AP17" s="36">
        <v>0</v>
      </c>
      <c r="AQ17" s="28"/>
      <c r="AR17" s="29"/>
      <c r="AS17" s="30"/>
      <c r="AT17" s="30"/>
      <c r="AU17" s="29">
        <v>0</v>
      </c>
      <c r="AV17" s="29"/>
      <c r="AW17" s="29"/>
      <c r="AX17" s="29"/>
      <c r="AY17" s="37">
        <v>75812.7</v>
      </c>
      <c r="AZ17" s="36">
        <f t="shared" si="27"/>
        <v>37906.35</v>
      </c>
      <c r="BA17" s="37">
        <v>37782.5</v>
      </c>
      <c r="BB17" s="31"/>
      <c r="BC17" s="31">
        <v>0</v>
      </c>
      <c r="BD17" s="31">
        <v>0</v>
      </c>
      <c r="BE17" s="37">
        <v>0</v>
      </c>
      <c r="BF17" s="36">
        <f t="shared" si="28"/>
        <v>0</v>
      </c>
      <c r="BG17" s="37">
        <v>0</v>
      </c>
      <c r="BH17" s="31">
        <v>0</v>
      </c>
      <c r="BI17" s="31">
        <v>0</v>
      </c>
      <c r="BJ17" s="31">
        <v>0</v>
      </c>
      <c r="BK17" s="29"/>
      <c r="BL17" s="29"/>
      <c r="BM17" s="29"/>
      <c r="BN17" s="28">
        <f t="shared" si="4"/>
        <v>1500</v>
      </c>
      <c r="BO17" s="28">
        <f t="shared" si="29"/>
        <v>523.215</v>
      </c>
      <c r="BP17" s="28">
        <f t="shared" si="5"/>
        <v>482.95</v>
      </c>
      <c r="BQ17" s="28">
        <f t="shared" si="30"/>
        <v>92.3043108473572</v>
      </c>
      <c r="BR17" s="29">
        <f t="shared" si="31"/>
        <v>32.196666666666665</v>
      </c>
      <c r="BS17" s="36">
        <v>1500</v>
      </c>
      <c r="BT17" s="36">
        <v>523.215</v>
      </c>
      <c r="BU17" s="37">
        <v>482.95</v>
      </c>
      <c r="BV17" s="36">
        <v>0</v>
      </c>
      <c r="BW17" s="36">
        <v>0</v>
      </c>
      <c r="BX17" s="37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7">
        <v>0</v>
      </c>
      <c r="CE17" s="36">
        <v>0</v>
      </c>
      <c r="CF17" s="36">
        <v>0</v>
      </c>
      <c r="CG17" s="36">
        <v>0</v>
      </c>
      <c r="CH17" s="37">
        <v>0</v>
      </c>
      <c r="CI17" s="36">
        <v>0</v>
      </c>
      <c r="CJ17" s="37">
        <v>0</v>
      </c>
      <c r="CK17" s="36">
        <v>0</v>
      </c>
      <c r="CL17" s="36">
        <v>0</v>
      </c>
      <c r="CM17" s="37">
        <v>0</v>
      </c>
      <c r="CN17" s="37">
        <v>7436.4</v>
      </c>
      <c r="CO17" s="36">
        <v>2970.0981599999996</v>
      </c>
      <c r="CP17" s="37">
        <v>96.245</v>
      </c>
      <c r="CQ17" s="37">
        <v>2436.4</v>
      </c>
      <c r="CR17" s="36">
        <v>793.2918400000001</v>
      </c>
      <c r="CS17" s="37">
        <v>96.245</v>
      </c>
      <c r="CT17" s="36">
        <v>0</v>
      </c>
      <c r="CU17" s="36">
        <v>0</v>
      </c>
      <c r="CV17" s="37">
        <v>0</v>
      </c>
      <c r="CW17" s="37">
        <v>0</v>
      </c>
      <c r="CX17" s="36">
        <v>0</v>
      </c>
      <c r="CY17" s="37">
        <v>0</v>
      </c>
      <c r="CZ17" s="36">
        <v>0</v>
      </c>
      <c r="DA17" s="36">
        <v>0</v>
      </c>
      <c r="DB17" s="37">
        <v>0</v>
      </c>
      <c r="DC17" s="37">
        <v>1600</v>
      </c>
      <c r="DD17" s="36">
        <v>639.04</v>
      </c>
      <c r="DE17" s="37">
        <v>98</v>
      </c>
      <c r="DF17" s="37">
        <v>0</v>
      </c>
      <c r="DG17" s="28">
        <f t="shared" si="6"/>
        <v>124697.9</v>
      </c>
      <c r="DH17" s="28">
        <f t="shared" si="7"/>
        <v>55520.447159</v>
      </c>
      <c r="DI17" s="28">
        <f t="shared" si="32"/>
        <v>46073.0266</v>
      </c>
      <c r="DJ17" s="36">
        <v>0</v>
      </c>
      <c r="DK17" s="36">
        <v>0</v>
      </c>
      <c r="DL17" s="36">
        <v>0</v>
      </c>
      <c r="DM17" s="37">
        <v>0</v>
      </c>
      <c r="DN17" s="36">
        <f t="shared" si="33"/>
        <v>0</v>
      </c>
      <c r="DO17" s="37">
        <v>0</v>
      </c>
      <c r="DP17" s="36">
        <v>0</v>
      </c>
      <c r="DQ17" s="36">
        <v>0</v>
      </c>
      <c r="DR17" s="36">
        <v>0</v>
      </c>
      <c r="DS17" s="36">
        <v>0</v>
      </c>
      <c r="DT17" s="36">
        <v>0</v>
      </c>
      <c r="DU17" s="36">
        <v>0</v>
      </c>
      <c r="DV17" s="36">
        <v>0</v>
      </c>
      <c r="DW17" s="36">
        <v>0</v>
      </c>
      <c r="DX17" s="36">
        <v>0</v>
      </c>
      <c r="DY17" s="37">
        <v>9685.656</v>
      </c>
      <c r="DZ17" s="36">
        <f t="shared" si="34"/>
        <v>4842.828</v>
      </c>
      <c r="EA17" s="37">
        <v>9685.656</v>
      </c>
      <c r="EB17" s="36">
        <v>0</v>
      </c>
      <c r="EC17" s="28">
        <f t="shared" si="8"/>
        <v>9685.656</v>
      </c>
      <c r="ED17" s="28">
        <f t="shared" si="35"/>
        <v>4842.828</v>
      </c>
      <c r="EE17" s="28">
        <f t="shared" si="9"/>
        <v>9685.656</v>
      </c>
    </row>
    <row r="18" spans="1:135" s="32" customFormat="1" ht="20.25" customHeight="1">
      <c r="A18" s="26">
        <v>9</v>
      </c>
      <c r="B18" s="33" t="s">
        <v>57</v>
      </c>
      <c r="C18" s="36">
        <v>2200.9378</v>
      </c>
      <c r="D18" s="36">
        <v>4560.4857</v>
      </c>
      <c r="E18" s="28">
        <f t="shared" si="10"/>
        <v>89302.5</v>
      </c>
      <c r="F18" s="28">
        <f t="shared" si="11"/>
        <v>37959.6193008</v>
      </c>
      <c r="G18" s="28">
        <f t="shared" si="12"/>
        <v>35680.329000000005</v>
      </c>
      <c r="H18" s="28">
        <f t="shared" si="13"/>
        <v>93.9954869337903</v>
      </c>
      <c r="I18" s="28">
        <f t="shared" si="14"/>
        <v>39.9544570420761</v>
      </c>
      <c r="J18" s="28">
        <f t="shared" si="0"/>
        <v>44405.6</v>
      </c>
      <c r="K18" s="28">
        <f t="shared" si="1"/>
        <v>15511.1693008</v>
      </c>
      <c r="L18" s="28">
        <f t="shared" si="15"/>
        <v>11826.329</v>
      </c>
      <c r="M18" s="28">
        <f t="shared" si="16"/>
        <v>76.24395537601441</v>
      </c>
      <c r="N18" s="28">
        <f t="shared" si="17"/>
        <v>26.63251706991911</v>
      </c>
      <c r="O18" s="28">
        <f t="shared" si="2"/>
        <v>14688</v>
      </c>
      <c r="P18" s="28">
        <f t="shared" si="18"/>
        <v>6067.5834239999995</v>
      </c>
      <c r="Q18" s="28">
        <f t="shared" si="3"/>
        <v>5628.65</v>
      </c>
      <c r="R18" s="28">
        <f t="shared" si="19"/>
        <v>92.7659268389484</v>
      </c>
      <c r="S18" s="29">
        <f t="shared" si="20"/>
        <v>38.321418845315904</v>
      </c>
      <c r="T18" s="36">
        <v>147</v>
      </c>
      <c r="U18" s="36">
        <v>60.725406</v>
      </c>
      <c r="V18" s="37">
        <v>58</v>
      </c>
      <c r="W18" s="28">
        <f t="shared" si="36"/>
        <v>95.51191802653408</v>
      </c>
      <c r="X18" s="29">
        <f t="shared" si="37"/>
        <v>39.455782312925166</v>
      </c>
      <c r="Y18" s="37">
        <v>19500</v>
      </c>
      <c r="Z18" s="36">
        <v>5377.905</v>
      </c>
      <c r="AA18" s="37">
        <v>4430.813</v>
      </c>
      <c r="AB18" s="28">
        <f t="shared" si="21"/>
        <v>82.38920174305795</v>
      </c>
      <c r="AC18" s="29">
        <f t="shared" si="22"/>
        <v>22.722117948717948</v>
      </c>
      <c r="AD18" s="36">
        <v>14541</v>
      </c>
      <c r="AE18" s="36">
        <v>6006.858018</v>
      </c>
      <c r="AF18" s="37">
        <v>5570.65</v>
      </c>
      <c r="AG18" s="28">
        <f t="shared" si="23"/>
        <v>92.73816666395525</v>
      </c>
      <c r="AH18" s="29">
        <f t="shared" si="24"/>
        <v>38.30995117254659</v>
      </c>
      <c r="AI18" s="36">
        <v>219.2</v>
      </c>
      <c r="AJ18" s="36">
        <v>146.90981279999997</v>
      </c>
      <c r="AK18" s="37">
        <v>110.1</v>
      </c>
      <c r="AL18" s="28">
        <f t="shared" si="25"/>
        <v>74.94393866656675</v>
      </c>
      <c r="AM18" s="29">
        <f t="shared" si="26"/>
        <v>50.22810218978102</v>
      </c>
      <c r="AN18" s="30">
        <v>0</v>
      </c>
      <c r="AO18" s="30"/>
      <c r="AP18" s="36">
        <v>0</v>
      </c>
      <c r="AQ18" s="28"/>
      <c r="AR18" s="29"/>
      <c r="AS18" s="30"/>
      <c r="AT18" s="30"/>
      <c r="AU18" s="29">
        <v>0</v>
      </c>
      <c r="AV18" s="29"/>
      <c r="AW18" s="29"/>
      <c r="AX18" s="29"/>
      <c r="AY18" s="37">
        <v>44896.9</v>
      </c>
      <c r="AZ18" s="36">
        <f t="shared" si="27"/>
        <v>22448.45</v>
      </c>
      <c r="BA18" s="37">
        <v>23854</v>
      </c>
      <c r="BB18" s="31"/>
      <c r="BC18" s="31">
        <v>0</v>
      </c>
      <c r="BD18" s="31">
        <v>0</v>
      </c>
      <c r="BE18" s="37">
        <v>0</v>
      </c>
      <c r="BF18" s="36">
        <f t="shared" si="28"/>
        <v>0</v>
      </c>
      <c r="BG18" s="37">
        <v>0</v>
      </c>
      <c r="BH18" s="31">
        <v>0</v>
      </c>
      <c r="BI18" s="31">
        <v>0</v>
      </c>
      <c r="BJ18" s="31">
        <v>0</v>
      </c>
      <c r="BK18" s="29"/>
      <c r="BL18" s="29"/>
      <c r="BM18" s="29"/>
      <c r="BN18" s="28">
        <f t="shared" si="4"/>
        <v>1474.4</v>
      </c>
      <c r="BO18" s="28">
        <f t="shared" si="29"/>
        <v>514.285464</v>
      </c>
      <c r="BP18" s="28">
        <f t="shared" si="5"/>
        <v>320.529</v>
      </c>
      <c r="BQ18" s="28">
        <f t="shared" si="30"/>
        <v>62.32511366488864</v>
      </c>
      <c r="BR18" s="29">
        <f t="shared" si="31"/>
        <v>21.73962289744981</v>
      </c>
      <c r="BS18" s="36">
        <v>1474.4</v>
      </c>
      <c r="BT18" s="36">
        <v>514.285464</v>
      </c>
      <c r="BU18" s="37">
        <v>320.529</v>
      </c>
      <c r="BV18" s="36">
        <v>0</v>
      </c>
      <c r="BW18" s="36">
        <v>0</v>
      </c>
      <c r="BX18" s="37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7">
        <v>0</v>
      </c>
      <c r="CE18" s="36">
        <v>0</v>
      </c>
      <c r="CF18" s="36">
        <v>0</v>
      </c>
      <c r="CG18" s="36">
        <v>0</v>
      </c>
      <c r="CH18" s="37">
        <v>0</v>
      </c>
      <c r="CI18" s="36">
        <v>0</v>
      </c>
      <c r="CJ18" s="37">
        <v>0</v>
      </c>
      <c r="CK18" s="36">
        <v>6700</v>
      </c>
      <c r="CL18" s="36">
        <v>2675.98</v>
      </c>
      <c r="CM18" s="37">
        <v>953.5</v>
      </c>
      <c r="CN18" s="37">
        <v>1824</v>
      </c>
      <c r="CO18" s="36">
        <v>728.5055999999998</v>
      </c>
      <c r="CP18" s="37">
        <v>382.737</v>
      </c>
      <c r="CQ18" s="37">
        <v>1724</v>
      </c>
      <c r="CR18" s="36">
        <v>561.3344</v>
      </c>
      <c r="CS18" s="37">
        <v>187.737</v>
      </c>
      <c r="CT18" s="36">
        <v>0</v>
      </c>
      <c r="CU18" s="36">
        <v>0</v>
      </c>
      <c r="CV18" s="37">
        <v>0</v>
      </c>
      <c r="CW18" s="37">
        <v>0</v>
      </c>
      <c r="CX18" s="36">
        <v>0</v>
      </c>
      <c r="CY18" s="37">
        <v>0</v>
      </c>
      <c r="CZ18" s="36">
        <v>0</v>
      </c>
      <c r="DA18" s="36">
        <v>0</v>
      </c>
      <c r="DB18" s="37">
        <v>0</v>
      </c>
      <c r="DC18" s="37">
        <v>0</v>
      </c>
      <c r="DD18" s="36">
        <v>0</v>
      </c>
      <c r="DE18" s="37">
        <v>0</v>
      </c>
      <c r="DF18" s="37">
        <v>0</v>
      </c>
      <c r="DG18" s="28">
        <f t="shared" si="6"/>
        <v>89302.5</v>
      </c>
      <c r="DH18" s="28">
        <f t="shared" si="7"/>
        <v>37959.6193008</v>
      </c>
      <c r="DI18" s="28">
        <f t="shared" si="32"/>
        <v>35680.329000000005</v>
      </c>
      <c r="DJ18" s="36">
        <v>0</v>
      </c>
      <c r="DK18" s="36">
        <v>0</v>
      </c>
      <c r="DL18" s="36">
        <v>0</v>
      </c>
      <c r="DM18" s="37">
        <v>0</v>
      </c>
      <c r="DN18" s="36">
        <f t="shared" si="33"/>
        <v>0</v>
      </c>
      <c r="DO18" s="37">
        <v>0</v>
      </c>
      <c r="DP18" s="36">
        <v>0</v>
      </c>
      <c r="DQ18" s="36">
        <v>0</v>
      </c>
      <c r="DR18" s="36">
        <v>0</v>
      </c>
      <c r="DS18" s="36">
        <v>0</v>
      </c>
      <c r="DT18" s="36">
        <v>0</v>
      </c>
      <c r="DU18" s="36">
        <v>0</v>
      </c>
      <c r="DV18" s="36">
        <v>0</v>
      </c>
      <c r="DW18" s="36">
        <v>0</v>
      </c>
      <c r="DX18" s="36">
        <v>0</v>
      </c>
      <c r="DY18" s="37">
        <v>0</v>
      </c>
      <c r="DZ18" s="36">
        <f t="shared" si="34"/>
        <v>0</v>
      </c>
      <c r="EA18" s="37">
        <v>0</v>
      </c>
      <c r="EB18" s="36">
        <v>0</v>
      </c>
      <c r="EC18" s="28">
        <f t="shared" si="8"/>
        <v>0</v>
      </c>
      <c r="ED18" s="28">
        <f t="shared" si="35"/>
        <v>0</v>
      </c>
      <c r="EE18" s="28">
        <f t="shared" si="9"/>
        <v>0</v>
      </c>
    </row>
    <row r="19" spans="1:135" s="32" customFormat="1" ht="20.25" customHeight="1">
      <c r="A19" s="26">
        <v>10</v>
      </c>
      <c r="B19" s="33" t="s">
        <v>58</v>
      </c>
      <c r="C19" s="36">
        <v>20212.5725</v>
      </c>
      <c r="D19" s="36">
        <v>9673.2449</v>
      </c>
      <c r="E19" s="28">
        <f t="shared" si="10"/>
        <v>38143.5</v>
      </c>
      <c r="F19" s="28">
        <f t="shared" si="11"/>
        <v>16985.182316</v>
      </c>
      <c r="G19" s="28">
        <f t="shared" si="12"/>
        <v>17643.0599</v>
      </c>
      <c r="H19" s="28">
        <f t="shared" si="13"/>
        <v>103.87324417106953</v>
      </c>
      <c r="I19" s="28">
        <f t="shared" si="14"/>
        <v>46.254433651867295</v>
      </c>
      <c r="J19" s="28">
        <f t="shared" si="0"/>
        <v>13876.3</v>
      </c>
      <c r="K19" s="28">
        <f t="shared" si="1"/>
        <v>4851.582316</v>
      </c>
      <c r="L19" s="28">
        <f t="shared" si="15"/>
        <v>4953.4599</v>
      </c>
      <c r="M19" s="28">
        <f t="shared" si="16"/>
        <v>102.09988365371063</v>
      </c>
      <c r="N19" s="28">
        <f t="shared" si="17"/>
        <v>35.69726728306537</v>
      </c>
      <c r="O19" s="28">
        <f t="shared" si="2"/>
        <v>4332</v>
      </c>
      <c r="P19" s="28">
        <f t="shared" si="18"/>
        <v>1789.5405360000004</v>
      </c>
      <c r="Q19" s="28">
        <f t="shared" si="3"/>
        <v>1965.5729</v>
      </c>
      <c r="R19" s="28">
        <f t="shared" si="19"/>
        <v>109.83673520989186</v>
      </c>
      <c r="S19" s="29">
        <f t="shared" si="20"/>
        <v>45.37333564173592</v>
      </c>
      <c r="T19" s="36">
        <v>187</v>
      </c>
      <c r="U19" s="36">
        <v>77.24932600000001</v>
      </c>
      <c r="V19" s="37">
        <v>0.2739</v>
      </c>
      <c r="W19" s="28">
        <f t="shared" si="36"/>
        <v>0.35456620035752795</v>
      </c>
      <c r="X19" s="29">
        <f t="shared" si="37"/>
        <v>0.1464705882352941</v>
      </c>
      <c r="Y19" s="37">
        <v>6943.3</v>
      </c>
      <c r="Z19" s="36">
        <v>1914.8927070000002</v>
      </c>
      <c r="AA19" s="37">
        <v>1212.164</v>
      </c>
      <c r="AB19" s="28">
        <f t="shared" si="21"/>
        <v>63.30192786096396</v>
      </c>
      <c r="AC19" s="29">
        <f t="shared" si="22"/>
        <v>17.45803868477525</v>
      </c>
      <c r="AD19" s="36">
        <v>4145</v>
      </c>
      <c r="AE19" s="36">
        <v>1712.2912100000003</v>
      </c>
      <c r="AF19" s="37">
        <v>1965.299</v>
      </c>
      <c r="AG19" s="28">
        <f t="shared" si="23"/>
        <v>114.77597902286725</v>
      </c>
      <c r="AH19" s="29">
        <f t="shared" si="24"/>
        <v>47.41372738238842</v>
      </c>
      <c r="AI19" s="36">
        <v>657</v>
      </c>
      <c r="AJ19" s="36">
        <v>440.327313</v>
      </c>
      <c r="AK19" s="37">
        <v>36.6</v>
      </c>
      <c r="AL19" s="28">
        <f t="shared" si="25"/>
        <v>8.311998579111535</v>
      </c>
      <c r="AM19" s="29">
        <f t="shared" si="26"/>
        <v>5.570776255707763</v>
      </c>
      <c r="AN19" s="30">
        <v>0</v>
      </c>
      <c r="AO19" s="30"/>
      <c r="AP19" s="36">
        <v>0</v>
      </c>
      <c r="AQ19" s="28"/>
      <c r="AR19" s="29"/>
      <c r="AS19" s="30"/>
      <c r="AT19" s="30"/>
      <c r="AU19" s="29">
        <v>0</v>
      </c>
      <c r="AV19" s="29"/>
      <c r="AW19" s="29"/>
      <c r="AX19" s="29"/>
      <c r="AY19" s="37">
        <v>24267.2</v>
      </c>
      <c r="AZ19" s="36">
        <f t="shared" si="27"/>
        <v>12133.6</v>
      </c>
      <c r="BA19" s="37">
        <v>12269.6</v>
      </c>
      <c r="BB19" s="31"/>
      <c r="BC19" s="31">
        <v>0</v>
      </c>
      <c r="BD19" s="31">
        <v>0</v>
      </c>
      <c r="BE19" s="37">
        <v>0</v>
      </c>
      <c r="BF19" s="36">
        <f t="shared" si="28"/>
        <v>0</v>
      </c>
      <c r="BG19" s="37">
        <v>0</v>
      </c>
      <c r="BH19" s="31">
        <v>0</v>
      </c>
      <c r="BI19" s="31">
        <v>0</v>
      </c>
      <c r="BJ19" s="31">
        <v>0</v>
      </c>
      <c r="BK19" s="29"/>
      <c r="BL19" s="29"/>
      <c r="BM19" s="29"/>
      <c r="BN19" s="28">
        <f t="shared" si="4"/>
        <v>1376</v>
      </c>
      <c r="BO19" s="28">
        <f t="shared" si="29"/>
        <v>479.96256</v>
      </c>
      <c r="BP19" s="28">
        <f t="shared" si="5"/>
        <v>780.25</v>
      </c>
      <c r="BQ19" s="28">
        <f t="shared" si="30"/>
        <v>162.56476338487735</v>
      </c>
      <c r="BR19" s="29">
        <f t="shared" si="31"/>
        <v>56.704215116279066</v>
      </c>
      <c r="BS19" s="36">
        <v>1376</v>
      </c>
      <c r="BT19" s="36">
        <v>479.96256</v>
      </c>
      <c r="BU19" s="37">
        <v>360.25</v>
      </c>
      <c r="BV19" s="36">
        <v>0</v>
      </c>
      <c r="BW19" s="36">
        <v>0</v>
      </c>
      <c r="BX19" s="37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7">
        <v>420</v>
      </c>
      <c r="CE19" s="36">
        <v>0</v>
      </c>
      <c r="CF19" s="36">
        <v>0</v>
      </c>
      <c r="CG19" s="36">
        <v>0</v>
      </c>
      <c r="CH19" s="37">
        <v>0</v>
      </c>
      <c r="CI19" s="36">
        <v>0</v>
      </c>
      <c r="CJ19" s="37">
        <v>420</v>
      </c>
      <c r="CK19" s="36">
        <v>0</v>
      </c>
      <c r="CL19" s="36">
        <v>0</v>
      </c>
      <c r="CM19" s="37">
        <v>0</v>
      </c>
      <c r="CN19" s="37">
        <v>568</v>
      </c>
      <c r="CO19" s="36">
        <v>226.8592</v>
      </c>
      <c r="CP19" s="37">
        <v>102.679</v>
      </c>
      <c r="CQ19" s="37">
        <v>568</v>
      </c>
      <c r="CR19" s="36">
        <v>184.9408</v>
      </c>
      <c r="CS19" s="37">
        <v>102.679</v>
      </c>
      <c r="CT19" s="36">
        <v>0</v>
      </c>
      <c r="CU19" s="36">
        <v>0</v>
      </c>
      <c r="CV19" s="37">
        <v>656.194</v>
      </c>
      <c r="CW19" s="37">
        <v>0</v>
      </c>
      <c r="CX19" s="36">
        <v>0</v>
      </c>
      <c r="CY19" s="37">
        <v>200</v>
      </c>
      <c r="CZ19" s="36">
        <v>0</v>
      </c>
      <c r="DA19" s="36">
        <v>0</v>
      </c>
      <c r="DB19" s="37">
        <v>0</v>
      </c>
      <c r="DC19" s="37">
        <v>0</v>
      </c>
      <c r="DD19" s="36">
        <v>0</v>
      </c>
      <c r="DE19" s="37">
        <v>0</v>
      </c>
      <c r="DF19" s="37">
        <v>0</v>
      </c>
      <c r="DG19" s="28">
        <f t="shared" si="6"/>
        <v>38143.5</v>
      </c>
      <c r="DH19" s="28">
        <f t="shared" si="7"/>
        <v>16985.182316</v>
      </c>
      <c r="DI19" s="28">
        <f t="shared" si="32"/>
        <v>17643.0599</v>
      </c>
      <c r="DJ19" s="36">
        <v>0</v>
      </c>
      <c r="DK19" s="36">
        <v>0</v>
      </c>
      <c r="DL19" s="36">
        <v>0</v>
      </c>
      <c r="DM19" s="37">
        <v>0</v>
      </c>
      <c r="DN19" s="36">
        <f t="shared" si="33"/>
        <v>0</v>
      </c>
      <c r="DO19" s="37">
        <v>0</v>
      </c>
      <c r="DP19" s="36">
        <v>0</v>
      </c>
      <c r="DQ19" s="36">
        <v>0</v>
      </c>
      <c r="DR19" s="36">
        <v>0</v>
      </c>
      <c r="DS19" s="36">
        <v>0</v>
      </c>
      <c r="DT19" s="36">
        <v>0</v>
      </c>
      <c r="DU19" s="36">
        <v>0</v>
      </c>
      <c r="DV19" s="36">
        <v>0</v>
      </c>
      <c r="DW19" s="36">
        <v>0</v>
      </c>
      <c r="DX19" s="36">
        <v>0</v>
      </c>
      <c r="DY19" s="37">
        <v>0</v>
      </c>
      <c r="DZ19" s="36">
        <f t="shared" si="34"/>
        <v>0</v>
      </c>
      <c r="EA19" s="37">
        <v>0</v>
      </c>
      <c r="EB19" s="36">
        <v>0</v>
      </c>
      <c r="EC19" s="28">
        <f t="shared" si="8"/>
        <v>0</v>
      </c>
      <c r="ED19" s="28">
        <f t="shared" si="35"/>
        <v>0</v>
      </c>
      <c r="EE19" s="28">
        <f t="shared" si="9"/>
        <v>0</v>
      </c>
    </row>
    <row r="20" spans="1:135" s="32" customFormat="1" ht="20.25" customHeight="1">
      <c r="A20" s="26">
        <v>11</v>
      </c>
      <c r="B20" s="33" t="s">
        <v>59</v>
      </c>
      <c r="C20" s="36">
        <v>533.5746</v>
      </c>
      <c r="D20" s="36">
        <v>3628.1738</v>
      </c>
      <c r="E20" s="28">
        <f t="shared" si="10"/>
        <v>60426.100000000006</v>
      </c>
      <c r="F20" s="28">
        <f t="shared" si="11"/>
        <v>26554.5145158</v>
      </c>
      <c r="G20" s="28">
        <f t="shared" si="12"/>
        <v>23214.128</v>
      </c>
      <c r="H20" s="28">
        <f t="shared" si="13"/>
        <v>87.42064550337585</v>
      </c>
      <c r="I20" s="28">
        <f t="shared" si="14"/>
        <v>38.417385864717396</v>
      </c>
      <c r="J20" s="28">
        <f t="shared" si="0"/>
        <v>24993.2</v>
      </c>
      <c r="K20" s="28">
        <f t="shared" si="1"/>
        <v>8838.064515800002</v>
      </c>
      <c r="L20" s="28">
        <f t="shared" si="15"/>
        <v>5141.628</v>
      </c>
      <c r="M20" s="28">
        <f t="shared" si="16"/>
        <v>58.17595007151394</v>
      </c>
      <c r="N20" s="28">
        <f t="shared" si="17"/>
        <v>20.572107613270806</v>
      </c>
      <c r="O20" s="28">
        <f t="shared" si="2"/>
        <v>6450</v>
      </c>
      <c r="P20" s="28">
        <f t="shared" si="18"/>
        <v>2664.4821</v>
      </c>
      <c r="Q20" s="28">
        <f t="shared" si="3"/>
        <v>2487.337</v>
      </c>
      <c r="R20" s="28">
        <f t="shared" si="19"/>
        <v>93.35161230769762</v>
      </c>
      <c r="S20" s="29">
        <f t="shared" si="20"/>
        <v>38.56336434108527</v>
      </c>
      <c r="T20" s="36">
        <v>450</v>
      </c>
      <c r="U20" s="36">
        <v>185.8941</v>
      </c>
      <c r="V20" s="37">
        <v>17.887</v>
      </c>
      <c r="W20" s="28">
        <f t="shared" si="36"/>
        <v>9.622145081527602</v>
      </c>
      <c r="X20" s="29">
        <f t="shared" si="37"/>
        <v>3.9748888888888887</v>
      </c>
      <c r="Y20" s="37">
        <v>10000</v>
      </c>
      <c r="Z20" s="36">
        <v>2757.9</v>
      </c>
      <c r="AA20" s="37">
        <v>1075.641</v>
      </c>
      <c r="AB20" s="28">
        <f t="shared" si="21"/>
        <v>39.002175568367235</v>
      </c>
      <c r="AC20" s="29">
        <f t="shared" si="22"/>
        <v>10.75641</v>
      </c>
      <c r="AD20" s="36">
        <v>6000</v>
      </c>
      <c r="AE20" s="36">
        <v>2478.588</v>
      </c>
      <c r="AF20" s="37">
        <v>2469.45</v>
      </c>
      <c r="AG20" s="28">
        <f t="shared" si="23"/>
        <v>99.63132234966035</v>
      </c>
      <c r="AH20" s="29">
        <f t="shared" si="24"/>
        <v>41.1575</v>
      </c>
      <c r="AI20" s="36">
        <v>356.2</v>
      </c>
      <c r="AJ20" s="36">
        <v>238.72844579999997</v>
      </c>
      <c r="AK20" s="37">
        <v>155.1</v>
      </c>
      <c r="AL20" s="28">
        <f t="shared" si="25"/>
        <v>64.96921616535737</v>
      </c>
      <c r="AM20" s="29">
        <f t="shared" si="26"/>
        <v>43.542953396967995</v>
      </c>
      <c r="AN20" s="30">
        <v>0</v>
      </c>
      <c r="AO20" s="30"/>
      <c r="AP20" s="36">
        <v>0</v>
      </c>
      <c r="AQ20" s="28"/>
      <c r="AR20" s="29"/>
      <c r="AS20" s="30"/>
      <c r="AT20" s="30"/>
      <c r="AU20" s="29">
        <v>0</v>
      </c>
      <c r="AV20" s="29"/>
      <c r="AW20" s="29"/>
      <c r="AX20" s="29"/>
      <c r="AY20" s="37">
        <v>35432.9</v>
      </c>
      <c r="AZ20" s="36">
        <f t="shared" si="27"/>
        <v>17716.45</v>
      </c>
      <c r="BA20" s="37">
        <v>17826.5</v>
      </c>
      <c r="BB20" s="31"/>
      <c r="BC20" s="31">
        <v>0</v>
      </c>
      <c r="BD20" s="31">
        <v>0</v>
      </c>
      <c r="BE20" s="37">
        <v>0</v>
      </c>
      <c r="BF20" s="36">
        <f t="shared" si="28"/>
        <v>0</v>
      </c>
      <c r="BG20" s="37">
        <v>0</v>
      </c>
      <c r="BH20" s="31">
        <v>0</v>
      </c>
      <c r="BI20" s="31">
        <v>0</v>
      </c>
      <c r="BJ20" s="31">
        <v>0</v>
      </c>
      <c r="BK20" s="29"/>
      <c r="BL20" s="29"/>
      <c r="BM20" s="29"/>
      <c r="BN20" s="28">
        <f t="shared" si="4"/>
        <v>1837</v>
      </c>
      <c r="BO20" s="28">
        <f t="shared" si="29"/>
        <v>640.7639700000001</v>
      </c>
      <c r="BP20" s="28">
        <f t="shared" si="5"/>
        <v>714.5</v>
      </c>
      <c r="BQ20" s="28">
        <f t="shared" si="30"/>
        <v>111.5075181271506</v>
      </c>
      <c r="BR20" s="29">
        <f t="shared" si="31"/>
        <v>38.894937397931415</v>
      </c>
      <c r="BS20" s="36">
        <v>1465</v>
      </c>
      <c r="BT20" s="36">
        <v>511.00665000000004</v>
      </c>
      <c r="BU20" s="37">
        <v>468.5</v>
      </c>
      <c r="BV20" s="36">
        <v>0</v>
      </c>
      <c r="BW20" s="36">
        <v>0</v>
      </c>
      <c r="BX20" s="37">
        <v>0</v>
      </c>
      <c r="BY20" s="36">
        <v>0</v>
      </c>
      <c r="BZ20" s="36">
        <v>0</v>
      </c>
      <c r="CA20" s="36">
        <v>0</v>
      </c>
      <c r="CB20" s="36">
        <v>372</v>
      </c>
      <c r="CC20" s="36">
        <v>129.75732000000002</v>
      </c>
      <c r="CD20" s="37">
        <v>246</v>
      </c>
      <c r="CE20" s="36">
        <v>0</v>
      </c>
      <c r="CF20" s="36">
        <v>0</v>
      </c>
      <c r="CG20" s="36">
        <v>0</v>
      </c>
      <c r="CH20" s="37">
        <v>0</v>
      </c>
      <c r="CI20" s="36">
        <v>0</v>
      </c>
      <c r="CJ20" s="37">
        <v>246</v>
      </c>
      <c r="CK20" s="36">
        <v>5000</v>
      </c>
      <c r="CL20" s="36">
        <v>1997</v>
      </c>
      <c r="CM20" s="37">
        <v>348.25</v>
      </c>
      <c r="CN20" s="37">
        <v>1350</v>
      </c>
      <c r="CO20" s="36">
        <v>539.1899999999999</v>
      </c>
      <c r="CP20" s="37">
        <v>360.8</v>
      </c>
      <c r="CQ20" s="37">
        <v>950</v>
      </c>
      <c r="CR20" s="36">
        <v>309.32000000000005</v>
      </c>
      <c r="CS20" s="37">
        <v>360.8</v>
      </c>
      <c r="CT20" s="36">
        <v>0</v>
      </c>
      <c r="CU20" s="36">
        <v>0</v>
      </c>
      <c r="CV20" s="37">
        <v>0</v>
      </c>
      <c r="CW20" s="37">
        <v>0</v>
      </c>
      <c r="CX20" s="36">
        <v>0</v>
      </c>
      <c r="CY20" s="37">
        <v>0</v>
      </c>
      <c r="CZ20" s="36">
        <v>0</v>
      </c>
      <c r="DA20" s="36">
        <v>0</v>
      </c>
      <c r="DB20" s="37">
        <v>0</v>
      </c>
      <c r="DC20" s="37">
        <v>0</v>
      </c>
      <c r="DD20" s="36">
        <v>0</v>
      </c>
      <c r="DE20" s="37">
        <v>0</v>
      </c>
      <c r="DF20" s="37">
        <v>0</v>
      </c>
      <c r="DG20" s="28">
        <f t="shared" si="6"/>
        <v>60426.100000000006</v>
      </c>
      <c r="DH20" s="28">
        <f t="shared" si="7"/>
        <v>26554.5145158</v>
      </c>
      <c r="DI20" s="28">
        <f t="shared" si="32"/>
        <v>23214.128</v>
      </c>
      <c r="DJ20" s="36">
        <v>0</v>
      </c>
      <c r="DK20" s="36">
        <v>0</v>
      </c>
      <c r="DL20" s="36">
        <v>0</v>
      </c>
      <c r="DM20" s="37">
        <v>0</v>
      </c>
      <c r="DN20" s="36">
        <f t="shared" si="33"/>
        <v>0</v>
      </c>
      <c r="DO20" s="37">
        <v>0</v>
      </c>
      <c r="DP20" s="36">
        <v>0</v>
      </c>
      <c r="DQ20" s="36">
        <v>0</v>
      </c>
      <c r="DR20" s="36">
        <v>0</v>
      </c>
      <c r="DS20" s="36">
        <v>0</v>
      </c>
      <c r="DT20" s="36">
        <v>0</v>
      </c>
      <c r="DU20" s="36">
        <v>0</v>
      </c>
      <c r="DV20" s="36">
        <v>0</v>
      </c>
      <c r="DW20" s="36">
        <v>0</v>
      </c>
      <c r="DX20" s="36">
        <v>0</v>
      </c>
      <c r="DY20" s="37">
        <v>0</v>
      </c>
      <c r="DZ20" s="36">
        <f t="shared" si="34"/>
        <v>0</v>
      </c>
      <c r="EA20" s="37">
        <v>0</v>
      </c>
      <c r="EB20" s="36">
        <v>0</v>
      </c>
      <c r="EC20" s="28">
        <f t="shared" si="8"/>
        <v>0</v>
      </c>
      <c r="ED20" s="28">
        <f t="shared" si="35"/>
        <v>0</v>
      </c>
      <c r="EE20" s="28">
        <f t="shared" si="9"/>
        <v>0</v>
      </c>
    </row>
    <row r="21" spans="1:135" s="32" customFormat="1" ht="20.25" customHeight="1">
      <c r="A21" s="26">
        <v>12</v>
      </c>
      <c r="B21" s="33" t="s">
        <v>60</v>
      </c>
      <c r="C21" s="36">
        <v>53923.8401</v>
      </c>
      <c r="D21" s="36">
        <v>126431.2085</v>
      </c>
      <c r="E21" s="28">
        <f t="shared" si="10"/>
        <v>266198.273</v>
      </c>
      <c r="F21" s="28">
        <f t="shared" si="11"/>
        <v>126567.544254465</v>
      </c>
      <c r="G21" s="28">
        <f t="shared" si="12"/>
        <v>130382.99380000001</v>
      </c>
      <c r="H21" s="28">
        <f t="shared" si="13"/>
        <v>103.01455603647017</v>
      </c>
      <c r="I21" s="28">
        <f t="shared" si="14"/>
        <v>48.97965427446632</v>
      </c>
      <c r="J21" s="28">
        <f t="shared" si="0"/>
        <v>77390.087</v>
      </c>
      <c r="K21" s="28">
        <f t="shared" si="1"/>
        <v>32163.451254465006</v>
      </c>
      <c r="L21" s="28">
        <f t="shared" si="15"/>
        <v>35431.9938</v>
      </c>
      <c r="M21" s="28">
        <f t="shared" si="16"/>
        <v>110.16228799476625</v>
      </c>
      <c r="N21" s="28">
        <f t="shared" si="17"/>
        <v>45.7836335033452</v>
      </c>
      <c r="O21" s="28">
        <f t="shared" si="2"/>
        <v>39200</v>
      </c>
      <c r="P21" s="28">
        <f t="shared" si="18"/>
        <v>16193.4416</v>
      </c>
      <c r="Q21" s="28">
        <f t="shared" si="3"/>
        <v>15631.9848</v>
      </c>
      <c r="R21" s="28">
        <f t="shared" si="19"/>
        <v>96.53281362993275</v>
      </c>
      <c r="S21" s="29">
        <f t="shared" si="20"/>
        <v>39.877512244897964</v>
      </c>
      <c r="T21" s="36">
        <v>5200</v>
      </c>
      <c r="U21" s="36">
        <v>2148.1096000000002</v>
      </c>
      <c r="V21" s="37">
        <v>1562.7728</v>
      </c>
      <c r="W21" s="28">
        <f t="shared" si="36"/>
        <v>72.75107378133777</v>
      </c>
      <c r="X21" s="29">
        <f t="shared" si="37"/>
        <v>30.05332307692308</v>
      </c>
      <c r="Y21" s="37">
        <v>8170</v>
      </c>
      <c r="Z21" s="36">
        <v>2253.2043000000003</v>
      </c>
      <c r="AA21" s="37">
        <v>1789.271</v>
      </c>
      <c r="AB21" s="28">
        <f t="shared" si="21"/>
        <v>79.41006503493712</v>
      </c>
      <c r="AC21" s="29">
        <f t="shared" si="22"/>
        <v>21.900501835985313</v>
      </c>
      <c r="AD21" s="36">
        <v>34000</v>
      </c>
      <c r="AE21" s="36">
        <v>14045.332</v>
      </c>
      <c r="AF21" s="37">
        <v>14069.212</v>
      </c>
      <c r="AG21" s="28">
        <f t="shared" si="23"/>
        <v>100.17002090089433</v>
      </c>
      <c r="AH21" s="29">
        <f t="shared" si="24"/>
        <v>41.38003529411765</v>
      </c>
      <c r="AI21" s="36">
        <v>6399.005</v>
      </c>
      <c r="AJ21" s="36">
        <v>4288.670742045</v>
      </c>
      <c r="AK21" s="37">
        <v>4250.37</v>
      </c>
      <c r="AL21" s="28">
        <f t="shared" si="25"/>
        <v>99.1069320927459</v>
      </c>
      <c r="AM21" s="29">
        <f t="shared" si="26"/>
        <v>66.42235785094714</v>
      </c>
      <c r="AN21" s="30">
        <v>0</v>
      </c>
      <c r="AO21" s="30"/>
      <c r="AP21" s="36">
        <v>0</v>
      </c>
      <c r="AQ21" s="28"/>
      <c r="AR21" s="29"/>
      <c r="AS21" s="30"/>
      <c r="AT21" s="30"/>
      <c r="AU21" s="29">
        <v>0</v>
      </c>
      <c r="AV21" s="29"/>
      <c r="AW21" s="29"/>
      <c r="AX21" s="29"/>
      <c r="AY21" s="37">
        <v>188808.186</v>
      </c>
      <c r="AZ21" s="36">
        <f t="shared" si="27"/>
        <v>94404.093</v>
      </c>
      <c r="BA21" s="37">
        <v>94951</v>
      </c>
      <c r="BB21" s="31"/>
      <c r="BC21" s="31">
        <v>0</v>
      </c>
      <c r="BD21" s="31">
        <v>0</v>
      </c>
      <c r="BE21" s="37">
        <v>0</v>
      </c>
      <c r="BF21" s="36">
        <f t="shared" si="28"/>
        <v>0</v>
      </c>
      <c r="BG21" s="37">
        <v>0</v>
      </c>
      <c r="BH21" s="31">
        <v>0</v>
      </c>
      <c r="BI21" s="31">
        <v>0</v>
      </c>
      <c r="BJ21" s="31">
        <v>0</v>
      </c>
      <c r="BK21" s="29"/>
      <c r="BL21" s="29"/>
      <c r="BM21" s="29"/>
      <c r="BN21" s="28">
        <f t="shared" si="4"/>
        <v>121.082</v>
      </c>
      <c r="BO21" s="28">
        <f t="shared" si="29"/>
        <v>42.23461242</v>
      </c>
      <c r="BP21" s="28">
        <f t="shared" si="5"/>
        <v>14.6</v>
      </c>
      <c r="BQ21" s="28">
        <f t="shared" si="30"/>
        <v>34.568803082199565</v>
      </c>
      <c r="BR21" s="29">
        <f t="shared" si="31"/>
        <v>12.05794420310203</v>
      </c>
      <c r="BS21" s="36">
        <v>121.082</v>
      </c>
      <c r="BT21" s="36">
        <v>42.23461242</v>
      </c>
      <c r="BU21" s="37">
        <v>14.6</v>
      </c>
      <c r="BV21" s="36">
        <v>0</v>
      </c>
      <c r="BW21" s="36">
        <v>0</v>
      </c>
      <c r="BX21" s="37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7">
        <v>0</v>
      </c>
      <c r="CE21" s="36">
        <v>0</v>
      </c>
      <c r="CF21" s="36">
        <v>0</v>
      </c>
      <c r="CG21" s="36">
        <v>0</v>
      </c>
      <c r="CH21" s="37">
        <v>0</v>
      </c>
      <c r="CI21" s="36">
        <v>0</v>
      </c>
      <c r="CJ21" s="37">
        <v>0</v>
      </c>
      <c r="CK21" s="36">
        <v>0</v>
      </c>
      <c r="CL21" s="36">
        <v>0</v>
      </c>
      <c r="CM21" s="37">
        <v>0</v>
      </c>
      <c r="CN21" s="37">
        <v>23500</v>
      </c>
      <c r="CO21" s="36">
        <v>9385.9</v>
      </c>
      <c r="CP21" s="37">
        <v>5688.698</v>
      </c>
      <c r="CQ21" s="37">
        <v>11500</v>
      </c>
      <c r="CR21" s="36">
        <v>3744.4</v>
      </c>
      <c r="CS21" s="37">
        <v>3017.208</v>
      </c>
      <c r="CT21" s="36">
        <v>0</v>
      </c>
      <c r="CU21" s="36">
        <v>0</v>
      </c>
      <c r="CV21" s="37">
        <v>7446.97</v>
      </c>
      <c r="CW21" s="37">
        <v>0</v>
      </c>
      <c r="CX21" s="36">
        <v>0</v>
      </c>
      <c r="CY21" s="37">
        <v>100</v>
      </c>
      <c r="CZ21" s="36">
        <v>0</v>
      </c>
      <c r="DA21" s="36">
        <v>0</v>
      </c>
      <c r="DB21" s="37">
        <v>0</v>
      </c>
      <c r="DC21" s="37">
        <v>0</v>
      </c>
      <c r="DD21" s="36">
        <v>0</v>
      </c>
      <c r="DE21" s="37">
        <v>510.1</v>
      </c>
      <c r="DF21" s="37">
        <v>0</v>
      </c>
      <c r="DG21" s="28">
        <f t="shared" si="6"/>
        <v>266198.273</v>
      </c>
      <c r="DH21" s="28">
        <f t="shared" si="7"/>
        <v>126567.54425446498</v>
      </c>
      <c r="DI21" s="28">
        <f t="shared" si="32"/>
        <v>130382.99380000001</v>
      </c>
      <c r="DJ21" s="36">
        <v>0</v>
      </c>
      <c r="DK21" s="36">
        <v>0</v>
      </c>
      <c r="DL21" s="36">
        <v>0</v>
      </c>
      <c r="DM21" s="37">
        <v>0</v>
      </c>
      <c r="DN21" s="36">
        <f t="shared" si="33"/>
        <v>0</v>
      </c>
      <c r="DO21" s="37">
        <v>0</v>
      </c>
      <c r="DP21" s="36">
        <v>0</v>
      </c>
      <c r="DQ21" s="36">
        <v>0</v>
      </c>
      <c r="DR21" s="36">
        <v>0</v>
      </c>
      <c r="DS21" s="36">
        <v>0</v>
      </c>
      <c r="DT21" s="36">
        <v>0</v>
      </c>
      <c r="DU21" s="36">
        <v>0</v>
      </c>
      <c r="DV21" s="36">
        <v>0</v>
      </c>
      <c r="DW21" s="36">
        <v>0</v>
      </c>
      <c r="DX21" s="36">
        <v>0</v>
      </c>
      <c r="DY21" s="37">
        <v>52508.273</v>
      </c>
      <c r="DZ21" s="36">
        <f t="shared" si="34"/>
        <v>26254.1365</v>
      </c>
      <c r="EA21" s="37">
        <v>0</v>
      </c>
      <c r="EB21" s="36">
        <v>0</v>
      </c>
      <c r="EC21" s="28">
        <f t="shared" si="8"/>
        <v>52508.273</v>
      </c>
      <c r="ED21" s="28">
        <f t="shared" si="35"/>
        <v>26254.1365</v>
      </c>
      <c r="EE21" s="28">
        <f t="shared" si="9"/>
        <v>0</v>
      </c>
    </row>
    <row r="22" spans="1:139" s="34" customFormat="1" ht="20.25" customHeight="1">
      <c r="A22" s="26">
        <v>13</v>
      </c>
      <c r="B22" s="33" t="s">
        <v>61</v>
      </c>
      <c r="C22" s="36">
        <v>6028.3133</v>
      </c>
      <c r="D22" s="36">
        <v>89373.4625</v>
      </c>
      <c r="E22" s="28">
        <f t="shared" si="10"/>
        <v>152034.8</v>
      </c>
      <c r="F22" s="28">
        <f t="shared" si="11"/>
        <v>65738.2329245</v>
      </c>
      <c r="G22" s="28">
        <f t="shared" si="12"/>
        <v>61309.8304</v>
      </c>
      <c r="H22" s="28">
        <f t="shared" si="13"/>
        <v>93.26358143884701</v>
      </c>
      <c r="I22" s="28">
        <f t="shared" si="14"/>
        <v>40.32618216355729</v>
      </c>
      <c r="J22" s="28">
        <f t="shared" si="0"/>
        <v>73564</v>
      </c>
      <c r="K22" s="28">
        <f t="shared" si="1"/>
        <v>26502.8329245</v>
      </c>
      <c r="L22" s="28">
        <f t="shared" si="15"/>
        <v>21066.6304</v>
      </c>
      <c r="M22" s="28">
        <f t="shared" si="16"/>
        <v>79.48822097627679</v>
      </c>
      <c r="N22" s="28">
        <f t="shared" si="17"/>
        <v>28.637146430319177</v>
      </c>
      <c r="O22" s="28">
        <f t="shared" si="2"/>
        <v>17999</v>
      </c>
      <c r="P22" s="28">
        <f t="shared" si="18"/>
        <v>7435.350902000001</v>
      </c>
      <c r="Q22" s="28">
        <f t="shared" si="3"/>
        <v>8196.0386</v>
      </c>
      <c r="R22" s="28">
        <f t="shared" si="19"/>
        <v>110.2306899570185</v>
      </c>
      <c r="S22" s="29">
        <f t="shared" si="20"/>
        <v>45.53607755986444</v>
      </c>
      <c r="T22" s="36">
        <v>2255</v>
      </c>
      <c r="U22" s="36">
        <v>931.5359900000001</v>
      </c>
      <c r="V22" s="37">
        <v>1711.499</v>
      </c>
      <c r="W22" s="28">
        <f t="shared" si="36"/>
        <v>183.72870381529756</v>
      </c>
      <c r="X22" s="29">
        <f t="shared" si="37"/>
        <v>75.89796008869179</v>
      </c>
      <c r="Y22" s="37">
        <v>21203.5</v>
      </c>
      <c r="Z22" s="36">
        <v>5847.713265</v>
      </c>
      <c r="AA22" s="37">
        <v>4538.7978</v>
      </c>
      <c r="AB22" s="28">
        <f t="shared" si="21"/>
        <v>77.61662712099479</v>
      </c>
      <c r="AC22" s="29">
        <f t="shared" si="22"/>
        <v>21.405889593699154</v>
      </c>
      <c r="AD22" s="36">
        <v>15744</v>
      </c>
      <c r="AE22" s="36">
        <v>6503.814912000001</v>
      </c>
      <c r="AF22" s="37">
        <v>6484.5396</v>
      </c>
      <c r="AG22" s="28">
        <f t="shared" si="23"/>
        <v>99.70363068044207</v>
      </c>
      <c r="AH22" s="29">
        <f t="shared" si="24"/>
        <v>41.18737042682927</v>
      </c>
      <c r="AI22" s="36">
        <v>1557.5</v>
      </c>
      <c r="AJ22" s="36">
        <v>1043.8505175</v>
      </c>
      <c r="AK22" s="37">
        <v>1318.8</v>
      </c>
      <c r="AL22" s="28">
        <f t="shared" si="25"/>
        <v>126.33992874367665</v>
      </c>
      <c r="AM22" s="29">
        <f t="shared" si="26"/>
        <v>84.67415730337078</v>
      </c>
      <c r="AN22" s="30">
        <v>0</v>
      </c>
      <c r="AO22" s="30"/>
      <c r="AP22" s="36">
        <v>0</v>
      </c>
      <c r="AQ22" s="28"/>
      <c r="AR22" s="29"/>
      <c r="AS22" s="30"/>
      <c r="AT22" s="30"/>
      <c r="AU22" s="29">
        <v>0</v>
      </c>
      <c r="AV22" s="29"/>
      <c r="AW22" s="29"/>
      <c r="AX22" s="29"/>
      <c r="AY22" s="37">
        <v>78470.8</v>
      </c>
      <c r="AZ22" s="36">
        <f t="shared" si="27"/>
        <v>39235.4</v>
      </c>
      <c r="BA22" s="37">
        <v>39123.6</v>
      </c>
      <c r="BB22" s="31"/>
      <c r="BC22" s="31">
        <v>0</v>
      </c>
      <c r="BD22" s="31">
        <v>0</v>
      </c>
      <c r="BE22" s="37">
        <v>0</v>
      </c>
      <c r="BF22" s="36">
        <f t="shared" si="28"/>
        <v>0</v>
      </c>
      <c r="BG22" s="37">
        <v>0</v>
      </c>
      <c r="BH22" s="31">
        <v>0</v>
      </c>
      <c r="BI22" s="31">
        <v>0</v>
      </c>
      <c r="BJ22" s="31">
        <v>0</v>
      </c>
      <c r="BK22" s="29"/>
      <c r="BL22" s="29"/>
      <c r="BM22" s="29"/>
      <c r="BN22" s="28">
        <f t="shared" si="4"/>
        <v>18304</v>
      </c>
      <c r="BO22" s="28">
        <f t="shared" si="29"/>
        <v>6384.61824</v>
      </c>
      <c r="BP22" s="28">
        <f t="shared" si="5"/>
        <v>3205.144</v>
      </c>
      <c r="BQ22" s="28">
        <f t="shared" si="30"/>
        <v>50.201028151058246</v>
      </c>
      <c r="BR22" s="29">
        <f t="shared" si="31"/>
        <v>17.510620629370628</v>
      </c>
      <c r="BS22" s="36">
        <v>16000</v>
      </c>
      <c r="BT22" s="36">
        <v>5580.96</v>
      </c>
      <c r="BU22" s="37">
        <v>2085.544</v>
      </c>
      <c r="BV22" s="36">
        <v>0</v>
      </c>
      <c r="BW22" s="36">
        <v>0</v>
      </c>
      <c r="BX22" s="37">
        <v>0</v>
      </c>
      <c r="BY22" s="36">
        <v>0</v>
      </c>
      <c r="BZ22" s="36">
        <v>0</v>
      </c>
      <c r="CA22" s="36">
        <v>0</v>
      </c>
      <c r="CB22" s="36">
        <v>2304</v>
      </c>
      <c r="CC22" s="36">
        <v>803.65824</v>
      </c>
      <c r="CD22" s="37">
        <v>1119.6</v>
      </c>
      <c r="CE22" s="36">
        <v>0</v>
      </c>
      <c r="CF22" s="36">
        <v>0</v>
      </c>
      <c r="CG22" s="36">
        <v>0</v>
      </c>
      <c r="CH22" s="37">
        <v>0</v>
      </c>
      <c r="CI22" s="36">
        <v>0</v>
      </c>
      <c r="CJ22" s="37">
        <v>1119.6</v>
      </c>
      <c r="CK22" s="36">
        <v>13500</v>
      </c>
      <c r="CL22" s="36">
        <v>5391.9</v>
      </c>
      <c r="CM22" s="37">
        <v>3395.8</v>
      </c>
      <c r="CN22" s="37">
        <v>1000</v>
      </c>
      <c r="CO22" s="36">
        <v>399.4</v>
      </c>
      <c r="CP22" s="37">
        <v>408.05</v>
      </c>
      <c r="CQ22" s="37">
        <v>1000</v>
      </c>
      <c r="CR22" s="36">
        <v>325.6</v>
      </c>
      <c r="CS22" s="37">
        <v>408.05</v>
      </c>
      <c r="CT22" s="36">
        <v>0</v>
      </c>
      <c r="CU22" s="36">
        <v>0</v>
      </c>
      <c r="CV22" s="37">
        <v>0</v>
      </c>
      <c r="CW22" s="37">
        <v>0</v>
      </c>
      <c r="CX22" s="36">
        <v>0</v>
      </c>
      <c r="CY22" s="37">
        <v>0</v>
      </c>
      <c r="CZ22" s="36">
        <v>0</v>
      </c>
      <c r="DA22" s="36">
        <v>0</v>
      </c>
      <c r="DB22" s="37">
        <v>0</v>
      </c>
      <c r="DC22" s="37">
        <v>0</v>
      </c>
      <c r="DD22" s="36">
        <v>0</v>
      </c>
      <c r="DE22" s="37">
        <v>4</v>
      </c>
      <c r="DF22" s="37">
        <v>0</v>
      </c>
      <c r="DG22" s="28">
        <f t="shared" si="6"/>
        <v>152034.8</v>
      </c>
      <c r="DH22" s="28">
        <f t="shared" si="7"/>
        <v>65738.2329245</v>
      </c>
      <c r="DI22" s="28">
        <f t="shared" si="32"/>
        <v>61309.8304</v>
      </c>
      <c r="DJ22" s="36">
        <v>0</v>
      </c>
      <c r="DK22" s="36">
        <v>0</v>
      </c>
      <c r="DL22" s="36">
        <v>0</v>
      </c>
      <c r="DM22" s="37">
        <v>0</v>
      </c>
      <c r="DN22" s="36">
        <f t="shared" si="33"/>
        <v>0</v>
      </c>
      <c r="DO22" s="37">
        <v>0</v>
      </c>
      <c r="DP22" s="36">
        <v>0</v>
      </c>
      <c r="DQ22" s="36">
        <v>0</v>
      </c>
      <c r="DR22" s="36">
        <v>0</v>
      </c>
      <c r="DS22" s="36">
        <v>0</v>
      </c>
      <c r="DT22" s="36">
        <v>0</v>
      </c>
      <c r="DU22" s="36">
        <v>0</v>
      </c>
      <c r="DV22" s="36">
        <v>0</v>
      </c>
      <c r="DW22" s="36">
        <v>0</v>
      </c>
      <c r="DX22" s="36">
        <v>0</v>
      </c>
      <c r="DY22" s="37">
        <v>12500</v>
      </c>
      <c r="DZ22" s="36">
        <f t="shared" si="34"/>
        <v>6250</v>
      </c>
      <c r="EA22" s="37">
        <v>0</v>
      </c>
      <c r="EB22" s="36">
        <v>0</v>
      </c>
      <c r="EC22" s="28">
        <f t="shared" si="8"/>
        <v>12500</v>
      </c>
      <c r="ED22" s="28">
        <f t="shared" si="35"/>
        <v>6250</v>
      </c>
      <c r="EE22" s="28">
        <f t="shared" si="9"/>
        <v>0</v>
      </c>
      <c r="EF22" s="32"/>
      <c r="EG22" s="32"/>
      <c r="EI22" s="32"/>
    </row>
    <row r="23" spans="1:139" s="34" customFormat="1" ht="20.25" customHeight="1">
      <c r="A23" s="26">
        <v>14</v>
      </c>
      <c r="B23" s="33" t="s">
        <v>62</v>
      </c>
      <c r="C23" s="36">
        <v>4962.0579</v>
      </c>
      <c r="D23" s="36">
        <v>5611.6755</v>
      </c>
      <c r="E23" s="28">
        <f t="shared" si="10"/>
        <v>67916.1</v>
      </c>
      <c r="F23" s="28">
        <f t="shared" si="11"/>
        <v>30234.676696000002</v>
      </c>
      <c r="G23" s="28">
        <f t="shared" si="12"/>
        <v>23871.1867</v>
      </c>
      <c r="H23" s="28">
        <f t="shared" si="13"/>
        <v>78.95300796505</v>
      </c>
      <c r="I23" s="28">
        <f t="shared" si="14"/>
        <v>35.1480528181094</v>
      </c>
      <c r="J23" s="28">
        <f t="shared" si="0"/>
        <v>28911.7</v>
      </c>
      <c r="K23" s="28">
        <f t="shared" si="1"/>
        <v>10732.476696000002</v>
      </c>
      <c r="L23" s="28">
        <f t="shared" si="15"/>
        <v>5965.3867</v>
      </c>
      <c r="M23" s="28">
        <f t="shared" si="16"/>
        <v>55.582573053462134</v>
      </c>
      <c r="N23" s="28">
        <f t="shared" si="17"/>
        <v>20.633123268434577</v>
      </c>
      <c r="O23" s="28">
        <f t="shared" si="2"/>
        <v>12123</v>
      </c>
      <c r="P23" s="28">
        <f t="shared" si="18"/>
        <v>5007.987054000001</v>
      </c>
      <c r="Q23" s="28">
        <f t="shared" si="3"/>
        <v>3516.3527</v>
      </c>
      <c r="R23" s="28">
        <f t="shared" si="19"/>
        <v>70.2148919732411</v>
      </c>
      <c r="S23" s="29">
        <f t="shared" si="20"/>
        <v>29.005631444361956</v>
      </c>
      <c r="T23" s="36">
        <v>1180</v>
      </c>
      <c r="U23" s="36">
        <v>487.4556400000001</v>
      </c>
      <c r="V23" s="37">
        <v>333.6915</v>
      </c>
      <c r="W23" s="28">
        <f t="shared" si="36"/>
        <v>68.4557675853335</v>
      </c>
      <c r="X23" s="29">
        <f>V23/T23*100</f>
        <v>28.2789406779661</v>
      </c>
      <c r="Y23" s="37">
        <v>10682.7</v>
      </c>
      <c r="Z23" s="36">
        <v>2946.1818330000006</v>
      </c>
      <c r="AA23" s="37">
        <v>983.834</v>
      </c>
      <c r="AB23" s="28">
        <f t="shared" si="21"/>
        <v>33.393526121848154</v>
      </c>
      <c r="AC23" s="29">
        <f t="shared" si="22"/>
        <v>9.209600569144504</v>
      </c>
      <c r="AD23" s="36">
        <v>10943</v>
      </c>
      <c r="AE23" s="36">
        <v>4520.531414000001</v>
      </c>
      <c r="AF23" s="37">
        <v>3182.6612</v>
      </c>
      <c r="AG23" s="28">
        <f t="shared" si="23"/>
        <v>70.40458097787703</v>
      </c>
      <c r="AH23" s="29">
        <f t="shared" si="24"/>
        <v>29.08399159279905</v>
      </c>
      <c r="AI23" s="36">
        <v>1451</v>
      </c>
      <c r="AJ23" s="36">
        <v>972.473259</v>
      </c>
      <c r="AK23" s="37">
        <v>1057.4</v>
      </c>
      <c r="AL23" s="28">
        <f t="shared" si="25"/>
        <v>108.73306697269298</v>
      </c>
      <c r="AM23" s="29">
        <f t="shared" si="26"/>
        <v>72.87388008270159</v>
      </c>
      <c r="AN23" s="30">
        <v>0</v>
      </c>
      <c r="AO23" s="30"/>
      <c r="AP23" s="36">
        <v>0</v>
      </c>
      <c r="AQ23" s="28"/>
      <c r="AR23" s="29"/>
      <c r="AS23" s="30"/>
      <c r="AT23" s="30"/>
      <c r="AU23" s="29">
        <v>0</v>
      </c>
      <c r="AV23" s="29"/>
      <c r="AW23" s="29"/>
      <c r="AX23" s="29"/>
      <c r="AY23" s="37">
        <v>36047.9</v>
      </c>
      <c r="AZ23" s="36">
        <f t="shared" si="27"/>
        <v>18023.95</v>
      </c>
      <c r="BA23" s="37">
        <v>17905.8</v>
      </c>
      <c r="BB23" s="31"/>
      <c r="BC23" s="31">
        <v>0</v>
      </c>
      <c r="BD23" s="31">
        <v>0</v>
      </c>
      <c r="BE23" s="37">
        <v>0</v>
      </c>
      <c r="BF23" s="36">
        <f t="shared" si="28"/>
        <v>0</v>
      </c>
      <c r="BG23" s="37">
        <v>0</v>
      </c>
      <c r="BH23" s="31">
        <v>0</v>
      </c>
      <c r="BI23" s="31">
        <v>0</v>
      </c>
      <c r="BJ23" s="31">
        <v>0</v>
      </c>
      <c r="BK23" s="29"/>
      <c r="BL23" s="29"/>
      <c r="BM23" s="29"/>
      <c r="BN23" s="28">
        <f t="shared" si="4"/>
        <v>1055</v>
      </c>
      <c r="BO23" s="28">
        <f t="shared" si="29"/>
        <v>367.99455</v>
      </c>
      <c r="BP23" s="28">
        <f t="shared" si="5"/>
        <v>7.5</v>
      </c>
      <c r="BQ23" s="28">
        <f t="shared" si="30"/>
        <v>2.0380736616887396</v>
      </c>
      <c r="BR23" s="29">
        <f t="shared" si="31"/>
        <v>0.7109004739336493</v>
      </c>
      <c r="BS23" s="36">
        <v>1055</v>
      </c>
      <c r="BT23" s="36">
        <v>367.99455</v>
      </c>
      <c r="BU23" s="37">
        <v>7.5</v>
      </c>
      <c r="BV23" s="36">
        <v>0</v>
      </c>
      <c r="BW23" s="36">
        <v>0</v>
      </c>
      <c r="BX23" s="37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7">
        <v>0</v>
      </c>
      <c r="CE23" s="36">
        <v>0</v>
      </c>
      <c r="CF23" s="36">
        <v>0</v>
      </c>
      <c r="CG23" s="36">
        <v>0</v>
      </c>
      <c r="CH23" s="37">
        <v>0</v>
      </c>
      <c r="CI23" s="36">
        <v>0</v>
      </c>
      <c r="CJ23" s="37">
        <v>0</v>
      </c>
      <c r="CK23" s="36">
        <v>0</v>
      </c>
      <c r="CL23" s="36">
        <v>0</v>
      </c>
      <c r="CM23" s="37">
        <v>0</v>
      </c>
      <c r="CN23" s="37">
        <v>3600</v>
      </c>
      <c r="CO23" s="36">
        <v>1437.84</v>
      </c>
      <c r="CP23" s="37">
        <v>400.3</v>
      </c>
      <c r="CQ23" s="37">
        <v>3600</v>
      </c>
      <c r="CR23" s="36">
        <v>1172.16</v>
      </c>
      <c r="CS23" s="37">
        <v>400.3</v>
      </c>
      <c r="CT23" s="36">
        <v>0</v>
      </c>
      <c r="CU23" s="36">
        <v>0</v>
      </c>
      <c r="CV23" s="37">
        <v>0</v>
      </c>
      <c r="CW23" s="37">
        <v>0</v>
      </c>
      <c r="CX23" s="36">
        <v>0</v>
      </c>
      <c r="CY23" s="37">
        <v>0</v>
      </c>
      <c r="CZ23" s="36">
        <v>0</v>
      </c>
      <c r="DA23" s="36">
        <v>0</v>
      </c>
      <c r="DB23" s="37">
        <v>0</v>
      </c>
      <c r="DC23" s="37">
        <v>0</v>
      </c>
      <c r="DD23" s="36">
        <v>0</v>
      </c>
      <c r="DE23" s="37">
        <v>0</v>
      </c>
      <c r="DF23" s="37">
        <v>0</v>
      </c>
      <c r="DG23" s="28">
        <f t="shared" si="6"/>
        <v>64959.600000000006</v>
      </c>
      <c r="DH23" s="28">
        <f t="shared" si="7"/>
        <v>28756.426696000002</v>
      </c>
      <c r="DI23" s="28">
        <f t="shared" si="32"/>
        <v>23871.1867</v>
      </c>
      <c r="DJ23" s="36">
        <v>0</v>
      </c>
      <c r="DK23" s="36">
        <v>0</v>
      </c>
      <c r="DL23" s="36">
        <v>0</v>
      </c>
      <c r="DM23" s="37">
        <v>2956.5</v>
      </c>
      <c r="DN23" s="36">
        <f t="shared" si="33"/>
        <v>1478.25</v>
      </c>
      <c r="DO23" s="37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v>0</v>
      </c>
      <c r="DY23" s="37">
        <v>690</v>
      </c>
      <c r="DZ23" s="36">
        <f t="shared" si="34"/>
        <v>345</v>
      </c>
      <c r="EA23" s="37">
        <v>0</v>
      </c>
      <c r="EB23" s="36">
        <v>0</v>
      </c>
      <c r="EC23" s="28">
        <f t="shared" si="8"/>
        <v>3646.5</v>
      </c>
      <c r="ED23" s="28">
        <f t="shared" si="35"/>
        <v>1823.25</v>
      </c>
      <c r="EE23" s="28">
        <f t="shared" si="9"/>
        <v>0</v>
      </c>
      <c r="EF23" s="32"/>
      <c r="EG23" s="32"/>
      <c r="EI23" s="32"/>
    </row>
    <row r="24" spans="1:139" s="34" customFormat="1" ht="20.25" customHeight="1">
      <c r="A24" s="26">
        <v>15</v>
      </c>
      <c r="B24" s="33" t="s">
        <v>50</v>
      </c>
      <c r="C24" s="36">
        <v>66460.7746</v>
      </c>
      <c r="D24" s="36">
        <v>13935.2007</v>
      </c>
      <c r="E24" s="28">
        <f t="shared" si="10"/>
        <v>241258.4</v>
      </c>
      <c r="F24" s="28">
        <f t="shared" si="11"/>
        <v>110271.568482</v>
      </c>
      <c r="G24" s="28">
        <f t="shared" si="12"/>
        <v>101046.40009999998</v>
      </c>
      <c r="H24" s="28">
        <f t="shared" si="13"/>
        <v>91.634136968401</v>
      </c>
      <c r="I24" s="28">
        <f t="shared" si="14"/>
        <v>41.88305986444409</v>
      </c>
      <c r="J24" s="28">
        <f t="shared" si="0"/>
        <v>81241</v>
      </c>
      <c r="K24" s="28">
        <f t="shared" si="1"/>
        <v>30262.868481999998</v>
      </c>
      <c r="L24" s="28">
        <f t="shared" si="15"/>
        <v>21278.700100000002</v>
      </c>
      <c r="M24" s="28">
        <f t="shared" si="16"/>
        <v>70.31289883395002</v>
      </c>
      <c r="N24" s="28">
        <f t="shared" si="17"/>
        <v>26.192070629362025</v>
      </c>
      <c r="O24" s="28">
        <f t="shared" si="2"/>
        <v>30000</v>
      </c>
      <c r="P24" s="28">
        <f t="shared" si="18"/>
        <v>12392.94</v>
      </c>
      <c r="Q24" s="28">
        <f t="shared" si="3"/>
        <v>12287.2381</v>
      </c>
      <c r="R24" s="28">
        <f t="shared" si="19"/>
        <v>99.14707970828552</v>
      </c>
      <c r="S24" s="29">
        <f t="shared" si="20"/>
        <v>40.95746033333334</v>
      </c>
      <c r="T24" s="36">
        <v>3000</v>
      </c>
      <c r="U24" s="36">
        <v>1239.294</v>
      </c>
      <c r="V24" s="37">
        <v>3.2831</v>
      </c>
      <c r="W24" s="28">
        <f t="shared" si="36"/>
        <v>0.2649169607857377</v>
      </c>
      <c r="X24" s="29">
        <f t="shared" si="37"/>
        <v>0.10943666666666668</v>
      </c>
      <c r="Y24" s="37">
        <v>21700</v>
      </c>
      <c r="Z24" s="36">
        <v>5984.643</v>
      </c>
      <c r="AA24" s="37">
        <v>2817.362</v>
      </c>
      <c r="AB24" s="28">
        <f t="shared" si="21"/>
        <v>47.0765257008647</v>
      </c>
      <c r="AC24" s="29">
        <f t="shared" si="22"/>
        <v>12.983235023041475</v>
      </c>
      <c r="AD24" s="36">
        <v>27000</v>
      </c>
      <c r="AE24" s="36">
        <v>11153.646</v>
      </c>
      <c r="AF24" s="37">
        <v>12283.955</v>
      </c>
      <c r="AG24" s="28">
        <f t="shared" si="23"/>
        <v>110.13398668022994</v>
      </c>
      <c r="AH24" s="29">
        <f t="shared" si="24"/>
        <v>45.49612962962963</v>
      </c>
      <c r="AI24" s="36">
        <v>2528</v>
      </c>
      <c r="AJ24" s="36">
        <v>1694.288352</v>
      </c>
      <c r="AK24" s="37">
        <v>1764.52</v>
      </c>
      <c r="AL24" s="28">
        <f t="shared" si="25"/>
        <v>104.14520042689877</v>
      </c>
      <c r="AM24" s="29">
        <f t="shared" si="26"/>
        <v>69.7990506329114</v>
      </c>
      <c r="AN24" s="30">
        <v>0</v>
      </c>
      <c r="AO24" s="30"/>
      <c r="AP24" s="36">
        <v>0</v>
      </c>
      <c r="AQ24" s="28"/>
      <c r="AR24" s="29"/>
      <c r="AS24" s="30"/>
      <c r="AT24" s="30"/>
      <c r="AU24" s="29">
        <v>0</v>
      </c>
      <c r="AV24" s="29"/>
      <c r="AW24" s="29"/>
      <c r="AX24" s="29"/>
      <c r="AY24" s="37">
        <v>160017.4</v>
      </c>
      <c r="AZ24" s="36">
        <f t="shared" si="27"/>
        <v>80008.7</v>
      </c>
      <c r="BA24" s="37">
        <v>79767.7</v>
      </c>
      <c r="BB24" s="31"/>
      <c r="BC24" s="31">
        <v>0</v>
      </c>
      <c r="BD24" s="31">
        <v>0</v>
      </c>
      <c r="BE24" s="37">
        <v>0</v>
      </c>
      <c r="BF24" s="36">
        <f t="shared" si="28"/>
        <v>0</v>
      </c>
      <c r="BG24" s="37">
        <v>0</v>
      </c>
      <c r="BH24" s="31">
        <v>0</v>
      </c>
      <c r="BI24" s="31">
        <v>0</v>
      </c>
      <c r="BJ24" s="31">
        <v>0</v>
      </c>
      <c r="BK24" s="29"/>
      <c r="BL24" s="29"/>
      <c r="BM24" s="29"/>
      <c r="BN24" s="28">
        <f t="shared" si="4"/>
        <v>7873</v>
      </c>
      <c r="BO24" s="28">
        <f t="shared" si="29"/>
        <v>2746.18113</v>
      </c>
      <c r="BP24" s="28">
        <f t="shared" si="5"/>
        <v>918.68</v>
      </c>
      <c r="BQ24" s="28">
        <f t="shared" si="30"/>
        <v>33.4530009679296</v>
      </c>
      <c r="BR24" s="29">
        <f t="shared" si="31"/>
        <v>11.668741267623522</v>
      </c>
      <c r="BS24" s="36">
        <v>7873</v>
      </c>
      <c r="BT24" s="36">
        <v>2746.18113</v>
      </c>
      <c r="BU24" s="37">
        <v>918.68</v>
      </c>
      <c r="BV24" s="36">
        <v>0</v>
      </c>
      <c r="BW24" s="36">
        <v>0</v>
      </c>
      <c r="BX24" s="37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7">
        <v>0</v>
      </c>
      <c r="CE24" s="36">
        <v>0</v>
      </c>
      <c r="CF24" s="36">
        <v>0</v>
      </c>
      <c r="CG24" s="36">
        <v>0</v>
      </c>
      <c r="CH24" s="37">
        <v>0</v>
      </c>
      <c r="CI24" s="36">
        <v>0</v>
      </c>
      <c r="CJ24" s="37">
        <v>0</v>
      </c>
      <c r="CK24" s="36">
        <v>0</v>
      </c>
      <c r="CL24" s="36">
        <v>0</v>
      </c>
      <c r="CM24" s="37">
        <v>0</v>
      </c>
      <c r="CN24" s="37">
        <v>18640</v>
      </c>
      <c r="CO24" s="36">
        <v>7444.816</v>
      </c>
      <c r="CP24" s="37">
        <v>2781.4</v>
      </c>
      <c r="CQ24" s="37">
        <v>9090</v>
      </c>
      <c r="CR24" s="36">
        <v>2959.704</v>
      </c>
      <c r="CS24" s="37">
        <v>1415.4</v>
      </c>
      <c r="CT24" s="36">
        <v>0</v>
      </c>
      <c r="CU24" s="36">
        <v>0</v>
      </c>
      <c r="CV24" s="37">
        <v>0</v>
      </c>
      <c r="CW24" s="37">
        <v>0</v>
      </c>
      <c r="CX24" s="36">
        <v>0</v>
      </c>
      <c r="CY24" s="37">
        <v>0</v>
      </c>
      <c r="CZ24" s="36">
        <v>0</v>
      </c>
      <c r="DA24" s="36">
        <v>0</v>
      </c>
      <c r="DB24" s="37">
        <v>0</v>
      </c>
      <c r="DC24" s="37">
        <v>500</v>
      </c>
      <c r="DD24" s="36">
        <v>0</v>
      </c>
      <c r="DE24" s="37">
        <v>709.5</v>
      </c>
      <c r="DF24" s="37">
        <v>0</v>
      </c>
      <c r="DG24" s="28">
        <f t="shared" si="6"/>
        <v>241258.4</v>
      </c>
      <c r="DH24" s="28">
        <f t="shared" si="7"/>
        <v>110271.568482</v>
      </c>
      <c r="DI24" s="28">
        <f t="shared" si="32"/>
        <v>101046.40009999998</v>
      </c>
      <c r="DJ24" s="36">
        <v>0</v>
      </c>
      <c r="DK24" s="36">
        <v>0</v>
      </c>
      <c r="DL24" s="36">
        <v>0</v>
      </c>
      <c r="DM24" s="37">
        <v>0</v>
      </c>
      <c r="DN24" s="36">
        <f t="shared" si="33"/>
        <v>0</v>
      </c>
      <c r="DO24" s="37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7">
        <v>0</v>
      </c>
      <c r="DZ24" s="36">
        <f t="shared" si="34"/>
        <v>0</v>
      </c>
      <c r="EA24" s="37">
        <v>0</v>
      </c>
      <c r="EB24" s="36">
        <v>0</v>
      </c>
      <c r="EC24" s="28">
        <f t="shared" si="8"/>
        <v>0</v>
      </c>
      <c r="ED24" s="28">
        <f t="shared" si="35"/>
        <v>0</v>
      </c>
      <c r="EE24" s="28">
        <f t="shared" si="9"/>
        <v>0</v>
      </c>
      <c r="EF24" s="32"/>
      <c r="EG24" s="32"/>
      <c r="EI24" s="32"/>
    </row>
    <row r="25" spans="1:139" s="34" customFormat="1" ht="20.25" customHeight="1">
      <c r="A25" s="26">
        <v>16</v>
      </c>
      <c r="B25" s="33" t="s">
        <v>63</v>
      </c>
      <c r="C25" s="36">
        <v>357.4734</v>
      </c>
      <c r="D25" s="36">
        <v>2845.7355</v>
      </c>
      <c r="E25" s="28">
        <f t="shared" si="10"/>
        <v>22571.291</v>
      </c>
      <c r="F25" s="28">
        <f t="shared" si="11"/>
        <v>10345.816164400001</v>
      </c>
      <c r="G25" s="28">
        <f t="shared" si="12"/>
        <v>10467.4504</v>
      </c>
      <c r="H25" s="28">
        <f t="shared" si="13"/>
        <v>101.17568525930842</v>
      </c>
      <c r="I25" s="28">
        <f t="shared" si="14"/>
        <v>46.37506290623784</v>
      </c>
      <c r="J25" s="28">
        <f t="shared" si="0"/>
        <v>6410.291</v>
      </c>
      <c r="K25" s="28">
        <f t="shared" si="1"/>
        <v>2265.3161643999997</v>
      </c>
      <c r="L25" s="28">
        <f t="shared" si="15"/>
        <v>1864.4504</v>
      </c>
      <c r="M25" s="28">
        <f t="shared" si="16"/>
        <v>82.30420235816511</v>
      </c>
      <c r="N25" s="28">
        <f t="shared" si="17"/>
        <v>29.085269295886878</v>
      </c>
      <c r="O25" s="28">
        <f t="shared" si="2"/>
        <v>2006</v>
      </c>
      <c r="P25" s="28">
        <f t="shared" si="18"/>
        <v>828.674588</v>
      </c>
      <c r="Q25" s="28">
        <f t="shared" si="3"/>
        <v>670.1504</v>
      </c>
      <c r="R25" s="28">
        <f t="shared" si="19"/>
        <v>80.87015213262458</v>
      </c>
      <c r="S25" s="29">
        <f t="shared" si="20"/>
        <v>33.407298105682955</v>
      </c>
      <c r="T25" s="36">
        <v>2</v>
      </c>
      <c r="U25" s="36">
        <v>0.826196</v>
      </c>
      <c r="V25" s="37">
        <v>0.1504</v>
      </c>
      <c r="W25" s="28">
        <f t="shared" si="36"/>
        <v>18.203912872974453</v>
      </c>
      <c r="X25" s="29">
        <f t="shared" si="37"/>
        <v>7.5200000000000005</v>
      </c>
      <c r="Y25" s="37">
        <v>2080</v>
      </c>
      <c r="Z25" s="36">
        <v>573.6432</v>
      </c>
      <c r="AA25" s="37">
        <v>560</v>
      </c>
      <c r="AB25" s="28">
        <f t="shared" si="21"/>
        <v>97.62165750417682</v>
      </c>
      <c r="AC25" s="29">
        <f t="shared" si="22"/>
        <v>26.923076923076923</v>
      </c>
      <c r="AD25" s="36">
        <v>2004</v>
      </c>
      <c r="AE25" s="36">
        <v>827.848392</v>
      </c>
      <c r="AF25" s="37">
        <v>670</v>
      </c>
      <c r="AG25" s="28">
        <f t="shared" si="23"/>
        <v>80.93269328957035</v>
      </c>
      <c r="AH25" s="29">
        <f t="shared" si="24"/>
        <v>33.433133732534934</v>
      </c>
      <c r="AI25" s="36">
        <v>39</v>
      </c>
      <c r="AJ25" s="36">
        <v>26.138151</v>
      </c>
      <c r="AK25" s="37">
        <v>39</v>
      </c>
      <c r="AL25" s="28">
        <f t="shared" si="25"/>
        <v>149.20718760864148</v>
      </c>
      <c r="AM25" s="29">
        <f t="shared" si="26"/>
        <v>100</v>
      </c>
      <c r="AN25" s="30">
        <v>0</v>
      </c>
      <c r="AO25" s="30"/>
      <c r="AP25" s="36">
        <v>0</v>
      </c>
      <c r="AQ25" s="28"/>
      <c r="AR25" s="29"/>
      <c r="AS25" s="30"/>
      <c r="AT25" s="30"/>
      <c r="AU25" s="29">
        <v>0</v>
      </c>
      <c r="AV25" s="29"/>
      <c r="AW25" s="29"/>
      <c r="AX25" s="29"/>
      <c r="AY25" s="37">
        <v>16161</v>
      </c>
      <c r="AZ25" s="36">
        <f t="shared" si="27"/>
        <v>8080.5</v>
      </c>
      <c r="BA25" s="37">
        <v>8243</v>
      </c>
      <c r="BB25" s="31"/>
      <c r="BC25" s="31">
        <v>0</v>
      </c>
      <c r="BD25" s="31">
        <v>0</v>
      </c>
      <c r="BE25" s="37">
        <v>0</v>
      </c>
      <c r="BF25" s="36">
        <f t="shared" si="28"/>
        <v>0</v>
      </c>
      <c r="BG25" s="37">
        <v>0</v>
      </c>
      <c r="BH25" s="31">
        <v>0</v>
      </c>
      <c r="BI25" s="31">
        <v>0</v>
      </c>
      <c r="BJ25" s="31">
        <v>0</v>
      </c>
      <c r="BK25" s="29"/>
      <c r="BL25" s="29"/>
      <c r="BM25" s="29"/>
      <c r="BN25" s="28">
        <f t="shared" si="4"/>
        <v>1500</v>
      </c>
      <c r="BO25" s="28">
        <f t="shared" si="29"/>
        <v>523.215</v>
      </c>
      <c r="BP25" s="28">
        <f t="shared" si="5"/>
        <v>440</v>
      </c>
      <c r="BQ25" s="28">
        <f t="shared" si="30"/>
        <v>84.09544833385893</v>
      </c>
      <c r="BR25" s="29">
        <f t="shared" si="31"/>
        <v>29.333333333333332</v>
      </c>
      <c r="BS25" s="36">
        <v>780</v>
      </c>
      <c r="BT25" s="36">
        <v>272.0718</v>
      </c>
      <c r="BU25" s="37">
        <v>80</v>
      </c>
      <c r="BV25" s="36">
        <v>0</v>
      </c>
      <c r="BW25" s="36">
        <v>0</v>
      </c>
      <c r="BX25" s="37">
        <v>0</v>
      </c>
      <c r="BY25" s="36">
        <v>0</v>
      </c>
      <c r="BZ25" s="36">
        <v>0</v>
      </c>
      <c r="CA25" s="36">
        <v>0</v>
      </c>
      <c r="CB25" s="36">
        <v>720</v>
      </c>
      <c r="CC25" s="36">
        <v>251.1432</v>
      </c>
      <c r="CD25" s="37">
        <v>360</v>
      </c>
      <c r="CE25" s="36">
        <v>0</v>
      </c>
      <c r="CF25" s="36">
        <v>0</v>
      </c>
      <c r="CG25" s="36">
        <v>0</v>
      </c>
      <c r="CH25" s="37">
        <v>0</v>
      </c>
      <c r="CI25" s="36">
        <v>0</v>
      </c>
      <c r="CJ25" s="37">
        <v>360</v>
      </c>
      <c r="CK25" s="36">
        <v>70</v>
      </c>
      <c r="CL25" s="36">
        <v>27.958</v>
      </c>
      <c r="CM25" s="37">
        <v>40</v>
      </c>
      <c r="CN25" s="37">
        <v>650</v>
      </c>
      <c r="CO25" s="36">
        <v>259.61</v>
      </c>
      <c r="CP25" s="37">
        <v>50</v>
      </c>
      <c r="CQ25" s="37">
        <v>650</v>
      </c>
      <c r="CR25" s="36">
        <v>211.64000000000001</v>
      </c>
      <c r="CS25" s="37">
        <v>50</v>
      </c>
      <c r="CT25" s="36">
        <v>65.291</v>
      </c>
      <c r="CU25" s="36">
        <v>26.0772254</v>
      </c>
      <c r="CV25" s="37">
        <v>65.3</v>
      </c>
      <c r="CW25" s="37">
        <v>0</v>
      </c>
      <c r="CX25" s="36">
        <v>0</v>
      </c>
      <c r="CY25" s="37">
        <v>0</v>
      </c>
      <c r="CZ25" s="36">
        <v>0</v>
      </c>
      <c r="DA25" s="36">
        <v>0</v>
      </c>
      <c r="DB25" s="37">
        <v>0</v>
      </c>
      <c r="DC25" s="37">
        <v>0</v>
      </c>
      <c r="DD25" s="36">
        <v>0</v>
      </c>
      <c r="DE25" s="37">
        <v>0</v>
      </c>
      <c r="DF25" s="37">
        <v>0</v>
      </c>
      <c r="DG25" s="28">
        <f t="shared" si="6"/>
        <v>22571.291</v>
      </c>
      <c r="DH25" s="28">
        <f t="shared" si="7"/>
        <v>10345.816164400001</v>
      </c>
      <c r="DI25" s="28">
        <f t="shared" si="32"/>
        <v>10467.4504</v>
      </c>
      <c r="DJ25" s="36">
        <v>0</v>
      </c>
      <c r="DK25" s="36">
        <v>0</v>
      </c>
      <c r="DL25" s="36">
        <v>0</v>
      </c>
      <c r="DM25" s="37">
        <v>0</v>
      </c>
      <c r="DN25" s="36">
        <f t="shared" si="33"/>
        <v>0</v>
      </c>
      <c r="DO25" s="37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0</v>
      </c>
      <c r="DU25" s="36">
        <v>0</v>
      </c>
      <c r="DV25" s="36">
        <v>0</v>
      </c>
      <c r="DW25" s="36">
        <v>0</v>
      </c>
      <c r="DX25" s="36">
        <v>0</v>
      </c>
      <c r="DY25" s="37">
        <v>0</v>
      </c>
      <c r="DZ25" s="36">
        <f t="shared" si="34"/>
        <v>0</v>
      </c>
      <c r="EA25" s="37">
        <v>0</v>
      </c>
      <c r="EB25" s="36">
        <v>0</v>
      </c>
      <c r="EC25" s="28">
        <f t="shared" si="8"/>
        <v>0</v>
      </c>
      <c r="ED25" s="28">
        <f t="shared" si="35"/>
        <v>0</v>
      </c>
      <c r="EE25" s="28">
        <f t="shared" si="9"/>
        <v>0</v>
      </c>
      <c r="EF25" s="32"/>
      <c r="EG25" s="32"/>
      <c r="EI25" s="32"/>
    </row>
    <row r="26" spans="1:139" s="34" customFormat="1" ht="20.25" customHeight="1">
      <c r="A26" s="26">
        <v>17</v>
      </c>
      <c r="B26" s="33" t="s">
        <v>64</v>
      </c>
      <c r="C26" s="36">
        <v>548.3999</v>
      </c>
      <c r="D26" s="36">
        <v>3589.1998</v>
      </c>
      <c r="E26" s="28">
        <f t="shared" si="10"/>
        <v>70721.265</v>
      </c>
      <c r="F26" s="28">
        <f t="shared" si="11"/>
        <v>26369.902618</v>
      </c>
      <c r="G26" s="28">
        <f t="shared" si="12"/>
        <v>38395.2571</v>
      </c>
      <c r="H26" s="28">
        <f t="shared" si="13"/>
        <v>145.6025744812252</v>
      </c>
      <c r="I26" s="28">
        <f t="shared" si="14"/>
        <v>54.290964818007716</v>
      </c>
      <c r="J26" s="28">
        <f t="shared" si="0"/>
        <v>34161.765</v>
      </c>
      <c r="K26" s="28">
        <f t="shared" si="1"/>
        <v>8090.152618</v>
      </c>
      <c r="L26" s="28">
        <f t="shared" si="15"/>
        <v>19870.9571</v>
      </c>
      <c r="M26" s="28">
        <f t="shared" si="16"/>
        <v>245.61906354879594</v>
      </c>
      <c r="N26" s="28">
        <f t="shared" si="17"/>
        <v>58.167243700669445</v>
      </c>
      <c r="O26" s="28">
        <f t="shared" si="2"/>
        <v>11400</v>
      </c>
      <c r="P26" s="28">
        <f t="shared" si="18"/>
        <v>4709.3172</v>
      </c>
      <c r="Q26" s="28">
        <f t="shared" si="3"/>
        <v>3543.7283</v>
      </c>
      <c r="R26" s="28">
        <f t="shared" si="19"/>
        <v>75.24930153356414</v>
      </c>
      <c r="S26" s="29">
        <f t="shared" si="20"/>
        <v>31.085335964912282</v>
      </c>
      <c r="T26" s="36">
        <v>400</v>
      </c>
      <c r="U26" s="36">
        <v>165.2392</v>
      </c>
      <c r="V26" s="37">
        <v>21.2323</v>
      </c>
      <c r="W26" s="28">
        <f t="shared" si="36"/>
        <v>12.849432822235885</v>
      </c>
      <c r="X26" s="29">
        <f t="shared" si="37"/>
        <v>5.308075</v>
      </c>
      <c r="Y26" s="37">
        <v>4000</v>
      </c>
      <c r="Z26" s="36">
        <v>1103.16</v>
      </c>
      <c r="AA26" s="37">
        <v>656.6258</v>
      </c>
      <c r="AB26" s="28">
        <f t="shared" si="21"/>
        <v>59.52226331629138</v>
      </c>
      <c r="AC26" s="29">
        <f t="shared" si="22"/>
        <v>16.415645</v>
      </c>
      <c r="AD26" s="36">
        <v>11000</v>
      </c>
      <c r="AE26" s="36">
        <v>4544.078</v>
      </c>
      <c r="AF26" s="37">
        <v>3522.496</v>
      </c>
      <c r="AG26" s="28">
        <f t="shared" si="23"/>
        <v>77.51838766852153</v>
      </c>
      <c r="AH26" s="29">
        <f t="shared" si="24"/>
        <v>32.02269090909091</v>
      </c>
      <c r="AI26" s="36">
        <v>297</v>
      </c>
      <c r="AJ26" s="36">
        <v>199.052073</v>
      </c>
      <c r="AK26" s="37">
        <v>123.5</v>
      </c>
      <c r="AL26" s="28">
        <f t="shared" si="25"/>
        <v>62.04406622783577</v>
      </c>
      <c r="AM26" s="29">
        <f t="shared" si="26"/>
        <v>41.582491582491585</v>
      </c>
      <c r="AN26" s="30">
        <v>0</v>
      </c>
      <c r="AO26" s="30"/>
      <c r="AP26" s="36">
        <v>0</v>
      </c>
      <c r="AQ26" s="28"/>
      <c r="AR26" s="29"/>
      <c r="AS26" s="30"/>
      <c r="AT26" s="30"/>
      <c r="AU26" s="29">
        <v>0</v>
      </c>
      <c r="AV26" s="29"/>
      <c r="AW26" s="29"/>
      <c r="AX26" s="29"/>
      <c r="AY26" s="37">
        <v>33759</v>
      </c>
      <c r="AZ26" s="36">
        <f t="shared" si="27"/>
        <v>16879.5</v>
      </c>
      <c r="BA26" s="37">
        <v>17024.4</v>
      </c>
      <c r="BB26" s="31"/>
      <c r="BC26" s="31">
        <v>0</v>
      </c>
      <c r="BD26" s="31">
        <v>0</v>
      </c>
      <c r="BE26" s="37">
        <v>2800.5</v>
      </c>
      <c r="BF26" s="36">
        <f t="shared" si="28"/>
        <v>1400.25</v>
      </c>
      <c r="BG26" s="37">
        <v>1259.9</v>
      </c>
      <c r="BH26" s="31">
        <v>0</v>
      </c>
      <c r="BI26" s="31">
        <v>0</v>
      </c>
      <c r="BJ26" s="31">
        <v>0</v>
      </c>
      <c r="BK26" s="29"/>
      <c r="BL26" s="29"/>
      <c r="BM26" s="29"/>
      <c r="BN26" s="28">
        <f t="shared" si="4"/>
        <v>944.5</v>
      </c>
      <c r="BO26" s="28">
        <f t="shared" si="29"/>
        <v>329.451045</v>
      </c>
      <c r="BP26" s="28">
        <f t="shared" si="5"/>
        <v>240</v>
      </c>
      <c r="BQ26" s="28">
        <f t="shared" si="30"/>
        <v>72.84845613405172</v>
      </c>
      <c r="BR26" s="29">
        <f t="shared" si="31"/>
        <v>25.41026998411858</v>
      </c>
      <c r="BS26" s="36">
        <v>464.5</v>
      </c>
      <c r="BT26" s="36">
        <v>162.022245</v>
      </c>
      <c r="BU26" s="37">
        <v>0</v>
      </c>
      <c r="BV26" s="36">
        <v>0</v>
      </c>
      <c r="BW26" s="36">
        <v>0</v>
      </c>
      <c r="BX26" s="37">
        <v>0</v>
      </c>
      <c r="BY26" s="36">
        <v>0</v>
      </c>
      <c r="BZ26" s="36">
        <v>0</v>
      </c>
      <c r="CA26" s="36">
        <v>0</v>
      </c>
      <c r="CB26" s="36">
        <v>480</v>
      </c>
      <c r="CC26" s="36">
        <v>167.4288</v>
      </c>
      <c r="CD26" s="37">
        <v>240</v>
      </c>
      <c r="CE26" s="36">
        <v>0</v>
      </c>
      <c r="CF26" s="36">
        <v>0</v>
      </c>
      <c r="CG26" s="36">
        <v>0</v>
      </c>
      <c r="CH26" s="37">
        <v>0</v>
      </c>
      <c r="CI26" s="36">
        <v>0</v>
      </c>
      <c r="CJ26" s="37">
        <v>240</v>
      </c>
      <c r="CK26" s="36">
        <v>0</v>
      </c>
      <c r="CL26" s="36">
        <v>0</v>
      </c>
      <c r="CM26" s="37">
        <v>0</v>
      </c>
      <c r="CN26" s="37">
        <v>4379.5</v>
      </c>
      <c r="CO26" s="36">
        <v>1749.1723</v>
      </c>
      <c r="CP26" s="37">
        <v>1558.48</v>
      </c>
      <c r="CQ26" s="37">
        <v>2459.5</v>
      </c>
      <c r="CR26" s="36">
        <v>800.8132</v>
      </c>
      <c r="CS26" s="37">
        <v>359.48</v>
      </c>
      <c r="CT26" s="36">
        <v>0</v>
      </c>
      <c r="CU26" s="36">
        <v>0</v>
      </c>
      <c r="CV26" s="37">
        <v>0</v>
      </c>
      <c r="CW26" s="37">
        <v>0</v>
      </c>
      <c r="CX26" s="36">
        <v>0</v>
      </c>
      <c r="CY26" s="37">
        <v>0</v>
      </c>
      <c r="CZ26" s="36">
        <v>0</v>
      </c>
      <c r="DA26" s="36">
        <v>0</v>
      </c>
      <c r="DB26" s="37">
        <v>0</v>
      </c>
      <c r="DC26" s="37">
        <v>13140.765</v>
      </c>
      <c r="DD26" s="36">
        <v>0</v>
      </c>
      <c r="DE26" s="37">
        <v>13748.623</v>
      </c>
      <c r="DF26" s="37">
        <v>0</v>
      </c>
      <c r="DG26" s="28">
        <f t="shared" si="6"/>
        <v>70721.265</v>
      </c>
      <c r="DH26" s="28">
        <f t="shared" si="7"/>
        <v>26369.902618</v>
      </c>
      <c r="DI26" s="28">
        <f t="shared" si="32"/>
        <v>38395.2571</v>
      </c>
      <c r="DJ26" s="36">
        <v>0</v>
      </c>
      <c r="DK26" s="36">
        <v>0</v>
      </c>
      <c r="DL26" s="36">
        <v>0</v>
      </c>
      <c r="DM26" s="37">
        <v>0</v>
      </c>
      <c r="DN26" s="36">
        <f t="shared" si="33"/>
        <v>0</v>
      </c>
      <c r="DO26" s="37">
        <v>0</v>
      </c>
      <c r="DP26" s="36">
        <v>0</v>
      </c>
      <c r="DQ26" s="36">
        <v>0</v>
      </c>
      <c r="DR26" s="36">
        <v>0</v>
      </c>
      <c r="DS26" s="36">
        <v>0</v>
      </c>
      <c r="DT26" s="36">
        <v>0</v>
      </c>
      <c r="DU26" s="36">
        <v>0</v>
      </c>
      <c r="DV26" s="36">
        <v>0</v>
      </c>
      <c r="DW26" s="36">
        <v>0</v>
      </c>
      <c r="DX26" s="36">
        <v>0</v>
      </c>
      <c r="DY26" s="37">
        <v>0</v>
      </c>
      <c r="DZ26" s="36">
        <f t="shared" si="34"/>
        <v>0</v>
      </c>
      <c r="EA26" s="37">
        <v>0</v>
      </c>
      <c r="EB26" s="36">
        <v>0</v>
      </c>
      <c r="EC26" s="28">
        <f t="shared" si="8"/>
        <v>0</v>
      </c>
      <c r="ED26" s="28">
        <f t="shared" si="35"/>
        <v>0</v>
      </c>
      <c r="EE26" s="28">
        <f t="shared" si="9"/>
        <v>0</v>
      </c>
      <c r="EF26" s="32"/>
      <c r="EG26" s="32"/>
      <c r="EI26" s="32"/>
    </row>
    <row r="27" spans="1:139" s="34" customFormat="1" ht="20.25" customHeight="1">
      <c r="A27" s="26">
        <v>18</v>
      </c>
      <c r="B27" s="33" t="s">
        <v>65</v>
      </c>
      <c r="C27" s="36">
        <v>3969.0991</v>
      </c>
      <c r="D27" s="36">
        <v>4780.4667</v>
      </c>
      <c r="E27" s="28">
        <f t="shared" si="10"/>
        <v>78416.5</v>
      </c>
      <c r="F27" s="28">
        <f t="shared" si="11"/>
        <v>33637.1605686</v>
      </c>
      <c r="G27" s="28">
        <f t="shared" si="12"/>
        <v>28775.776</v>
      </c>
      <c r="H27" s="28">
        <f t="shared" si="13"/>
        <v>85.54757748150105</v>
      </c>
      <c r="I27" s="28">
        <f t="shared" si="14"/>
        <v>36.6960728928223</v>
      </c>
      <c r="J27" s="28">
        <f t="shared" si="0"/>
        <v>64386.7</v>
      </c>
      <c r="K27" s="28">
        <f t="shared" si="1"/>
        <v>26622.260568600002</v>
      </c>
      <c r="L27" s="28">
        <f t="shared" si="15"/>
        <v>20969.375999999997</v>
      </c>
      <c r="M27" s="28">
        <f t="shared" si="16"/>
        <v>78.76632394144853</v>
      </c>
      <c r="N27" s="28">
        <f t="shared" si="17"/>
        <v>32.567868830053406</v>
      </c>
      <c r="O27" s="28">
        <f t="shared" si="2"/>
        <v>47387.7</v>
      </c>
      <c r="P27" s="28">
        <f t="shared" si="18"/>
        <v>19575.764094600003</v>
      </c>
      <c r="Q27" s="28">
        <f t="shared" si="3"/>
        <v>12032.3012</v>
      </c>
      <c r="R27" s="28">
        <f t="shared" si="19"/>
        <v>61.46529525924929</v>
      </c>
      <c r="S27" s="29">
        <f t="shared" si="20"/>
        <v>25.391190541005365</v>
      </c>
      <c r="T27" s="36">
        <v>21444.2</v>
      </c>
      <c r="U27" s="36">
        <v>8858.5561316</v>
      </c>
      <c r="V27" s="37">
        <v>5179.2092</v>
      </c>
      <c r="W27" s="28">
        <f t="shared" si="36"/>
        <v>58.465613617605996</v>
      </c>
      <c r="X27" s="29">
        <f t="shared" si="37"/>
        <v>24.1520280542058</v>
      </c>
      <c r="Y27" s="37">
        <v>2019.7</v>
      </c>
      <c r="Z27" s="36">
        <v>557.013063</v>
      </c>
      <c r="AA27" s="37">
        <v>192.1568</v>
      </c>
      <c r="AB27" s="28">
        <f t="shared" si="21"/>
        <v>34.49771877253083</v>
      </c>
      <c r="AC27" s="29">
        <f t="shared" si="22"/>
        <v>9.514125860276279</v>
      </c>
      <c r="AD27" s="36">
        <v>25943.5</v>
      </c>
      <c r="AE27" s="36">
        <v>10717.207963</v>
      </c>
      <c r="AF27" s="37">
        <v>6853.092</v>
      </c>
      <c r="AG27" s="28">
        <f t="shared" si="23"/>
        <v>63.94475150299927</v>
      </c>
      <c r="AH27" s="29">
        <f t="shared" si="24"/>
        <v>26.41544895638599</v>
      </c>
      <c r="AI27" s="36">
        <v>2379</v>
      </c>
      <c r="AJ27" s="36">
        <v>1594.427211</v>
      </c>
      <c r="AK27" s="37">
        <v>1947.25</v>
      </c>
      <c r="AL27" s="28">
        <f t="shared" si="25"/>
        <v>122.1284977179181</v>
      </c>
      <c r="AM27" s="29">
        <f t="shared" si="26"/>
        <v>81.85161832702816</v>
      </c>
      <c r="AN27" s="30">
        <v>0</v>
      </c>
      <c r="AO27" s="30"/>
      <c r="AP27" s="36">
        <v>0</v>
      </c>
      <c r="AQ27" s="28"/>
      <c r="AR27" s="29"/>
      <c r="AS27" s="30"/>
      <c r="AT27" s="30"/>
      <c r="AU27" s="29">
        <v>0</v>
      </c>
      <c r="AV27" s="29"/>
      <c r="AW27" s="29"/>
      <c r="AX27" s="29"/>
      <c r="AY27" s="37">
        <v>14029.8</v>
      </c>
      <c r="AZ27" s="36">
        <f t="shared" si="27"/>
        <v>7014.9</v>
      </c>
      <c r="BA27" s="37">
        <v>7806.4</v>
      </c>
      <c r="BB27" s="31"/>
      <c r="BC27" s="31">
        <v>0</v>
      </c>
      <c r="BD27" s="31">
        <v>0</v>
      </c>
      <c r="BE27" s="37">
        <v>0</v>
      </c>
      <c r="BF27" s="36">
        <f t="shared" si="28"/>
        <v>0</v>
      </c>
      <c r="BG27" s="37">
        <v>0</v>
      </c>
      <c r="BH27" s="31">
        <v>0</v>
      </c>
      <c r="BI27" s="31">
        <v>0</v>
      </c>
      <c r="BJ27" s="31">
        <v>0</v>
      </c>
      <c r="BK27" s="29"/>
      <c r="BL27" s="29"/>
      <c r="BM27" s="29"/>
      <c r="BN27" s="28">
        <f t="shared" si="4"/>
        <v>2718</v>
      </c>
      <c r="BO27" s="28">
        <f t="shared" si="29"/>
        <v>948.06558</v>
      </c>
      <c r="BP27" s="28">
        <f t="shared" si="5"/>
        <v>163.38</v>
      </c>
      <c r="BQ27" s="28">
        <f t="shared" si="30"/>
        <v>17.232985085272265</v>
      </c>
      <c r="BR27" s="29">
        <f t="shared" si="31"/>
        <v>6.011037527593819</v>
      </c>
      <c r="BS27" s="36">
        <v>1142.4</v>
      </c>
      <c r="BT27" s="36">
        <v>398.48054400000007</v>
      </c>
      <c r="BU27" s="37">
        <v>163.38</v>
      </c>
      <c r="BV27" s="36">
        <v>0</v>
      </c>
      <c r="BW27" s="36">
        <v>0</v>
      </c>
      <c r="BX27" s="37">
        <v>0</v>
      </c>
      <c r="BY27" s="36">
        <v>0</v>
      </c>
      <c r="BZ27" s="36">
        <v>0</v>
      </c>
      <c r="CA27" s="36">
        <v>0</v>
      </c>
      <c r="CB27" s="36">
        <v>1575.6</v>
      </c>
      <c r="CC27" s="36">
        <v>549.585036</v>
      </c>
      <c r="CD27" s="37">
        <v>0</v>
      </c>
      <c r="CE27" s="36">
        <v>0</v>
      </c>
      <c r="CF27" s="36">
        <v>0</v>
      </c>
      <c r="CG27" s="36">
        <v>0</v>
      </c>
      <c r="CH27" s="37">
        <v>0</v>
      </c>
      <c r="CI27" s="36">
        <v>0</v>
      </c>
      <c r="CJ27" s="37">
        <v>0</v>
      </c>
      <c r="CK27" s="36">
        <v>0</v>
      </c>
      <c r="CL27" s="36">
        <v>0</v>
      </c>
      <c r="CM27" s="37">
        <v>0</v>
      </c>
      <c r="CN27" s="37">
        <v>9882.3</v>
      </c>
      <c r="CO27" s="36">
        <v>3946.9906199999996</v>
      </c>
      <c r="CP27" s="37">
        <v>1632.4</v>
      </c>
      <c r="CQ27" s="37">
        <v>2136</v>
      </c>
      <c r="CR27" s="36">
        <v>695.4816000000001</v>
      </c>
      <c r="CS27" s="37">
        <v>133.6</v>
      </c>
      <c r="CT27" s="36">
        <v>0</v>
      </c>
      <c r="CU27" s="36">
        <v>0</v>
      </c>
      <c r="CV27" s="37">
        <v>4901.888</v>
      </c>
      <c r="CW27" s="37">
        <v>0</v>
      </c>
      <c r="CX27" s="36">
        <v>0</v>
      </c>
      <c r="CY27" s="37">
        <v>0</v>
      </c>
      <c r="CZ27" s="36">
        <v>0</v>
      </c>
      <c r="DA27" s="36">
        <v>0</v>
      </c>
      <c r="DB27" s="37">
        <v>0</v>
      </c>
      <c r="DC27" s="37">
        <v>0</v>
      </c>
      <c r="DD27" s="36">
        <v>0</v>
      </c>
      <c r="DE27" s="37">
        <v>100</v>
      </c>
      <c r="DF27" s="37">
        <v>0</v>
      </c>
      <c r="DG27" s="28">
        <f t="shared" si="6"/>
        <v>78416.5</v>
      </c>
      <c r="DH27" s="28">
        <f t="shared" si="7"/>
        <v>33637.1605686</v>
      </c>
      <c r="DI27" s="28">
        <f t="shared" si="32"/>
        <v>28775.776</v>
      </c>
      <c r="DJ27" s="36">
        <v>0</v>
      </c>
      <c r="DK27" s="36">
        <v>0</v>
      </c>
      <c r="DL27" s="36">
        <v>0</v>
      </c>
      <c r="DM27" s="37">
        <v>0</v>
      </c>
      <c r="DN27" s="36">
        <f t="shared" si="33"/>
        <v>0</v>
      </c>
      <c r="DO27" s="37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v>0</v>
      </c>
      <c r="DY27" s="37">
        <v>0</v>
      </c>
      <c r="DZ27" s="36">
        <f t="shared" si="34"/>
        <v>0</v>
      </c>
      <c r="EA27" s="37">
        <v>0</v>
      </c>
      <c r="EB27" s="36">
        <v>0</v>
      </c>
      <c r="EC27" s="28">
        <f t="shared" si="8"/>
        <v>0</v>
      </c>
      <c r="ED27" s="28">
        <f t="shared" si="35"/>
        <v>0</v>
      </c>
      <c r="EE27" s="28">
        <f t="shared" si="9"/>
        <v>0</v>
      </c>
      <c r="EF27" s="32"/>
      <c r="EG27" s="32"/>
      <c r="EI27" s="32"/>
    </row>
    <row r="28" spans="1:139" s="34" customFormat="1" ht="20.25" customHeight="1">
      <c r="A28" s="26">
        <v>19</v>
      </c>
      <c r="B28" s="33" t="s">
        <v>66</v>
      </c>
      <c r="C28" s="36">
        <v>1508.97</v>
      </c>
      <c r="D28" s="36">
        <v>2257.6029</v>
      </c>
      <c r="E28" s="28">
        <f t="shared" si="10"/>
        <v>85611.5</v>
      </c>
      <c r="F28" s="28">
        <f t="shared" si="11"/>
        <v>39392.26285</v>
      </c>
      <c r="G28" s="28">
        <f t="shared" si="12"/>
        <v>35664.4031</v>
      </c>
      <c r="H28" s="28">
        <f t="shared" si="13"/>
        <v>90.53656865513123</v>
      </c>
      <c r="I28" s="28">
        <f t="shared" si="14"/>
        <v>41.65842567879315</v>
      </c>
      <c r="J28" s="28">
        <f t="shared" si="0"/>
        <v>33300</v>
      </c>
      <c r="K28" s="28">
        <f t="shared" si="1"/>
        <v>13236.512850000001</v>
      </c>
      <c r="L28" s="28">
        <f t="shared" si="15"/>
        <v>9343.6031</v>
      </c>
      <c r="M28" s="28">
        <f t="shared" si="16"/>
        <v>70.5896122784333</v>
      </c>
      <c r="N28" s="28">
        <f t="shared" si="17"/>
        <v>28.058868168168168</v>
      </c>
      <c r="O28" s="28">
        <f t="shared" si="2"/>
        <v>12800</v>
      </c>
      <c r="P28" s="28">
        <f t="shared" si="18"/>
        <v>5287.6544</v>
      </c>
      <c r="Q28" s="28">
        <f t="shared" si="3"/>
        <v>3818.6971000000003</v>
      </c>
      <c r="R28" s="28">
        <f t="shared" si="19"/>
        <v>72.2191128830205</v>
      </c>
      <c r="S28" s="29">
        <f t="shared" si="20"/>
        <v>29.83357109375</v>
      </c>
      <c r="T28" s="36">
        <v>4200</v>
      </c>
      <c r="U28" s="36">
        <v>1735.0116</v>
      </c>
      <c r="V28" s="37">
        <v>1877.6821</v>
      </c>
      <c r="W28" s="28">
        <f t="shared" si="36"/>
        <v>108.22302859531314</v>
      </c>
      <c r="X28" s="29">
        <f t="shared" si="37"/>
        <v>44.706716666666665</v>
      </c>
      <c r="Y28" s="37">
        <v>3650</v>
      </c>
      <c r="Z28" s="36">
        <v>1006.6335</v>
      </c>
      <c r="AA28" s="37">
        <v>746</v>
      </c>
      <c r="AB28" s="28">
        <f t="shared" si="21"/>
        <v>74.10840191589094</v>
      </c>
      <c r="AC28" s="29">
        <f t="shared" si="22"/>
        <v>20.43835616438356</v>
      </c>
      <c r="AD28" s="36">
        <v>8600</v>
      </c>
      <c r="AE28" s="36">
        <v>3552.6428</v>
      </c>
      <c r="AF28" s="37">
        <v>1941.015</v>
      </c>
      <c r="AG28" s="28">
        <f t="shared" si="23"/>
        <v>54.63580520957525</v>
      </c>
      <c r="AH28" s="29">
        <f t="shared" si="24"/>
        <v>22.569941860465118</v>
      </c>
      <c r="AI28" s="36">
        <v>1550</v>
      </c>
      <c r="AJ28" s="36">
        <v>1038.82395</v>
      </c>
      <c r="AK28" s="37">
        <v>895</v>
      </c>
      <c r="AL28" s="28">
        <f t="shared" si="25"/>
        <v>86.15511800628009</v>
      </c>
      <c r="AM28" s="29">
        <f t="shared" si="26"/>
        <v>57.74193548387097</v>
      </c>
      <c r="AN28" s="30">
        <v>0</v>
      </c>
      <c r="AO28" s="30"/>
      <c r="AP28" s="36">
        <v>0</v>
      </c>
      <c r="AQ28" s="28"/>
      <c r="AR28" s="29"/>
      <c r="AS28" s="30"/>
      <c r="AT28" s="30"/>
      <c r="AU28" s="29">
        <v>0</v>
      </c>
      <c r="AV28" s="29"/>
      <c r="AW28" s="29"/>
      <c r="AX28" s="29"/>
      <c r="AY28" s="37">
        <v>51856.5</v>
      </c>
      <c r="AZ28" s="36">
        <f t="shared" si="27"/>
        <v>25928.25</v>
      </c>
      <c r="BA28" s="37">
        <v>25865.8</v>
      </c>
      <c r="BB28" s="31"/>
      <c r="BC28" s="31">
        <v>0</v>
      </c>
      <c r="BD28" s="31">
        <v>0</v>
      </c>
      <c r="BE28" s="37">
        <v>0</v>
      </c>
      <c r="BF28" s="36">
        <f t="shared" si="28"/>
        <v>0</v>
      </c>
      <c r="BG28" s="37">
        <v>0</v>
      </c>
      <c r="BH28" s="31">
        <v>0</v>
      </c>
      <c r="BI28" s="31">
        <v>0</v>
      </c>
      <c r="BJ28" s="31">
        <v>0</v>
      </c>
      <c r="BK28" s="29"/>
      <c r="BL28" s="29"/>
      <c r="BM28" s="29"/>
      <c r="BN28" s="28">
        <f t="shared" si="4"/>
        <v>4100</v>
      </c>
      <c r="BO28" s="28">
        <f t="shared" si="29"/>
        <v>1430.121</v>
      </c>
      <c r="BP28" s="28">
        <f t="shared" si="5"/>
        <v>1345.756</v>
      </c>
      <c r="BQ28" s="28">
        <f t="shared" si="30"/>
        <v>94.10084880929655</v>
      </c>
      <c r="BR28" s="29">
        <f t="shared" si="31"/>
        <v>32.823317073170735</v>
      </c>
      <c r="BS28" s="36">
        <v>4100</v>
      </c>
      <c r="BT28" s="36">
        <v>1430.121</v>
      </c>
      <c r="BU28" s="37">
        <v>1345.756</v>
      </c>
      <c r="BV28" s="36">
        <v>0</v>
      </c>
      <c r="BW28" s="36">
        <v>0</v>
      </c>
      <c r="BX28" s="37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7">
        <v>0</v>
      </c>
      <c r="CE28" s="36">
        <v>0</v>
      </c>
      <c r="CF28" s="36">
        <v>0</v>
      </c>
      <c r="CG28" s="36">
        <v>0</v>
      </c>
      <c r="CH28" s="37">
        <v>0</v>
      </c>
      <c r="CI28" s="36">
        <v>0</v>
      </c>
      <c r="CJ28" s="37">
        <v>0</v>
      </c>
      <c r="CK28" s="36">
        <v>5200</v>
      </c>
      <c r="CL28" s="36">
        <v>2076.88</v>
      </c>
      <c r="CM28" s="37">
        <v>1840.15</v>
      </c>
      <c r="CN28" s="37">
        <v>6000</v>
      </c>
      <c r="CO28" s="36">
        <v>2396.3999999999996</v>
      </c>
      <c r="CP28" s="37">
        <v>698</v>
      </c>
      <c r="CQ28" s="37">
        <v>3000</v>
      </c>
      <c r="CR28" s="36">
        <v>976.8000000000001</v>
      </c>
      <c r="CS28" s="37">
        <v>698</v>
      </c>
      <c r="CT28" s="36">
        <v>0</v>
      </c>
      <c r="CU28" s="36">
        <v>0</v>
      </c>
      <c r="CV28" s="37">
        <v>0</v>
      </c>
      <c r="CW28" s="37">
        <v>0</v>
      </c>
      <c r="CX28" s="36">
        <v>0</v>
      </c>
      <c r="CY28" s="37">
        <v>0</v>
      </c>
      <c r="CZ28" s="36">
        <v>0</v>
      </c>
      <c r="DA28" s="36">
        <v>0</v>
      </c>
      <c r="DB28" s="37">
        <v>0</v>
      </c>
      <c r="DC28" s="37">
        <v>0</v>
      </c>
      <c r="DD28" s="36">
        <v>0</v>
      </c>
      <c r="DE28" s="37">
        <v>0</v>
      </c>
      <c r="DF28" s="37">
        <v>0</v>
      </c>
      <c r="DG28" s="28">
        <f t="shared" si="6"/>
        <v>85156.5</v>
      </c>
      <c r="DH28" s="28">
        <f t="shared" si="7"/>
        <v>39164.76285</v>
      </c>
      <c r="DI28" s="28">
        <f t="shared" si="32"/>
        <v>35209.4031</v>
      </c>
      <c r="DJ28" s="36">
        <v>0</v>
      </c>
      <c r="DK28" s="36">
        <v>0</v>
      </c>
      <c r="DL28" s="36">
        <v>0</v>
      </c>
      <c r="DM28" s="37">
        <v>455</v>
      </c>
      <c r="DN28" s="36">
        <f t="shared" si="33"/>
        <v>227.5</v>
      </c>
      <c r="DO28" s="37">
        <v>455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v>0</v>
      </c>
      <c r="DY28" s="37">
        <v>15983.4271</v>
      </c>
      <c r="DZ28" s="36">
        <f t="shared" si="34"/>
        <v>7991.71355</v>
      </c>
      <c r="EA28" s="37">
        <v>9230</v>
      </c>
      <c r="EB28" s="36">
        <v>0</v>
      </c>
      <c r="EC28" s="28">
        <f t="shared" si="8"/>
        <v>16438.4271</v>
      </c>
      <c r="ED28" s="28">
        <f t="shared" si="35"/>
        <v>8219.21355</v>
      </c>
      <c r="EE28" s="28">
        <f t="shared" si="9"/>
        <v>9685</v>
      </c>
      <c r="EF28" s="32"/>
      <c r="EG28" s="32"/>
      <c r="EI28" s="32"/>
    </row>
    <row r="29" spans="1:139" s="34" customFormat="1" ht="20.25" customHeight="1">
      <c r="A29" s="26">
        <v>20</v>
      </c>
      <c r="B29" s="33" t="s">
        <v>67</v>
      </c>
      <c r="C29" s="36">
        <v>2710.941</v>
      </c>
      <c r="D29" s="36">
        <v>6267.7515</v>
      </c>
      <c r="E29" s="28">
        <f t="shared" si="10"/>
        <v>31690.600000000002</v>
      </c>
      <c r="F29" s="28">
        <f t="shared" si="11"/>
        <v>15195.429003199999</v>
      </c>
      <c r="G29" s="28">
        <f t="shared" si="12"/>
        <v>14549.879</v>
      </c>
      <c r="H29" s="28">
        <f t="shared" si="13"/>
        <v>95.75168293659854</v>
      </c>
      <c r="I29" s="28">
        <f t="shared" si="14"/>
        <v>45.91228629309638</v>
      </c>
      <c r="J29" s="28">
        <f t="shared" si="0"/>
        <v>5208.4</v>
      </c>
      <c r="K29" s="28">
        <f t="shared" si="1"/>
        <v>1954.3290032</v>
      </c>
      <c r="L29" s="28">
        <f t="shared" si="15"/>
        <v>1212.779</v>
      </c>
      <c r="M29" s="28">
        <f t="shared" si="16"/>
        <v>62.056030382510166</v>
      </c>
      <c r="N29" s="28">
        <f t="shared" si="17"/>
        <v>23.285058751247988</v>
      </c>
      <c r="O29" s="28">
        <f t="shared" si="2"/>
        <v>2078.4</v>
      </c>
      <c r="P29" s="28">
        <f t="shared" si="18"/>
        <v>858.5828832000001</v>
      </c>
      <c r="Q29" s="28">
        <f t="shared" si="3"/>
        <v>1075.679</v>
      </c>
      <c r="R29" s="28">
        <f t="shared" si="19"/>
        <v>125.28540005256885</v>
      </c>
      <c r="S29" s="29">
        <f t="shared" si="20"/>
        <v>51.75514819091609</v>
      </c>
      <c r="T29" s="36">
        <v>78.4</v>
      </c>
      <c r="U29" s="36">
        <v>32.38688320000001</v>
      </c>
      <c r="V29" s="37">
        <v>0</v>
      </c>
      <c r="W29" s="28">
        <f t="shared" si="36"/>
        <v>0</v>
      </c>
      <c r="X29" s="29">
        <f t="shared" si="37"/>
        <v>0</v>
      </c>
      <c r="Y29" s="37">
        <v>1500</v>
      </c>
      <c r="Z29" s="36">
        <v>413.685</v>
      </c>
      <c r="AA29" s="37">
        <v>65.1</v>
      </c>
      <c r="AB29" s="28">
        <f t="shared" si="21"/>
        <v>15.7366111896733</v>
      </c>
      <c r="AC29" s="29">
        <f t="shared" si="22"/>
        <v>4.34</v>
      </c>
      <c r="AD29" s="36">
        <v>2000</v>
      </c>
      <c r="AE29" s="36">
        <v>826.196</v>
      </c>
      <c r="AF29" s="37">
        <v>1075.679</v>
      </c>
      <c r="AG29" s="28">
        <f t="shared" si="23"/>
        <v>130.19658773462956</v>
      </c>
      <c r="AH29" s="29">
        <f t="shared" si="24"/>
        <v>53.783950000000004</v>
      </c>
      <c r="AI29" s="36">
        <v>180</v>
      </c>
      <c r="AJ29" s="36">
        <v>120.63762</v>
      </c>
      <c r="AK29" s="37">
        <v>60</v>
      </c>
      <c r="AL29" s="28">
        <f t="shared" si="25"/>
        <v>49.7357292028805</v>
      </c>
      <c r="AM29" s="29">
        <f t="shared" si="26"/>
        <v>33.33333333333333</v>
      </c>
      <c r="AN29" s="30">
        <v>0</v>
      </c>
      <c r="AO29" s="30"/>
      <c r="AP29" s="36">
        <v>0</v>
      </c>
      <c r="AQ29" s="28"/>
      <c r="AR29" s="29"/>
      <c r="AS29" s="30"/>
      <c r="AT29" s="30"/>
      <c r="AU29" s="29">
        <v>0</v>
      </c>
      <c r="AV29" s="29"/>
      <c r="AW29" s="29"/>
      <c r="AX29" s="29"/>
      <c r="AY29" s="37">
        <v>26482.2</v>
      </c>
      <c r="AZ29" s="36">
        <f t="shared" si="27"/>
        <v>13241.099999999999</v>
      </c>
      <c r="BA29" s="37">
        <v>13337.1</v>
      </c>
      <c r="BB29" s="31"/>
      <c r="BC29" s="31">
        <v>0</v>
      </c>
      <c r="BD29" s="31">
        <v>0</v>
      </c>
      <c r="BE29" s="37">
        <v>0</v>
      </c>
      <c r="BF29" s="36">
        <f t="shared" si="28"/>
        <v>0</v>
      </c>
      <c r="BG29" s="37">
        <v>0</v>
      </c>
      <c r="BH29" s="31">
        <v>0</v>
      </c>
      <c r="BI29" s="31">
        <v>0</v>
      </c>
      <c r="BJ29" s="31">
        <v>0</v>
      </c>
      <c r="BK29" s="29"/>
      <c r="BL29" s="29"/>
      <c r="BM29" s="29"/>
      <c r="BN29" s="28">
        <f t="shared" si="4"/>
        <v>350</v>
      </c>
      <c r="BO29" s="28">
        <f t="shared" si="29"/>
        <v>122.0835</v>
      </c>
      <c r="BP29" s="28">
        <f t="shared" si="5"/>
        <v>0</v>
      </c>
      <c r="BQ29" s="28">
        <f t="shared" si="30"/>
        <v>0</v>
      </c>
      <c r="BR29" s="29">
        <f t="shared" si="31"/>
        <v>0</v>
      </c>
      <c r="BS29" s="36">
        <v>350</v>
      </c>
      <c r="BT29" s="36">
        <v>122.0835</v>
      </c>
      <c r="BU29" s="37">
        <v>0</v>
      </c>
      <c r="BV29" s="36">
        <v>0</v>
      </c>
      <c r="BW29" s="36">
        <v>0</v>
      </c>
      <c r="BX29" s="37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7">
        <v>0</v>
      </c>
      <c r="CE29" s="36">
        <v>0</v>
      </c>
      <c r="CF29" s="36">
        <v>0</v>
      </c>
      <c r="CG29" s="36">
        <v>0</v>
      </c>
      <c r="CH29" s="37">
        <v>0</v>
      </c>
      <c r="CI29" s="36">
        <v>0</v>
      </c>
      <c r="CJ29" s="37">
        <v>0</v>
      </c>
      <c r="CK29" s="36">
        <v>0</v>
      </c>
      <c r="CL29" s="36">
        <v>0</v>
      </c>
      <c r="CM29" s="37">
        <v>0</v>
      </c>
      <c r="CN29" s="37">
        <v>1100</v>
      </c>
      <c r="CO29" s="36">
        <v>439.34</v>
      </c>
      <c r="CP29" s="37">
        <v>12</v>
      </c>
      <c r="CQ29" s="37">
        <v>1100</v>
      </c>
      <c r="CR29" s="36">
        <v>358.16</v>
      </c>
      <c r="CS29" s="37">
        <v>12</v>
      </c>
      <c r="CT29" s="36">
        <v>0</v>
      </c>
      <c r="CU29" s="36">
        <v>0</v>
      </c>
      <c r="CV29" s="37">
        <v>0</v>
      </c>
      <c r="CW29" s="37">
        <v>0</v>
      </c>
      <c r="CX29" s="36">
        <v>0</v>
      </c>
      <c r="CY29" s="37">
        <v>0</v>
      </c>
      <c r="CZ29" s="36">
        <v>0</v>
      </c>
      <c r="DA29" s="36">
        <v>0</v>
      </c>
      <c r="DB29" s="37">
        <v>0</v>
      </c>
      <c r="DC29" s="37">
        <v>0</v>
      </c>
      <c r="DD29" s="36">
        <v>0</v>
      </c>
      <c r="DE29" s="37">
        <v>0</v>
      </c>
      <c r="DF29" s="37">
        <v>0</v>
      </c>
      <c r="DG29" s="28">
        <f t="shared" si="6"/>
        <v>31690.600000000002</v>
      </c>
      <c r="DH29" s="28">
        <f t="shared" si="7"/>
        <v>15195.429003199999</v>
      </c>
      <c r="DI29" s="28">
        <f t="shared" si="32"/>
        <v>14549.879</v>
      </c>
      <c r="DJ29" s="36">
        <v>0</v>
      </c>
      <c r="DK29" s="36">
        <v>0</v>
      </c>
      <c r="DL29" s="36">
        <v>0</v>
      </c>
      <c r="DM29" s="37">
        <v>0</v>
      </c>
      <c r="DN29" s="36">
        <f t="shared" si="33"/>
        <v>0</v>
      </c>
      <c r="DO29" s="37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v>0</v>
      </c>
      <c r="DY29" s="37">
        <v>0</v>
      </c>
      <c r="DZ29" s="36">
        <f t="shared" si="34"/>
        <v>0</v>
      </c>
      <c r="EA29" s="37">
        <v>0</v>
      </c>
      <c r="EB29" s="36">
        <v>0</v>
      </c>
      <c r="EC29" s="28">
        <f t="shared" si="8"/>
        <v>0</v>
      </c>
      <c r="ED29" s="28">
        <f t="shared" si="35"/>
        <v>0</v>
      </c>
      <c r="EE29" s="28">
        <f t="shared" si="9"/>
        <v>0</v>
      </c>
      <c r="EF29" s="32"/>
      <c r="EG29" s="32"/>
      <c r="EI29" s="32"/>
    </row>
    <row r="30" spans="1:139" s="34" customFormat="1" ht="20.25" customHeight="1">
      <c r="A30" s="26">
        <v>21</v>
      </c>
      <c r="B30" s="33" t="s">
        <v>68</v>
      </c>
      <c r="C30" s="36">
        <v>2122.364</v>
      </c>
      <c r="D30" s="36">
        <v>2259.2114</v>
      </c>
      <c r="E30" s="28">
        <f t="shared" si="10"/>
        <v>69581.89</v>
      </c>
      <c r="F30" s="28">
        <f t="shared" si="11"/>
        <v>31163.440751239996</v>
      </c>
      <c r="G30" s="28">
        <f t="shared" si="12"/>
        <v>31379.374</v>
      </c>
      <c r="H30" s="28">
        <f t="shared" si="13"/>
        <v>100.69290567265558</v>
      </c>
      <c r="I30" s="28">
        <f t="shared" si="14"/>
        <v>45.097041773369476</v>
      </c>
      <c r="J30" s="28">
        <f t="shared" si="0"/>
        <v>28184.89</v>
      </c>
      <c r="K30" s="28">
        <f t="shared" si="1"/>
        <v>10464.940751240001</v>
      </c>
      <c r="L30" s="28">
        <f t="shared" si="15"/>
        <v>8410.474000000002</v>
      </c>
      <c r="M30" s="28">
        <f t="shared" si="16"/>
        <v>80.36809954230688</v>
      </c>
      <c r="N30" s="28">
        <f t="shared" si="17"/>
        <v>29.84036481958951</v>
      </c>
      <c r="O30" s="28">
        <f t="shared" si="2"/>
        <v>8855.43</v>
      </c>
      <c r="P30" s="28">
        <f t="shared" si="18"/>
        <v>3658.1604221400003</v>
      </c>
      <c r="Q30" s="28">
        <f t="shared" si="3"/>
        <v>4165.515</v>
      </c>
      <c r="R30" s="28">
        <f t="shared" si="19"/>
        <v>113.8691177890772</v>
      </c>
      <c r="S30" s="29">
        <f t="shared" si="20"/>
        <v>47.03910482043221</v>
      </c>
      <c r="T30" s="36">
        <v>355.43</v>
      </c>
      <c r="U30" s="36">
        <v>146.82742214</v>
      </c>
      <c r="V30" s="37">
        <v>142.443</v>
      </c>
      <c r="W30" s="28">
        <f t="shared" si="36"/>
        <v>97.01389421941941</v>
      </c>
      <c r="X30" s="29">
        <f t="shared" si="37"/>
        <v>40.07624567425373</v>
      </c>
      <c r="Y30" s="37">
        <v>7500</v>
      </c>
      <c r="Z30" s="36">
        <v>2068.425</v>
      </c>
      <c r="AA30" s="37">
        <v>935.309</v>
      </c>
      <c r="AB30" s="28">
        <f t="shared" si="21"/>
        <v>45.21841497757955</v>
      </c>
      <c r="AC30" s="29">
        <f t="shared" si="22"/>
        <v>12.470786666666667</v>
      </c>
      <c r="AD30" s="36">
        <v>8500</v>
      </c>
      <c r="AE30" s="36">
        <v>3511.333</v>
      </c>
      <c r="AF30" s="37">
        <v>4023.072</v>
      </c>
      <c r="AG30" s="28">
        <f t="shared" si="23"/>
        <v>114.57392392006113</v>
      </c>
      <c r="AH30" s="29">
        <f t="shared" si="24"/>
        <v>47.33025882352941</v>
      </c>
      <c r="AI30" s="36">
        <v>266</v>
      </c>
      <c r="AJ30" s="36">
        <v>178.275594</v>
      </c>
      <c r="AK30" s="37">
        <v>140</v>
      </c>
      <c r="AL30" s="28">
        <f t="shared" si="25"/>
        <v>78.53009874139025</v>
      </c>
      <c r="AM30" s="29">
        <f t="shared" si="26"/>
        <v>52.63157894736842</v>
      </c>
      <c r="AN30" s="30">
        <v>0</v>
      </c>
      <c r="AO30" s="30"/>
      <c r="AP30" s="36">
        <v>0</v>
      </c>
      <c r="AQ30" s="28"/>
      <c r="AR30" s="29"/>
      <c r="AS30" s="30"/>
      <c r="AT30" s="30"/>
      <c r="AU30" s="29">
        <v>0</v>
      </c>
      <c r="AV30" s="29"/>
      <c r="AW30" s="29"/>
      <c r="AX30" s="29"/>
      <c r="AY30" s="37">
        <v>37663</v>
      </c>
      <c r="AZ30" s="36">
        <f t="shared" si="27"/>
        <v>18831.5</v>
      </c>
      <c r="BA30" s="37">
        <v>21289</v>
      </c>
      <c r="BB30" s="31"/>
      <c r="BC30" s="31">
        <v>0</v>
      </c>
      <c r="BD30" s="31">
        <v>0</v>
      </c>
      <c r="BE30" s="37">
        <v>3734</v>
      </c>
      <c r="BF30" s="36">
        <f t="shared" si="28"/>
        <v>1867</v>
      </c>
      <c r="BG30" s="37">
        <v>1679.9</v>
      </c>
      <c r="BH30" s="31">
        <v>0</v>
      </c>
      <c r="BI30" s="31">
        <v>0</v>
      </c>
      <c r="BJ30" s="31">
        <v>0</v>
      </c>
      <c r="BK30" s="29"/>
      <c r="BL30" s="29"/>
      <c r="BM30" s="29"/>
      <c r="BN30" s="28">
        <f t="shared" si="4"/>
        <v>1153.71</v>
      </c>
      <c r="BO30" s="28">
        <f t="shared" si="29"/>
        <v>402.42558510000003</v>
      </c>
      <c r="BP30" s="28">
        <f t="shared" si="5"/>
        <v>336.8</v>
      </c>
      <c r="BQ30" s="28">
        <f t="shared" si="30"/>
        <v>83.69249184698519</v>
      </c>
      <c r="BR30" s="29">
        <f t="shared" si="31"/>
        <v>29.19277808114691</v>
      </c>
      <c r="BS30" s="36">
        <v>1143.71</v>
      </c>
      <c r="BT30" s="36">
        <v>398.93748510000006</v>
      </c>
      <c r="BU30" s="37">
        <v>336.8</v>
      </c>
      <c r="BV30" s="36">
        <v>0</v>
      </c>
      <c r="BW30" s="36">
        <v>0</v>
      </c>
      <c r="BX30" s="37">
        <v>0</v>
      </c>
      <c r="BY30" s="36">
        <v>0</v>
      </c>
      <c r="BZ30" s="36">
        <v>0</v>
      </c>
      <c r="CA30" s="36">
        <v>0</v>
      </c>
      <c r="CB30" s="36">
        <v>10</v>
      </c>
      <c r="CC30" s="36">
        <v>3.4881</v>
      </c>
      <c r="CD30" s="37">
        <v>0</v>
      </c>
      <c r="CE30" s="36">
        <v>0</v>
      </c>
      <c r="CF30" s="36">
        <v>0</v>
      </c>
      <c r="CG30" s="36">
        <v>0</v>
      </c>
      <c r="CH30" s="37">
        <v>0</v>
      </c>
      <c r="CI30" s="36">
        <v>0</v>
      </c>
      <c r="CJ30" s="37">
        <v>0</v>
      </c>
      <c r="CK30" s="36">
        <v>8520</v>
      </c>
      <c r="CL30" s="36">
        <v>3402.888</v>
      </c>
      <c r="CM30" s="37">
        <v>2137</v>
      </c>
      <c r="CN30" s="37">
        <v>1570</v>
      </c>
      <c r="CO30" s="36">
        <v>627.058</v>
      </c>
      <c r="CP30" s="37">
        <v>376.1</v>
      </c>
      <c r="CQ30" s="37">
        <v>1550</v>
      </c>
      <c r="CR30" s="36">
        <v>504.68000000000006</v>
      </c>
      <c r="CS30" s="37">
        <v>356.1</v>
      </c>
      <c r="CT30" s="36">
        <v>319.75</v>
      </c>
      <c r="CU30" s="36">
        <v>127.70814999999999</v>
      </c>
      <c r="CV30" s="37">
        <v>319.75</v>
      </c>
      <c r="CW30" s="37">
        <v>0</v>
      </c>
      <c r="CX30" s="36">
        <v>0</v>
      </c>
      <c r="CY30" s="37">
        <v>0</v>
      </c>
      <c r="CZ30" s="36">
        <v>0</v>
      </c>
      <c r="DA30" s="36">
        <v>0</v>
      </c>
      <c r="DB30" s="37">
        <v>0</v>
      </c>
      <c r="DC30" s="37">
        <v>0</v>
      </c>
      <c r="DD30" s="36">
        <v>0</v>
      </c>
      <c r="DE30" s="37">
        <v>0</v>
      </c>
      <c r="DF30" s="37">
        <v>0</v>
      </c>
      <c r="DG30" s="28">
        <f t="shared" si="6"/>
        <v>69581.89</v>
      </c>
      <c r="DH30" s="28">
        <f t="shared" si="7"/>
        <v>31163.440751239996</v>
      </c>
      <c r="DI30" s="28">
        <f t="shared" si="32"/>
        <v>31379.374</v>
      </c>
      <c r="DJ30" s="36">
        <v>0</v>
      </c>
      <c r="DK30" s="36">
        <v>0</v>
      </c>
      <c r="DL30" s="36">
        <v>0</v>
      </c>
      <c r="DM30" s="37">
        <v>0</v>
      </c>
      <c r="DN30" s="36">
        <f t="shared" si="33"/>
        <v>0</v>
      </c>
      <c r="DO30" s="37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0</v>
      </c>
      <c r="DX30" s="36">
        <v>0</v>
      </c>
      <c r="DY30" s="37">
        <v>0</v>
      </c>
      <c r="DZ30" s="36">
        <f t="shared" si="34"/>
        <v>0</v>
      </c>
      <c r="EA30" s="37">
        <v>0</v>
      </c>
      <c r="EB30" s="36">
        <v>0</v>
      </c>
      <c r="EC30" s="28">
        <f t="shared" si="8"/>
        <v>0</v>
      </c>
      <c r="ED30" s="28">
        <f t="shared" si="35"/>
        <v>0</v>
      </c>
      <c r="EE30" s="28">
        <f t="shared" si="9"/>
        <v>0</v>
      </c>
      <c r="EF30" s="32"/>
      <c r="EG30" s="32"/>
      <c r="EI30" s="32"/>
    </row>
    <row r="31" spans="1:139" s="34" customFormat="1" ht="20.25" customHeight="1">
      <c r="A31" s="26">
        <v>22</v>
      </c>
      <c r="B31" s="33" t="s">
        <v>69</v>
      </c>
      <c r="C31" s="36">
        <v>2650.6509</v>
      </c>
      <c r="D31" s="36">
        <v>3485.5713</v>
      </c>
      <c r="E31" s="28">
        <f t="shared" si="10"/>
        <v>49080.674999999996</v>
      </c>
      <c r="F31" s="28">
        <f t="shared" si="11"/>
        <v>22441.2101236</v>
      </c>
      <c r="G31" s="28">
        <f t="shared" si="12"/>
        <v>23035.498400000004</v>
      </c>
      <c r="H31" s="28">
        <f t="shared" si="13"/>
        <v>102.64820066799795</v>
      </c>
      <c r="I31" s="28">
        <f t="shared" si="14"/>
        <v>46.93394783180958</v>
      </c>
      <c r="J31" s="28">
        <f t="shared" si="0"/>
        <v>14688.2</v>
      </c>
      <c r="K31" s="28">
        <f t="shared" si="1"/>
        <v>5244.9726236</v>
      </c>
      <c r="L31" s="28">
        <f t="shared" si="15"/>
        <v>6033.2234</v>
      </c>
      <c r="M31" s="28">
        <f t="shared" si="16"/>
        <v>115.02869191067326</v>
      </c>
      <c r="N31" s="28">
        <f t="shared" si="17"/>
        <v>41.07530807042388</v>
      </c>
      <c r="O31" s="28">
        <f t="shared" si="2"/>
        <v>5270.2</v>
      </c>
      <c r="P31" s="28">
        <f t="shared" si="18"/>
        <v>2177.1090796000003</v>
      </c>
      <c r="Q31" s="28">
        <f t="shared" si="3"/>
        <v>3616.8555</v>
      </c>
      <c r="R31" s="28">
        <f t="shared" si="19"/>
        <v>166.13111092552717</v>
      </c>
      <c r="S31" s="29">
        <f t="shared" si="20"/>
        <v>68.62842966111343</v>
      </c>
      <c r="T31" s="36">
        <v>270.2</v>
      </c>
      <c r="U31" s="36">
        <v>111.6190796</v>
      </c>
      <c r="V31" s="37">
        <v>10.1545</v>
      </c>
      <c r="W31" s="28">
        <f t="shared" si="36"/>
        <v>9.09745899750279</v>
      </c>
      <c r="X31" s="29">
        <f t="shared" si="37"/>
        <v>3.7581421169504075</v>
      </c>
      <c r="Y31" s="37">
        <v>5600</v>
      </c>
      <c r="Z31" s="36">
        <v>1544.424</v>
      </c>
      <c r="AA31" s="37">
        <v>1312.4156</v>
      </c>
      <c r="AB31" s="28">
        <f t="shared" si="21"/>
        <v>84.97767452461241</v>
      </c>
      <c r="AC31" s="29">
        <f t="shared" si="22"/>
        <v>23.435992857142857</v>
      </c>
      <c r="AD31" s="36">
        <v>5000</v>
      </c>
      <c r="AE31" s="36">
        <v>2065.4900000000002</v>
      </c>
      <c r="AF31" s="37">
        <v>3606.701</v>
      </c>
      <c r="AG31" s="28">
        <f t="shared" si="23"/>
        <v>174.61720947571763</v>
      </c>
      <c r="AH31" s="29">
        <f t="shared" si="24"/>
        <v>72.13401999999999</v>
      </c>
      <c r="AI31" s="36">
        <v>116</v>
      </c>
      <c r="AJ31" s="36">
        <v>77.744244</v>
      </c>
      <c r="AK31" s="37">
        <v>132</v>
      </c>
      <c r="AL31" s="28">
        <f t="shared" si="25"/>
        <v>169.78748934776448</v>
      </c>
      <c r="AM31" s="29">
        <f t="shared" si="26"/>
        <v>113.79310344827587</v>
      </c>
      <c r="AN31" s="30">
        <v>0</v>
      </c>
      <c r="AO31" s="30"/>
      <c r="AP31" s="36">
        <v>0</v>
      </c>
      <c r="AQ31" s="28"/>
      <c r="AR31" s="29"/>
      <c r="AS31" s="30"/>
      <c r="AT31" s="30"/>
      <c r="AU31" s="29">
        <v>0</v>
      </c>
      <c r="AV31" s="29"/>
      <c r="AW31" s="29"/>
      <c r="AX31" s="29"/>
      <c r="AY31" s="37">
        <v>34264</v>
      </c>
      <c r="AZ31" s="36">
        <f t="shared" si="27"/>
        <v>17132</v>
      </c>
      <c r="BA31" s="37">
        <v>17002</v>
      </c>
      <c r="BB31" s="31"/>
      <c r="BC31" s="31">
        <v>0</v>
      </c>
      <c r="BD31" s="31">
        <v>0</v>
      </c>
      <c r="BE31" s="37">
        <v>0</v>
      </c>
      <c r="BF31" s="36">
        <f t="shared" si="28"/>
        <v>0</v>
      </c>
      <c r="BG31" s="37">
        <v>0</v>
      </c>
      <c r="BH31" s="31">
        <v>0</v>
      </c>
      <c r="BI31" s="31">
        <v>0</v>
      </c>
      <c r="BJ31" s="31">
        <v>0</v>
      </c>
      <c r="BK31" s="29"/>
      <c r="BL31" s="29"/>
      <c r="BM31" s="29"/>
      <c r="BN31" s="28">
        <f t="shared" si="4"/>
        <v>650</v>
      </c>
      <c r="BO31" s="28">
        <f t="shared" si="29"/>
        <v>226.7265</v>
      </c>
      <c r="BP31" s="28">
        <f t="shared" si="5"/>
        <v>167.39600000000002</v>
      </c>
      <c r="BQ31" s="28">
        <f t="shared" si="30"/>
        <v>73.8316870767202</v>
      </c>
      <c r="BR31" s="29">
        <f t="shared" si="31"/>
        <v>25.753230769230772</v>
      </c>
      <c r="BS31" s="36">
        <v>650</v>
      </c>
      <c r="BT31" s="36">
        <v>226.7265</v>
      </c>
      <c r="BU31" s="37">
        <v>167.121</v>
      </c>
      <c r="BV31" s="36">
        <v>0</v>
      </c>
      <c r="BW31" s="36">
        <v>0</v>
      </c>
      <c r="BX31" s="37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7">
        <v>0.275</v>
      </c>
      <c r="CE31" s="36">
        <v>0</v>
      </c>
      <c r="CF31" s="36">
        <v>0</v>
      </c>
      <c r="CG31" s="36">
        <v>0</v>
      </c>
      <c r="CH31" s="37">
        <v>0</v>
      </c>
      <c r="CI31" s="36">
        <v>0</v>
      </c>
      <c r="CJ31" s="37">
        <v>0.275</v>
      </c>
      <c r="CK31" s="36">
        <v>1630</v>
      </c>
      <c r="CL31" s="36">
        <v>651.0219999999999</v>
      </c>
      <c r="CM31" s="37">
        <v>39.2</v>
      </c>
      <c r="CN31" s="37">
        <v>1422</v>
      </c>
      <c r="CO31" s="36">
        <v>567.9467999999999</v>
      </c>
      <c r="CP31" s="37">
        <v>223.8653</v>
      </c>
      <c r="CQ31" s="37">
        <v>1332</v>
      </c>
      <c r="CR31" s="36">
        <v>433.6992</v>
      </c>
      <c r="CS31" s="37">
        <v>223.8653</v>
      </c>
      <c r="CT31" s="36">
        <v>0</v>
      </c>
      <c r="CU31" s="36">
        <v>0</v>
      </c>
      <c r="CV31" s="37">
        <v>541.491</v>
      </c>
      <c r="CW31" s="37">
        <v>0</v>
      </c>
      <c r="CX31" s="36">
        <v>0</v>
      </c>
      <c r="CY31" s="37">
        <v>0</v>
      </c>
      <c r="CZ31" s="36">
        <v>0</v>
      </c>
      <c r="DA31" s="36">
        <v>0</v>
      </c>
      <c r="DB31" s="37">
        <v>0</v>
      </c>
      <c r="DC31" s="37">
        <v>0</v>
      </c>
      <c r="DD31" s="36">
        <v>0</v>
      </c>
      <c r="DE31" s="37">
        <v>0</v>
      </c>
      <c r="DF31" s="37">
        <v>0</v>
      </c>
      <c r="DG31" s="28">
        <f t="shared" si="6"/>
        <v>48952.2</v>
      </c>
      <c r="DH31" s="28">
        <f t="shared" si="7"/>
        <v>22376.972623600002</v>
      </c>
      <c r="DI31" s="28">
        <f t="shared" si="32"/>
        <v>23035.498400000004</v>
      </c>
      <c r="DJ31" s="36">
        <v>0</v>
      </c>
      <c r="DK31" s="36">
        <v>0</v>
      </c>
      <c r="DL31" s="36">
        <v>0</v>
      </c>
      <c r="DM31" s="37">
        <v>128.475</v>
      </c>
      <c r="DN31" s="36">
        <f t="shared" si="33"/>
        <v>64.2375</v>
      </c>
      <c r="DO31" s="37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v>0</v>
      </c>
      <c r="DY31" s="37">
        <v>0</v>
      </c>
      <c r="DZ31" s="36">
        <f t="shared" si="34"/>
        <v>0</v>
      </c>
      <c r="EA31" s="37">
        <v>0</v>
      </c>
      <c r="EB31" s="36">
        <v>0</v>
      </c>
      <c r="EC31" s="28">
        <f t="shared" si="8"/>
        <v>128.475</v>
      </c>
      <c r="ED31" s="28">
        <f t="shared" si="35"/>
        <v>64.2375</v>
      </c>
      <c r="EE31" s="28">
        <f t="shared" si="9"/>
        <v>0</v>
      </c>
      <c r="EF31" s="32"/>
      <c r="EG31" s="32"/>
      <c r="EI31" s="32"/>
    </row>
    <row r="32" spans="1:139" s="34" customFormat="1" ht="20.25" customHeight="1">
      <c r="A32" s="26">
        <v>23</v>
      </c>
      <c r="B32" s="33" t="s">
        <v>70</v>
      </c>
      <c r="C32" s="36">
        <v>1828.3847</v>
      </c>
      <c r="D32" s="36">
        <v>1201.0647</v>
      </c>
      <c r="E32" s="28">
        <f t="shared" si="10"/>
        <v>45199.8</v>
      </c>
      <c r="F32" s="28">
        <f t="shared" si="11"/>
        <v>21530.2787686</v>
      </c>
      <c r="G32" s="28">
        <f t="shared" si="12"/>
        <v>22056.4229</v>
      </c>
      <c r="H32" s="28">
        <f t="shared" si="13"/>
        <v>102.44374045062219</v>
      </c>
      <c r="I32" s="28">
        <f t="shared" si="14"/>
        <v>48.79761171509608</v>
      </c>
      <c r="J32" s="28">
        <f t="shared" si="0"/>
        <v>10113</v>
      </c>
      <c r="K32" s="28">
        <f t="shared" si="1"/>
        <v>3986.8787685999996</v>
      </c>
      <c r="L32" s="28">
        <f t="shared" si="15"/>
        <v>3722.8229</v>
      </c>
      <c r="M32" s="28">
        <f t="shared" si="16"/>
        <v>93.3768774039567</v>
      </c>
      <c r="N32" s="28">
        <f t="shared" si="17"/>
        <v>36.8122505685751</v>
      </c>
      <c r="O32" s="28">
        <f t="shared" si="2"/>
        <v>5143</v>
      </c>
      <c r="P32" s="28">
        <f t="shared" si="18"/>
        <v>2124.563014</v>
      </c>
      <c r="Q32" s="28">
        <f t="shared" si="3"/>
        <v>2550.2349</v>
      </c>
      <c r="R32" s="28">
        <f t="shared" si="19"/>
        <v>120.03573832336329</v>
      </c>
      <c r="S32" s="29">
        <f t="shared" si="20"/>
        <v>49.58652342990472</v>
      </c>
      <c r="T32" s="36">
        <v>45</v>
      </c>
      <c r="U32" s="36">
        <v>18.58941</v>
      </c>
      <c r="V32" s="37">
        <v>0.1149</v>
      </c>
      <c r="W32" s="28">
        <f t="shared" si="36"/>
        <v>0.6180938502082637</v>
      </c>
      <c r="X32" s="29">
        <f t="shared" si="37"/>
        <v>0.2553333333333333</v>
      </c>
      <c r="Y32" s="37">
        <v>1286.6</v>
      </c>
      <c r="Z32" s="36">
        <v>354.831414</v>
      </c>
      <c r="AA32" s="37">
        <v>406.148</v>
      </c>
      <c r="AB32" s="28">
        <f t="shared" si="21"/>
        <v>114.462244315268</v>
      </c>
      <c r="AC32" s="29">
        <f t="shared" si="22"/>
        <v>31.567542359707762</v>
      </c>
      <c r="AD32" s="36">
        <v>5098</v>
      </c>
      <c r="AE32" s="36">
        <v>2105.973604</v>
      </c>
      <c r="AF32" s="37">
        <v>2550.12</v>
      </c>
      <c r="AG32" s="28">
        <f t="shared" si="23"/>
        <v>121.08983679360495</v>
      </c>
      <c r="AH32" s="29">
        <f t="shared" si="24"/>
        <v>50.02196939976461</v>
      </c>
      <c r="AI32" s="36">
        <v>173.4</v>
      </c>
      <c r="AJ32" s="36">
        <v>116.2142406</v>
      </c>
      <c r="AK32" s="37">
        <v>86.7</v>
      </c>
      <c r="AL32" s="28">
        <f t="shared" si="25"/>
        <v>74.60359380432074</v>
      </c>
      <c r="AM32" s="29">
        <f t="shared" si="26"/>
        <v>50</v>
      </c>
      <c r="AN32" s="30">
        <v>0</v>
      </c>
      <c r="AO32" s="30"/>
      <c r="AP32" s="36">
        <v>0</v>
      </c>
      <c r="AQ32" s="28"/>
      <c r="AR32" s="29"/>
      <c r="AS32" s="30"/>
      <c r="AT32" s="30"/>
      <c r="AU32" s="29">
        <v>0</v>
      </c>
      <c r="AV32" s="29"/>
      <c r="AW32" s="29"/>
      <c r="AX32" s="29"/>
      <c r="AY32" s="37">
        <v>35086.8</v>
      </c>
      <c r="AZ32" s="36">
        <f t="shared" si="27"/>
        <v>17543.4</v>
      </c>
      <c r="BA32" s="37">
        <v>18333.6</v>
      </c>
      <c r="BB32" s="31"/>
      <c r="BC32" s="31">
        <v>0</v>
      </c>
      <c r="BD32" s="31">
        <v>0</v>
      </c>
      <c r="BE32" s="37">
        <v>0</v>
      </c>
      <c r="BF32" s="36">
        <f t="shared" si="28"/>
        <v>0</v>
      </c>
      <c r="BG32" s="37">
        <v>0</v>
      </c>
      <c r="BH32" s="31">
        <v>0</v>
      </c>
      <c r="BI32" s="31">
        <v>0</v>
      </c>
      <c r="BJ32" s="31">
        <v>0</v>
      </c>
      <c r="BK32" s="29"/>
      <c r="BL32" s="29"/>
      <c r="BM32" s="29"/>
      <c r="BN32" s="28">
        <f t="shared" si="4"/>
        <v>210</v>
      </c>
      <c r="BO32" s="28">
        <f t="shared" si="29"/>
        <v>73.2501</v>
      </c>
      <c r="BP32" s="28">
        <f t="shared" si="5"/>
        <v>5</v>
      </c>
      <c r="BQ32" s="28">
        <f t="shared" si="30"/>
        <v>6.825929247878159</v>
      </c>
      <c r="BR32" s="29">
        <f t="shared" si="31"/>
        <v>2.380952380952381</v>
      </c>
      <c r="BS32" s="36">
        <v>210</v>
      </c>
      <c r="BT32" s="36">
        <v>73.2501</v>
      </c>
      <c r="BU32" s="37">
        <v>5</v>
      </c>
      <c r="BV32" s="36">
        <v>0</v>
      </c>
      <c r="BW32" s="36">
        <v>0</v>
      </c>
      <c r="BX32" s="37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7">
        <v>0</v>
      </c>
      <c r="CE32" s="36">
        <v>0</v>
      </c>
      <c r="CF32" s="36">
        <v>0</v>
      </c>
      <c r="CG32" s="36">
        <v>0</v>
      </c>
      <c r="CH32" s="37">
        <v>0</v>
      </c>
      <c r="CI32" s="36">
        <v>0</v>
      </c>
      <c r="CJ32" s="37">
        <v>0</v>
      </c>
      <c r="CK32" s="36">
        <v>1750</v>
      </c>
      <c r="CL32" s="36">
        <v>698.9499999999999</v>
      </c>
      <c r="CM32" s="37">
        <v>0</v>
      </c>
      <c r="CN32" s="37">
        <v>1550</v>
      </c>
      <c r="CO32" s="36">
        <v>619.0699999999999</v>
      </c>
      <c r="CP32" s="37">
        <v>674.74</v>
      </c>
      <c r="CQ32" s="37">
        <v>1550</v>
      </c>
      <c r="CR32" s="36">
        <v>504.68000000000006</v>
      </c>
      <c r="CS32" s="37">
        <v>671.74</v>
      </c>
      <c r="CT32" s="36">
        <v>0</v>
      </c>
      <c r="CU32" s="36">
        <v>0</v>
      </c>
      <c r="CV32" s="37">
        <v>0</v>
      </c>
      <c r="CW32" s="37">
        <v>0</v>
      </c>
      <c r="CX32" s="36">
        <v>0</v>
      </c>
      <c r="CY32" s="37">
        <v>0</v>
      </c>
      <c r="CZ32" s="36">
        <v>0</v>
      </c>
      <c r="DA32" s="36">
        <v>0</v>
      </c>
      <c r="DB32" s="37">
        <v>0</v>
      </c>
      <c r="DC32" s="37">
        <v>0</v>
      </c>
      <c r="DD32" s="36">
        <v>0</v>
      </c>
      <c r="DE32" s="37">
        <v>0</v>
      </c>
      <c r="DF32" s="37">
        <v>0</v>
      </c>
      <c r="DG32" s="28">
        <f t="shared" si="6"/>
        <v>45199.8</v>
      </c>
      <c r="DH32" s="28">
        <f t="shared" si="7"/>
        <v>21530.2787686</v>
      </c>
      <c r="DI32" s="28">
        <f t="shared" si="32"/>
        <v>22056.4229</v>
      </c>
      <c r="DJ32" s="36">
        <v>0</v>
      </c>
      <c r="DK32" s="36">
        <v>0</v>
      </c>
      <c r="DL32" s="36">
        <v>0</v>
      </c>
      <c r="DM32" s="37">
        <v>0</v>
      </c>
      <c r="DN32" s="36">
        <f t="shared" si="33"/>
        <v>0</v>
      </c>
      <c r="DO32" s="37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v>0</v>
      </c>
      <c r="DY32" s="37">
        <v>0</v>
      </c>
      <c r="DZ32" s="36">
        <f t="shared" si="34"/>
        <v>0</v>
      </c>
      <c r="EA32" s="37">
        <v>0</v>
      </c>
      <c r="EB32" s="36">
        <v>0</v>
      </c>
      <c r="EC32" s="28">
        <f t="shared" si="8"/>
        <v>0</v>
      </c>
      <c r="ED32" s="28">
        <f t="shared" si="35"/>
        <v>0</v>
      </c>
      <c r="EE32" s="28">
        <f t="shared" si="9"/>
        <v>0</v>
      </c>
      <c r="EF32" s="32"/>
      <c r="EG32" s="32"/>
      <c r="EI32" s="32"/>
    </row>
    <row r="33" spans="1:139" s="34" customFormat="1" ht="20.25" customHeight="1">
      <c r="A33" s="26">
        <v>24</v>
      </c>
      <c r="B33" s="33" t="s">
        <v>71</v>
      </c>
      <c r="C33" s="36">
        <v>536.648</v>
      </c>
      <c r="D33" s="36">
        <v>2143.4734</v>
      </c>
      <c r="E33" s="28">
        <f t="shared" si="10"/>
        <v>23327.1</v>
      </c>
      <c r="F33" s="28">
        <f t="shared" si="11"/>
        <v>10578.481892</v>
      </c>
      <c r="G33" s="28">
        <f t="shared" si="12"/>
        <v>10225.058</v>
      </c>
      <c r="H33" s="28">
        <f t="shared" si="13"/>
        <v>96.65903013676021</v>
      </c>
      <c r="I33" s="28">
        <f t="shared" si="14"/>
        <v>43.83338691907696</v>
      </c>
      <c r="J33" s="28">
        <f t="shared" si="0"/>
        <v>7394.8</v>
      </c>
      <c r="K33" s="28">
        <f t="shared" si="1"/>
        <v>2612.331892</v>
      </c>
      <c r="L33" s="28">
        <f t="shared" si="15"/>
        <v>1628.8579999999997</v>
      </c>
      <c r="M33" s="28">
        <f t="shared" si="16"/>
        <v>62.35264381942475</v>
      </c>
      <c r="N33" s="28">
        <f t="shared" si="17"/>
        <v>22.0270730783794</v>
      </c>
      <c r="O33" s="28">
        <f t="shared" si="2"/>
        <v>3100</v>
      </c>
      <c r="P33" s="28">
        <f t="shared" si="18"/>
        <v>1280.6038</v>
      </c>
      <c r="Q33" s="28">
        <f t="shared" si="3"/>
        <v>1030.265</v>
      </c>
      <c r="R33" s="28">
        <f t="shared" si="19"/>
        <v>80.45150264273775</v>
      </c>
      <c r="S33" s="29">
        <f t="shared" si="20"/>
        <v>33.23435483870968</v>
      </c>
      <c r="T33" s="36">
        <v>100</v>
      </c>
      <c r="U33" s="36">
        <v>41.3098</v>
      </c>
      <c r="V33" s="37">
        <v>53.185</v>
      </c>
      <c r="W33" s="28">
        <f t="shared" si="36"/>
        <v>128.74668964749284</v>
      </c>
      <c r="X33" s="29">
        <f t="shared" si="37"/>
        <v>53.185</v>
      </c>
      <c r="Y33" s="37">
        <v>2900</v>
      </c>
      <c r="Z33" s="36">
        <v>799.791</v>
      </c>
      <c r="AA33" s="37">
        <v>227.373</v>
      </c>
      <c r="AB33" s="28">
        <f t="shared" si="21"/>
        <v>28.42905208985847</v>
      </c>
      <c r="AC33" s="29">
        <f t="shared" si="22"/>
        <v>7.8404482758620695</v>
      </c>
      <c r="AD33" s="36">
        <v>3000</v>
      </c>
      <c r="AE33" s="36">
        <v>1239.294</v>
      </c>
      <c r="AF33" s="37">
        <v>977.08</v>
      </c>
      <c r="AG33" s="28">
        <f t="shared" si="23"/>
        <v>78.84166307591258</v>
      </c>
      <c r="AH33" s="29">
        <f t="shared" si="24"/>
        <v>32.56933333333333</v>
      </c>
      <c r="AI33" s="36">
        <v>48</v>
      </c>
      <c r="AJ33" s="36">
        <v>32.170032</v>
      </c>
      <c r="AK33" s="37">
        <v>31.3</v>
      </c>
      <c r="AL33" s="28">
        <f t="shared" si="25"/>
        <v>97.29552025313497</v>
      </c>
      <c r="AM33" s="29">
        <f t="shared" si="26"/>
        <v>65.20833333333333</v>
      </c>
      <c r="AN33" s="30">
        <v>0</v>
      </c>
      <c r="AO33" s="30"/>
      <c r="AP33" s="36">
        <v>0</v>
      </c>
      <c r="AQ33" s="28"/>
      <c r="AR33" s="29"/>
      <c r="AS33" s="30"/>
      <c r="AT33" s="30"/>
      <c r="AU33" s="29">
        <v>0</v>
      </c>
      <c r="AV33" s="29"/>
      <c r="AW33" s="29"/>
      <c r="AX33" s="29"/>
      <c r="AY33" s="37">
        <v>15932.3</v>
      </c>
      <c r="AZ33" s="36">
        <f t="shared" si="27"/>
        <v>7966.15</v>
      </c>
      <c r="BA33" s="37">
        <v>8596.2</v>
      </c>
      <c r="BB33" s="31"/>
      <c r="BC33" s="31">
        <v>0</v>
      </c>
      <c r="BD33" s="31">
        <v>0</v>
      </c>
      <c r="BE33" s="37">
        <v>0</v>
      </c>
      <c r="BF33" s="36">
        <f t="shared" si="28"/>
        <v>0</v>
      </c>
      <c r="BG33" s="37">
        <v>0</v>
      </c>
      <c r="BH33" s="31">
        <v>0</v>
      </c>
      <c r="BI33" s="31">
        <v>0</v>
      </c>
      <c r="BJ33" s="31">
        <v>0</v>
      </c>
      <c r="BK33" s="29"/>
      <c r="BL33" s="29"/>
      <c r="BM33" s="29"/>
      <c r="BN33" s="28">
        <f t="shared" si="4"/>
        <v>754</v>
      </c>
      <c r="BO33" s="28">
        <f t="shared" si="29"/>
        <v>263.00274</v>
      </c>
      <c r="BP33" s="28">
        <f t="shared" si="5"/>
        <v>272.9</v>
      </c>
      <c r="BQ33" s="28">
        <f t="shared" si="30"/>
        <v>103.7631775243102</v>
      </c>
      <c r="BR33" s="29">
        <f t="shared" si="31"/>
        <v>36.193633952254636</v>
      </c>
      <c r="BS33" s="36">
        <v>754</v>
      </c>
      <c r="BT33" s="36">
        <v>263.00274</v>
      </c>
      <c r="BU33" s="37">
        <v>272.9</v>
      </c>
      <c r="BV33" s="36">
        <v>0</v>
      </c>
      <c r="BW33" s="36">
        <v>0</v>
      </c>
      <c r="BX33" s="37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7">
        <v>0</v>
      </c>
      <c r="CE33" s="36">
        <v>0</v>
      </c>
      <c r="CF33" s="36">
        <v>0</v>
      </c>
      <c r="CG33" s="36">
        <v>0</v>
      </c>
      <c r="CH33" s="37">
        <v>0</v>
      </c>
      <c r="CI33" s="36">
        <v>0</v>
      </c>
      <c r="CJ33" s="37">
        <v>0</v>
      </c>
      <c r="CK33" s="36">
        <v>0</v>
      </c>
      <c r="CL33" s="36">
        <v>0</v>
      </c>
      <c r="CM33" s="37">
        <v>0</v>
      </c>
      <c r="CN33" s="37">
        <v>592.8</v>
      </c>
      <c r="CO33" s="36">
        <v>236.76432</v>
      </c>
      <c r="CP33" s="37">
        <v>67.02</v>
      </c>
      <c r="CQ33" s="37">
        <v>592.8</v>
      </c>
      <c r="CR33" s="36">
        <v>193.01568</v>
      </c>
      <c r="CS33" s="37">
        <v>32.02</v>
      </c>
      <c r="CT33" s="36">
        <v>0</v>
      </c>
      <c r="CU33" s="36">
        <v>0</v>
      </c>
      <c r="CV33" s="37">
        <v>0</v>
      </c>
      <c r="CW33" s="37">
        <v>0</v>
      </c>
      <c r="CX33" s="36">
        <v>0</v>
      </c>
      <c r="CY33" s="37">
        <v>0</v>
      </c>
      <c r="CZ33" s="36">
        <v>0</v>
      </c>
      <c r="DA33" s="36">
        <v>0</v>
      </c>
      <c r="DB33" s="37">
        <v>0</v>
      </c>
      <c r="DC33" s="37">
        <v>0</v>
      </c>
      <c r="DD33" s="36">
        <v>0</v>
      </c>
      <c r="DE33" s="37">
        <v>0</v>
      </c>
      <c r="DF33" s="37">
        <v>0</v>
      </c>
      <c r="DG33" s="28">
        <f t="shared" si="6"/>
        <v>23327.1</v>
      </c>
      <c r="DH33" s="28">
        <f t="shared" si="7"/>
        <v>10578.481892</v>
      </c>
      <c r="DI33" s="28">
        <f t="shared" si="32"/>
        <v>10225.058</v>
      </c>
      <c r="DJ33" s="36">
        <v>0</v>
      </c>
      <c r="DK33" s="36">
        <v>0</v>
      </c>
      <c r="DL33" s="36">
        <v>0</v>
      </c>
      <c r="DM33" s="37">
        <v>0</v>
      </c>
      <c r="DN33" s="36">
        <f t="shared" si="33"/>
        <v>0</v>
      </c>
      <c r="DO33" s="37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7">
        <v>0</v>
      </c>
      <c r="DZ33" s="36">
        <f t="shared" si="34"/>
        <v>0</v>
      </c>
      <c r="EA33" s="37">
        <v>0</v>
      </c>
      <c r="EB33" s="36">
        <v>0</v>
      </c>
      <c r="EC33" s="28">
        <f t="shared" si="8"/>
        <v>0</v>
      </c>
      <c r="ED33" s="28">
        <f t="shared" si="35"/>
        <v>0</v>
      </c>
      <c r="EE33" s="28">
        <f t="shared" si="9"/>
        <v>0</v>
      </c>
      <c r="EF33" s="32"/>
      <c r="EG33" s="32"/>
      <c r="EI33" s="32"/>
    </row>
    <row r="34" spans="1:139" s="34" customFormat="1" ht="20.25" customHeight="1">
      <c r="A34" s="26">
        <v>25</v>
      </c>
      <c r="B34" s="33" t="s">
        <v>72</v>
      </c>
      <c r="C34" s="36">
        <v>8757.4295</v>
      </c>
      <c r="D34" s="36">
        <v>7419.0614</v>
      </c>
      <c r="E34" s="28">
        <f t="shared" si="10"/>
        <v>48703.55</v>
      </c>
      <c r="F34" s="28">
        <f t="shared" si="11"/>
        <v>22904.99435725</v>
      </c>
      <c r="G34" s="28">
        <f t="shared" si="12"/>
        <v>24349.0941</v>
      </c>
      <c r="H34" s="28">
        <f t="shared" si="13"/>
        <v>106.30473738707953</v>
      </c>
      <c r="I34" s="28">
        <f t="shared" si="14"/>
        <v>49.99449547312259</v>
      </c>
      <c r="J34" s="28">
        <f t="shared" si="0"/>
        <v>11865.25</v>
      </c>
      <c r="K34" s="28">
        <f t="shared" si="1"/>
        <v>4485.84435725</v>
      </c>
      <c r="L34" s="28">
        <f t="shared" si="15"/>
        <v>5427.4538999999995</v>
      </c>
      <c r="M34" s="28">
        <f t="shared" si="16"/>
        <v>120.9906868754413</v>
      </c>
      <c r="N34" s="28">
        <f t="shared" si="17"/>
        <v>45.74243189144771</v>
      </c>
      <c r="O34" s="28">
        <f t="shared" si="2"/>
        <v>5000</v>
      </c>
      <c r="P34" s="28">
        <f t="shared" si="18"/>
        <v>2065.4900000000002</v>
      </c>
      <c r="Q34" s="28">
        <f t="shared" si="3"/>
        <v>4373.447700000001</v>
      </c>
      <c r="R34" s="28">
        <f t="shared" si="19"/>
        <v>211.73899171625138</v>
      </c>
      <c r="S34" s="29">
        <f t="shared" si="20"/>
        <v>87.46895400000001</v>
      </c>
      <c r="T34" s="36">
        <v>500</v>
      </c>
      <c r="U34" s="36">
        <v>206.549</v>
      </c>
      <c r="V34" s="37">
        <v>6.9377</v>
      </c>
      <c r="W34" s="28">
        <f t="shared" si="36"/>
        <v>3.3588639983732675</v>
      </c>
      <c r="X34" s="29">
        <f t="shared" si="37"/>
        <v>1.3875400000000002</v>
      </c>
      <c r="Y34" s="37">
        <v>4200</v>
      </c>
      <c r="Z34" s="36">
        <v>1158.318</v>
      </c>
      <c r="AA34" s="37">
        <v>421.466</v>
      </c>
      <c r="AB34" s="28">
        <f t="shared" si="21"/>
        <v>36.38603561370884</v>
      </c>
      <c r="AC34" s="29">
        <f t="shared" si="22"/>
        <v>10.034904761904762</v>
      </c>
      <c r="AD34" s="36">
        <v>4500</v>
      </c>
      <c r="AE34" s="36">
        <v>1858.941</v>
      </c>
      <c r="AF34" s="37">
        <v>4366.51</v>
      </c>
      <c r="AG34" s="28">
        <f t="shared" si="23"/>
        <v>234.89233924046005</v>
      </c>
      <c r="AH34" s="29">
        <f t="shared" si="24"/>
        <v>97.03355555555557</v>
      </c>
      <c r="AI34" s="36">
        <v>845.25</v>
      </c>
      <c r="AJ34" s="36">
        <v>566.4941572500001</v>
      </c>
      <c r="AK34" s="37">
        <v>563.5</v>
      </c>
      <c r="AL34" s="28">
        <f t="shared" si="25"/>
        <v>99.47145840576098</v>
      </c>
      <c r="AM34" s="29">
        <f t="shared" si="26"/>
        <v>66.66666666666666</v>
      </c>
      <c r="AN34" s="30">
        <v>0</v>
      </c>
      <c r="AO34" s="30"/>
      <c r="AP34" s="36">
        <v>0</v>
      </c>
      <c r="AQ34" s="28"/>
      <c r="AR34" s="29"/>
      <c r="AS34" s="30"/>
      <c r="AT34" s="30"/>
      <c r="AU34" s="29">
        <v>0</v>
      </c>
      <c r="AV34" s="29"/>
      <c r="AW34" s="29"/>
      <c r="AX34" s="29"/>
      <c r="AY34" s="37">
        <v>36838.3</v>
      </c>
      <c r="AZ34" s="36">
        <f t="shared" si="27"/>
        <v>18419.15</v>
      </c>
      <c r="BA34" s="37">
        <v>18921.3</v>
      </c>
      <c r="BB34" s="31"/>
      <c r="BC34" s="31">
        <v>0</v>
      </c>
      <c r="BD34" s="31">
        <v>0</v>
      </c>
      <c r="BE34" s="37">
        <v>0</v>
      </c>
      <c r="BF34" s="36">
        <f t="shared" si="28"/>
        <v>0</v>
      </c>
      <c r="BG34" s="37">
        <v>0</v>
      </c>
      <c r="BH34" s="31">
        <v>0</v>
      </c>
      <c r="BI34" s="31">
        <v>0</v>
      </c>
      <c r="BJ34" s="31">
        <v>0</v>
      </c>
      <c r="BK34" s="29"/>
      <c r="BL34" s="29"/>
      <c r="BM34" s="29"/>
      <c r="BN34" s="28">
        <f t="shared" si="4"/>
        <v>620</v>
      </c>
      <c r="BO34" s="28">
        <f t="shared" si="29"/>
        <v>216.2622</v>
      </c>
      <c r="BP34" s="28">
        <f t="shared" si="5"/>
        <v>20.240199999999998</v>
      </c>
      <c r="BQ34" s="28">
        <f t="shared" si="30"/>
        <v>9.359102052970883</v>
      </c>
      <c r="BR34" s="29">
        <f t="shared" si="31"/>
        <v>3.2645483870967738</v>
      </c>
      <c r="BS34" s="36">
        <v>620</v>
      </c>
      <c r="BT34" s="36">
        <v>216.2622</v>
      </c>
      <c r="BU34" s="37">
        <v>19.9</v>
      </c>
      <c r="BV34" s="36">
        <v>0</v>
      </c>
      <c r="BW34" s="36">
        <v>0</v>
      </c>
      <c r="BX34" s="37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7">
        <v>0.3402</v>
      </c>
      <c r="CE34" s="36">
        <v>0</v>
      </c>
      <c r="CF34" s="36">
        <v>0</v>
      </c>
      <c r="CG34" s="36">
        <v>0</v>
      </c>
      <c r="CH34" s="37">
        <v>0</v>
      </c>
      <c r="CI34" s="36">
        <v>0</v>
      </c>
      <c r="CJ34" s="37">
        <v>0.3402</v>
      </c>
      <c r="CK34" s="36">
        <v>0</v>
      </c>
      <c r="CL34" s="36">
        <v>0</v>
      </c>
      <c r="CM34" s="37">
        <v>0</v>
      </c>
      <c r="CN34" s="37">
        <v>1200</v>
      </c>
      <c r="CO34" s="36">
        <v>479.28</v>
      </c>
      <c r="CP34" s="37">
        <v>48.8</v>
      </c>
      <c r="CQ34" s="37">
        <v>1200</v>
      </c>
      <c r="CR34" s="36">
        <v>390.72</v>
      </c>
      <c r="CS34" s="37">
        <v>48.8</v>
      </c>
      <c r="CT34" s="36">
        <v>0</v>
      </c>
      <c r="CU34" s="36">
        <v>0</v>
      </c>
      <c r="CV34" s="37">
        <v>0</v>
      </c>
      <c r="CW34" s="37">
        <v>0</v>
      </c>
      <c r="CX34" s="36">
        <v>0</v>
      </c>
      <c r="CY34" s="37">
        <v>0</v>
      </c>
      <c r="CZ34" s="36">
        <v>0</v>
      </c>
      <c r="DA34" s="36">
        <v>0</v>
      </c>
      <c r="DB34" s="37">
        <v>0</v>
      </c>
      <c r="DC34" s="37">
        <v>0</v>
      </c>
      <c r="DD34" s="36">
        <v>0</v>
      </c>
      <c r="DE34" s="37">
        <v>0</v>
      </c>
      <c r="DF34" s="37">
        <v>0</v>
      </c>
      <c r="DG34" s="28">
        <f t="shared" si="6"/>
        <v>48703.55</v>
      </c>
      <c r="DH34" s="28">
        <f t="shared" si="7"/>
        <v>22904.99435725</v>
      </c>
      <c r="DI34" s="28">
        <f t="shared" si="32"/>
        <v>24349.0941</v>
      </c>
      <c r="DJ34" s="36">
        <v>0</v>
      </c>
      <c r="DK34" s="36">
        <v>0</v>
      </c>
      <c r="DL34" s="36">
        <v>0</v>
      </c>
      <c r="DM34" s="37">
        <v>0</v>
      </c>
      <c r="DN34" s="36">
        <f t="shared" si="33"/>
        <v>0</v>
      </c>
      <c r="DO34" s="37">
        <v>0</v>
      </c>
      <c r="DP34" s="36">
        <v>0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</v>
      </c>
      <c r="DW34" s="36">
        <v>0</v>
      </c>
      <c r="DX34" s="36">
        <v>0</v>
      </c>
      <c r="DY34" s="37">
        <v>0</v>
      </c>
      <c r="DZ34" s="36">
        <f t="shared" si="34"/>
        <v>0</v>
      </c>
      <c r="EA34" s="37">
        <v>0</v>
      </c>
      <c r="EB34" s="36">
        <v>0</v>
      </c>
      <c r="EC34" s="28">
        <f t="shared" si="8"/>
        <v>0</v>
      </c>
      <c r="ED34" s="28">
        <f t="shared" si="35"/>
        <v>0</v>
      </c>
      <c r="EE34" s="28">
        <f t="shared" si="9"/>
        <v>0</v>
      </c>
      <c r="EF34" s="32"/>
      <c r="EG34" s="32"/>
      <c r="EI34" s="32"/>
    </row>
    <row r="35" spans="1:139" s="34" customFormat="1" ht="20.25" customHeight="1">
      <c r="A35" s="26">
        <v>26</v>
      </c>
      <c r="B35" s="33" t="s">
        <v>73</v>
      </c>
      <c r="C35" s="36">
        <v>648.75</v>
      </c>
      <c r="D35" s="36">
        <v>592.7371</v>
      </c>
      <c r="E35" s="28">
        <f t="shared" si="10"/>
        <v>35741.40000000001</v>
      </c>
      <c r="F35" s="28">
        <f t="shared" si="11"/>
        <v>16010.1180746</v>
      </c>
      <c r="G35" s="28">
        <f t="shared" si="12"/>
        <v>14524.3308</v>
      </c>
      <c r="H35" s="28">
        <f t="shared" si="13"/>
        <v>90.7196982078652</v>
      </c>
      <c r="I35" s="28">
        <f t="shared" si="14"/>
        <v>40.63727442125937</v>
      </c>
      <c r="J35" s="28">
        <f t="shared" si="0"/>
        <v>12866.5</v>
      </c>
      <c r="K35" s="28">
        <f t="shared" si="1"/>
        <v>4572.6680746</v>
      </c>
      <c r="L35" s="28">
        <f t="shared" si="15"/>
        <v>2511.8308</v>
      </c>
      <c r="M35" s="28">
        <f t="shared" si="16"/>
        <v>54.93140457652233</v>
      </c>
      <c r="N35" s="28">
        <f t="shared" si="17"/>
        <v>19.522253915206157</v>
      </c>
      <c r="O35" s="28">
        <f t="shared" si="2"/>
        <v>4632.7</v>
      </c>
      <c r="P35" s="28">
        <f t="shared" si="18"/>
        <v>1913.7591046</v>
      </c>
      <c r="Q35" s="28">
        <f t="shared" si="3"/>
        <v>2185.0838</v>
      </c>
      <c r="R35" s="28">
        <f t="shared" si="19"/>
        <v>114.1775782933093</v>
      </c>
      <c r="S35" s="29">
        <f t="shared" si="20"/>
        <v>47.166529237809485</v>
      </c>
      <c r="T35" s="36">
        <v>82.7</v>
      </c>
      <c r="U35" s="36">
        <v>34.16320460000001</v>
      </c>
      <c r="V35" s="37">
        <v>1.5838</v>
      </c>
      <c r="W35" s="28">
        <f t="shared" si="36"/>
        <v>4.635981953519664</v>
      </c>
      <c r="X35" s="29">
        <f t="shared" si="37"/>
        <v>1.9151148730350664</v>
      </c>
      <c r="Y35" s="37">
        <v>5257</v>
      </c>
      <c r="Z35" s="36">
        <v>1449.8280300000001</v>
      </c>
      <c r="AA35" s="37">
        <v>222.947</v>
      </c>
      <c r="AB35" s="28">
        <f t="shared" si="21"/>
        <v>15.377478941416244</v>
      </c>
      <c r="AC35" s="29">
        <f t="shared" si="22"/>
        <v>4.240954917253186</v>
      </c>
      <c r="AD35" s="36">
        <v>4550</v>
      </c>
      <c r="AE35" s="36">
        <v>1879.5959</v>
      </c>
      <c r="AF35" s="37">
        <v>2183.5</v>
      </c>
      <c r="AG35" s="28">
        <f t="shared" si="23"/>
        <v>116.16858708832044</v>
      </c>
      <c r="AH35" s="29">
        <f t="shared" si="24"/>
        <v>47.989010989010985</v>
      </c>
      <c r="AI35" s="36">
        <v>80</v>
      </c>
      <c r="AJ35" s="36">
        <v>53.61672</v>
      </c>
      <c r="AK35" s="37">
        <v>50</v>
      </c>
      <c r="AL35" s="28">
        <f t="shared" si="25"/>
        <v>93.25449225540092</v>
      </c>
      <c r="AM35" s="29">
        <f t="shared" si="26"/>
        <v>62.5</v>
      </c>
      <c r="AN35" s="30">
        <v>0</v>
      </c>
      <c r="AO35" s="30"/>
      <c r="AP35" s="36">
        <v>0</v>
      </c>
      <c r="AQ35" s="28"/>
      <c r="AR35" s="29"/>
      <c r="AS35" s="30"/>
      <c r="AT35" s="30"/>
      <c r="AU35" s="29">
        <v>0</v>
      </c>
      <c r="AV35" s="29"/>
      <c r="AW35" s="29"/>
      <c r="AX35" s="29"/>
      <c r="AY35" s="37">
        <v>22874.9</v>
      </c>
      <c r="AZ35" s="36">
        <f t="shared" si="27"/>
        <v>11437.45</v>
      </c>
      <c r="BA35" s="37">
        <v>12012.5</v>
      </c>
      <c r="BB35" s="31"/>
      <c r="BC35" s="31">
        <v>0</v>
      </c>
      <c r="BD35" s="31">
        <v>0</v>
      </c>
      <c r="BE35" s="37">
        <v>0</v>
      </c>
      <c r="BF35" s="36">
        <f t="shared" si="28"/>
        <v>0</v>
      </c>
      <c r="BG35" s="37">
        <v>0</v>
      </c>
      <c r="BH35" s="31">
        <v>0</v>
      </c>
      <c r="BI35" s="31">
        <v>0</v>
      </c>
      <c r="BJ35" s="31">
        <v>0</v>
      </c>
      <c r="BK35" s="29"/>
      <c r="BL35" s="29"/>
      <c r="BM35" s="29"/>
      <c r="BN35" s="28">
        <f t="shared" si="4"/>
        <v>30</v>
      </c>
      <c r="BO35" s="28">
        <f t="shared" si="29"/>
        <v>10.4643</v>
      </c>
      <c r="BP35" s="28">
        <f t="shared" si="5"/>
        <v>5</v>
      </c>
      <c r="BQ35" s="28">
        <f t="shared" si="30"/>
        <v>47.78150473514712</v>
      </c>
      <c r="BR35" s="29">
        <f t="shared" si="31"/>
        <v>16.666666666666664</v>
      </c>
      <c r="BS35" s="36">
        <v>30</v>
      </c>
      <c r="BT35" s="36">
        <v>10.4643</v>
      </c>
      <c r="BU35" s="37">
        <v>5</v>
      </c>
      <c r="BV35" s="36">
        <v>0</v>
      </c>
      <c r="BW35" s="36">
        <v>0</v>
      </c>
      <c r="BX35" s="37">
        <v>0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7">
        <v>0</v>
      </c>
      <c r="CE35" s="36">
        <v>0</v>
      </c>
      <c r="CF35" s="36">
        <v>0</v>
      </c>
      <c r="CG35" s="36">
        <v>0</v>
      </c>
      <c r="CH35" s="37">
        <v>0</v>
      </c>
      <c r="CI35" s="36">
        <v>0</v>
      </c>
      <c r="CJ35" s="37">
        <v>0</v>
      </c>
      <c r="CK35" s="36">
        <v>0</v>
      </c>
      <c r="CL35" s="36">
        <v>0</v>
      </c>
      <c r="CM35" s="37">
        <v>0</v>
      </c>
      <c r="CN35" s="37">
        <v>2866.8</v>
      </c>
      <c r="CO35" s="36">
        <v>1144.99992</v>
      </c>
      <c r="CP35" s="37">
        <v>48.8</v>
      </c>
      <c r="CQ35" s="37">
        <v>990</v>
      </c>
      <c r="CR35" s="36">
        <v>322.34400000000005</v>
      </c>
      <c r="CS35" s="37">
        <v>40.8</v>
      </c>
      <c r="CT35" s="36">
        <v>0</v>
      </c>
      <c r="CU35" s="36">
        <v>0</v>
      </c>
      <c r="CV35" s="37">
        <v>0</v>
      </c>
      <c r="CW35" s="37">
        <v>0</v>
      </c>
      <c r="CX35" s="36">
        <v>0</v>
      </c>
      <c r="CY35" s="37">
        <v>0</v>
      </c>
      <c r="CZ35" s="36">
        <v>0</v>
      </c>
      <c r="DA35" s="36">
        <v>0</v>
      </c>
      <c r="DB35" s="37">
        <v>0</v>
      </c>
      <c r="DC35" s="37">
        <v>0</v>
      </c>
      <c r="DD35" s="36">
        <v>0</v>
      </c>
      <c r="DE35" s="37">
        <v>0</v>
      </c>
      <c r="DF35" s="37">
        <v>0</v>
      </c>
      <c r="DG35" s="28">
        <f t="shared" si="6"/>
        <v>35741.40000000001</v>
      </c>
      <c r="DH35" s="28">
        <f t="shared" si="7"/>
        <v>16010.1180746</v>
      </c>
      <c r="DI35" s="28">
        <f t="shared" si="32"/>
        <v>14524.3308</v>
      </c>
      <c r="DJ35" s="36">
        <v>0</v>
      </c>
      <c r="DK35" s="36">
        <v>0</v>
      </c>
      <c r="DL35" s="36">
        <v>0</v>
      </c>
      <c r="DM35" s="37">
        <v>0</v>
      </c>
      <c r="DN35" s="36">
        <f t="shared" si="33"/>
        <v>0</v>
      </c>
      <c r="DO35" s="37">
        <v>0</v>
      </c>
      <c r="DP35" s="36">
        <v>0</v>
      </c>
      <c r="DQ35" s="36">
        <v>0</v>
      </c>
      <c r="DR35" s="36">
        <v>0</v>
      </c>
      <c r="DS35" s="36">
        <v>0</v>
      </c>
      <c r="DT35" s="36">
        <v>0</v>
      </c>
      <c r="DU35" s="36">
        <v>0</v>
      </c>
      <c r="DV35" s="36">
        <v>0</v>
      </c>
      <c r="DW35" s="36">
        <v>0</v>
      </c>
      <c r="DX35" s="36">
        <v>0</v>
      </c>
      <c r="DY35" s="37">
        <v>0</v>
      </c>
      <c r="DZ35" s="36">
        <f t="shared" si="34"/>
        <v>0</v>
      </c>
      <c r="EA35" s="37">
        <v>0</v>
      </c>
      <c r="EB35" s="36">
        <v>0</v>
      </c>
      <c r="EC35" s="28">
        <f t="shared" si="8"/>
        <v>0</v>
      </c>
      <c r="ED35" s="28">
        <f t="shared" si="35"/>
        <v>0</v>
      </c>
      <c r="EE35" s="28">
        <f t="shared" si="9"/>
        <v>0</v>
      </c>
      <c r="EF35" s="32"/>
      <c r="EG35" s="32"/>
      <c r="EI35" s="32"/>
    </row>
    <row r="36" spans="1:139" s="34" customFormat="1" ht="20.25" customHeight="1">
      <c r="A36" s="26">
        <v>27</v>
      </c>
      <c r="B36" s="33" t="s">
        <v>74</v>
      </c>
      <c r="C36" s="36">
        <v>11340.8166</v>
      </c>
      <c r="D36" s="36">
        <v>15104.3665</v>
      </c>
      <c r="E36" s="28">
        <f t="shared" si="10"/>
        <v>55891</v>
      </c>
      <c r="F36" s="28">
        <f t="shared" si="11"/>
        <v>26000.788175199996</v>
      </c>
      <c r="G36" s="28">
        <f t="shared" si="12"/>
        <v>25218.356000000003</v>
      </c>
      <c r="H36" s="28">
        <f t="shared" si="13"/>
        <v>96.99073670410388</v>
      </c>
      <c r="I36" s="28">
        <f t="shared" si="14"/>
        <v>45.120602601492195</v>
      </c>
      <c r="J36" s="28">
        <f t="shared" si="0"/>
        <v>15774</v>
      </c>
      <c r="K36" s="28">
        <f t="shared" si="1"/>
        <v>5942.288175199999</v>
      </c>
      <c r="L36" s="28">
        <f t="shared" si="15"/>
        <v>4735.796000000001</v>
      </c>
      <c r="M36" s="28">
        <f t="shared" si="16"/>
        <v>79.69650512347643</v>
      </c>
      <c r="N36" s="28">
        <f t="shared" si="17"/>
        <v>30.022797007734255</v>
      </c>
      <c r="O36" s="28">
        <f t="shared" si="2"/>
        <v>7762.8</v>
      </c>
      <c r="P36" s="28">
        <f t="shared" si="18"/>
        <v>3206.7971544</v>
      </c>
      <c r="Q36" s="28">
        <f t="shared" si="3"/>
        <v>2942.9370000000004</v>
      </c>
      <c r="R36" s="28">
        <f t="shared" si="19"/>
        <v>91.77184768179175</v>
      </c>
      <c r="S36" s="29">
        <f t="shared" si="20"/>
        <v>37.910766733652814</v>
      </c>
      <c r="T36" s="36">
        <v>262.8</v>
      </c>
      <c r="U36" s="36">
        <v>108.56215440000001</v>
      </c>
      <c r="V36" s="37">
        <v>70.177</v>
      </c>
      <c r="W36" s="28">
        <f t="shared" si="36"/>
        <v>64.64223226579593</v>
      </c>
      <c r="X36" s="29">
        <f t="shared" si="37"/>
        <v>26.703576864535773</v>
      </c>
      <c r="Y36" s="37">
        <v>3650</v>
      </c>
      <c r="Z36" s="36">
        <v>1006.6335</v>
      </c>
      <c r="AA36" s="37">
        <v>905.049</v>
      </c>
      <c r="AB36" s="28">
        <f t="shared" si="21"/>
        <v>89.90849201819728</v>
      </c>
      <c r="AC36" s="29">
        <f t="shared" si="22"/>
        <v>24.79586301369863</v>
      </c>
      <c r="AD36" s="36">
        <v>7500</v>
      </c>
      <c r="AE36" s="36">
        <v>3098.235</v>
      </c>
      <c r="AF36" s="37">
        <v>2872.76</v>
      </c>
      <c r="AG36" s="28">
        <f t="shared" si="23"/>
        <v>92.72246940596824</v>
      </c>
      <c r="AH36" s="29">
        <f t="shared" si="24"/>
        <v>38.30346666666667</v>
      </c>
      <c r="AI36" s="36">
        <v>331.2</v>
      </c>
      <c r="AJ36" s="36">
        <v>221.97322079999998</v>
      </c>
      <c r="AK36" s="37">
        <v>287.45</v>
      </c>
      <c r="AL36" s="28">
        <f t="shared" si="25"/>
        <v>129.49760289282608</v>
      </c>
      <c r="AM36" s="29">
        <f t="shared" si="26"/>
        <v>86.79045893719807</v>
      </c>
      <c r="AN36" s="30">
        <v>0</v>
      </c>
      <c r="AO36" s="30"/>
      <c r="AP36" s="36">
        <v>0</v>
      </c>
      <c r="AQ36" s="28"/>
      <c r="AR36" s="29"/>
      <c r="AS36" s="30"/>
      <c r="AT36" s="30"/>
      <c r="AU36" s="29">
        <v>0</v>
      </c>
      <c r="AV36" s="29"/>
      <c r="AW36" s="29"/>
      <c r="AX36" s="29"/>
      <c r="AY36" s="37">
        <v>40117</v>
      </c>
      <c r="AZ36" s="36">
        <f t="shared" si="27"/>
        <v>20058.5</v>
      </c>
      <c r="BA36" s="37">
        <v>20058.5</v>
      </c>
      <c r="BB36" s="31"/>
      <c r="BC36" s="31">
        <v>0</v>
      </c>
      <c r="BD36" s="31">
        <v>0</v>
      </c>
      <c r="BE36" s="37">
        <v>0</v>
      </c>
      <c r="BF36" s="36">
        <f t="shared" si="28"/>
        <v>0</v>
      </c>
      <c r="BG36" s="37">
        <v>307.5</v>
      </c>
      <c r="BH36" s="31">
        <v>0</v>
      </c>
      <c r="BI36" s="31">
        <v>0</v>
      </c>
      <c r="BJ36" s="31">
        <v>0</v>
      </c>
      <c r="BK36" s="29"/>
      <c r="BL36" s="29"/>
      <c r="BM36" s="29"/>
      <c r="BN36" s="28">
        <f t="shared" si="4"/>
        <v>2030</v>
      </c>
      <c r="BO36" s="28">
        <f t="shared" si="29"/>
        <v>708.0843</v>
      </c>
      <c r="BP36" s="28">
        <f t="shared" si="5"/>
        <v>326.32</v>
      </c>
      <c r="BQ36" s="28">
        <f t="shared" si="30"/>
        <v>46.08490825174347</v>
      </c>
      <c r="BR36" s="29">
        <f t="shared" si="31"/>
        <v>16.07487684729064</v>
      </c>
      <c r="BS36" s="36">
        <v>1700</v>
      </c>
      <c r="BT36" s="36">
        <v>592.977</v>
      </c>
      <c r="BU36" s="37">
        <v>209.76</v>
      </c>
      <c r="BV36" s="36">
        <v>0</v>
      </c>
      <c r="BW36" s="36">
        <v>0</v>
      </c>
      <c r="BX36" s="37">
        <v>0</v>
      </c>
      <c r="BY36" s="36">
        <v>0</v>
      </c>
      <c r="BZ36" s="36">
        <v>0</v>
      </c>
      <c r="CA36" s="36">
        <v>0</v>
      </c>
      <c r="CB36" s="36">
        <v>330</v>
      </c>
      <c r="CC36" s="36">
        <v>115.1073</v>
      </c>
      <c r="CD36" s="37">
        <v>116.56</v>
      </c>
      <c r="CE36" s="36">
        <v>0</v>
      </c>
      <c r="CF36" s="36">
        <v>0</v>
      </c>
      <c r="CG36" s="36">
        <v>0</v>
      </c>
      <c r="CH36" s="37">
        <v>0</v>
      </c>
      <c r="CI36" s="36">
        <v>0</v>
      </c>
      <c r="CJ36" s="37">
        <v>116.56</v>
      </c>
      <c r="CK36" s="36">
        <v>0</v>
      </c>
      <c r="CL36" s="36">
        <v>0</v>
      </c>
      <c r="CM36" s="37">
        <v>0</v>
      </c>
      <c r="CN36" s="37">
        <v>2000</v>
      </c>
      <c r="CO36" s="36">
        <v>798.8</v>
      </c>
      <c r="CP36" s="37">
        <v>261.82</v>
      </c>
      <c r="CQ36" s="37">
        <v>2000</v>
      </c>
      <c r="CR36" s="36">
        <v>651.2</v>
      </c>
      <c r="CS36" s="37">
        <v>246.82</v>
      </c>
      <c r="CT36" s="36">
        <v>0</v>
      </c>
      <c r="CU36" s="36">
        <v>0</v>
      </c>
      <c r="CV36" s="37">
        <v>12.22</v>
      </c>
      <c r="CW36" s="37">
        <v>0</v>
      </c>
      <c r="CX36" s="36">
        <v>0</v>
      </c>
      <c r="CY36" s="37">
        <v>0</v>
      </c>
      <c r="CZ36" s="36">
        <v>0</v>
      </c>
      <c r="DA36" s="36">
        <v>0</v>
      </c>
      <c r="DB36" s="37">
        <v>0</v>
      </c>
      <c r="DC36" s="37">
        <v>0</v>
      </c>
      <c r="DD36" s="36">
        <v>0</v>
      </c>
      <c r="DE36" s="37">
        <v>0</v>
      </c>
      <c r="DF36" s="37">
        <v>0</v>
      </c>
      <c r="DG36" s="28">
        <f t="shared" si="6"/>
        <v>55891</v>
      </c>
      <c r="DH36" s="28">
        <f t="shared" si="7"/>
        <v>26000.788175199996</v>
      </c>
      <c r="DI36" s="28">
        <f t="shared" si="32"/>
        <v>25218.356000000003</v>
      </c>
      <c r="DJ36" s="36">
        <v>0</v>
      </c>
      <c r="DK36" s="36">
        <v>0</v>
      </c>
      <c r="DL36" s="36">
        <v>0</v>
      </c>
      <c r="DM36" s="37">
        <v>0</v>
      </c>
      <c r="DN36" s="36">
        <f t="shared" si="33"/>
        <v>0</v>
      </c>
      <c r="DO36" s="37">
        <v>0</v>
      </c>
      <c r="DP36" s="36">
        <v>0</v>
      </c>
      <c r="DQ36" s="36">
        <v>0</v>
      </c>
      <c r="DR36" s="36">
        <v>0</v>
      </c>
      <c r="DS36" s="36">
        <v>0</v>
      </c>
      <c r="DT36" s="36">
        <v>0</v>
      </c>
      <c r="DU36" s="36">
        <v>0</v>
      </c>
      <c r="DV36" s="36">
        <v>0</v>
      </c>
      <c r="DW36" s="36">
        <v>0</v>
      </c>
      <c r="DX36" s="36">
        <v>0</v>
      </c>
      <c r="DY36" s="37">
        <v>0</v>
      </c>
      <c r="DZ36" s="36">
        <f t="shared" si="34"/>
        <v>0</v>
      </c>
      <c r="EA36" s="37">
        <v>0</v>
      </c>
      <c r="EB36" s="36">
        <v>0</v>
      </c>
      <c r="EC36" s="28">
        <f t="shared" si="8"/>
        <v>0</v>
      </c>
      <c r="ED36" s="28">
        <f t="shared" si="35"/>
        <v>0</v>
      </c>
      <c r="EE36" s="28">
        <f t="shared" si="9"/>
        <v>0</v>
      </c>
      <c r="EF36" s="32"/>
      <c r="EG36" s="32"/>
      <c r="EI36" s="32"/>
    </row>
    <row r="37" spans="1:139" s="34" customFormat="1" ht="20.25" customHeight="1">
      <c r="A37" s="26">
        <v>28</v>
      </c>
      <c r="B37" s="33" t="s">
        <v>75</v>
      </c>
      <c r="C37" s="36">
        <v>13291.8478</v>
      </c>
      <c r="D37" s="36">
        <v>21712.8557</v>
      </c>
      <c r="E37" s="28">
        <f t="shared" si="10"/>
        <v>79389</v>
      </c>
      <c r="F37" s="28">
        <f t="shared" si="11"/>
        <v>36532.966975999996</v>
      </c>
      <c r="G37" s="28">
        <f t="shared" si="12"/>
        <v>34605.3221</v>
      </c>
      <c r="H37" s="28">
        <f t="shared" si="13"/>
        <v>94.72354687954486</v>
      </c>
      <c r="I37" s="28">
        <f t="shared" si="14"/>
        <v>43.5895679502198</v>
      </c>
      <c r="J37" s="28">
        <f t="shared" si="0"/>
        <v>34987.5</v>
      </c>
      <c r="K37" s="28">
        <f t="shared" si="1"/>
        <v>14332.216976</v>
      </c>
      <c r="L37" s="28">
        <f t="shared" si="15"/>
        <v>11735.122099999999</v>
      </c>
      <c r="M37" s="28">
        <f t="shared" si="16"/>
        <v>81.87932208709256</v>
      </c>
      <c r="N37" s="28">
        <f t="shared" si="17"/>
        <v>33.540899178277954</v>
      </c>
      <c r="O37" s="28">
        <f t="shared" si="2"/>
        <v>19000</v>
      </c>
      <c r="P37" s="28">
        <f t="shared" si="18"/>
        <v>7848.862</v>
      </c>
      <c r="Q37" s="28">
        <f t="shared" si="3"/>
        <v>7961.3781</v>
      </c>
      <c r="R37" s="28">
        <f t="shared" si="19"/>
        <v>101.43353393141578</v>
      </c>
      <c r="S37" s="29">
        <f t="shared" si="20"/>
        <v>41.90199</v>
      </c>
      <c r="T37" s="36">
        <v>3200</v>
      </c>
      <c r="U37" s="36">
        <v>1321.9136</v>
      </c>
      <c r="V37" s="37">
        <v>808.9661</v>
      </c>
      <c r="W37" s="28">
        <f t="shared" si="36"/>
        <v>61.196594089053924</v>
      </c>
      <c r="X37" s="29">
        <f t="shared" si="37"/>
        <v>25.280190625</v>
      </c>
      <c r="Y37" s="37">
        <v>2500</v>
      </c>
      <c r="Z37" s="36">
        <v>689.475</v>
      </c>
      <c r="AA37" s="37">
        <v>1257.934</v>
      </c>
      <c r="AB37" s="28">
        <f t="shared" si="21"/>
        <v>182.448094564705</v>
      </c>
      <c r="AC37" s="29">
        <f t="shared" si="22"/>
        <v>50.31736</v>
      </c>
      <c r="AD37" s="36">
        <v>15800</v>
      </c>
      <c r="AE37" s="36">
        <v>6526.9484</v>
      </c>
      <c r="AF37" s="37">
        <v>7152.412</v>
      </c>
      <c r="AG37" s="28">
        <f t="shared" si="23"/>
        <v>109.58278757037516</v>
      </c>
      <c r="AH37" s="29">
        <f t="shared" si="24"/>
        <v>45.26843037974684</v>
      </c>
      <c r="AI37" s="36">
        <v>1534</v>
      </c>
      <c r="AJ37" s="36">
        <v>1028.100606</v>
      </c>
      <c r="AK37" s="37">
        <v>540.05</v>
      </c>
      <c r="AL37" s="28">
        <f t="shared" si="25"/>
        <v>52.52890591137343</v>
      </c>
      <c r="AM37" s="29">
        <f t="shared" si="26"/>
        <v>35.20534550195567</v>
      </c>
      <c r="AN37" s="30">
        <v>0</v>
      </c>
      <c r="AO37" s="30"/>
      <c r="AP37" s="36">
        <v>0</v>
      </c>
      <c r="AQ37" s="28"/>
      <c r="AR37" s="29"/>
      <c r="AS37" s="30"/>
      <c r="AT37" s="30"/>
      <c r="AU37" s="29">
        <v>0</v>
      </c>
      <c r="AV37" s="29"/>
      <c r="AW37" s="29"/>
      <c r="AX37" s="29"/>
      <c r="AY37" s="37">
        <v>44401.5</v>
      </c>
      <c r="AZ37" s="36">
        <f t="shared" si="27"/>
        <v>22200.75</v>
      </c>
      <c r="BA37" s="37">
        <v>22668.8</v>
      </c>
      <c r="BB37" s="31"/>
      <c r="BC37" s="31">
        <v>0</v>
      </c>
      <c r="BD37" s="31">
        <v>0</v>
      </c>
      <c r="BE37" s="37">
        <v>0</v>
      </c>
      <c r="BF37" s="36">
        <f t="shared" si="28"/>
        <v>0</v>
      </c>
      <c r="BG37" s="37">
        <v>0</v>
      </c>
      <c r="BH37" s="31">
        <v>0</v>
      </c>
      <c r="BI37" s="31">
        <v>0</v>
      </c>
      <c r="BJ37" s="31">
        <v>0</v>
      </c>
      <c r="BK37" s="29"/>
      <c r="BL37" s="29"/>
      <c r="BM37" s="29"/>
      <c r="BN37" s="28">
        <f t="shared" si="4"/>
        <v>167</v>
      </c>
      <c r="BO37" s="28">
        <f t="shared" si="29"/>
        <v>58.25127</v>
      </c>
      <c r="BP37" s="28">
        <f t="shared" si="5"/>
        <v>93.76</v>
      </c>
      <c r="BQ37" s="28">
        <f t="shared" si="30"/>
        <v>160.95786409463693</v>
      </c>
      <c r="BR37" s="29">
        <f t="shared" si="31"/>
        <v>56.143712574850305</v>
      </c>
      <c r="BS37" s="36">
        <v>167</v>
      </c>
      <c r="BT37" s="36">
        <v>58.25127</v>
      </c>
      <c r="BU37" s="37">
        <v>93.76</v>
      </c>
      <c r="BV37" s="36">
        <v>0</v>
      </c>
      <c r="BW37" s="36">
        <v>0</v>
      </c>
      <c r="BX37" s="37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7">
        <v>0</v>
      </c>
      <c r="CE37" s="36">
        <v>0</v>
      </c>
      <c r="CF37" s="36">
        <v>0</v>
      </c>
      <c r="CG37" s="36">
        <v>0</v>
      </c>
      <c r="CH37" s="37">
        <v>0</v>
      </c>
      <c r="CI37" s="36">
        <v>0</v>
      </c>
      <c r="CJ37" s="37">
        <v>0</v>
      </c>
      <c r="CK37" s="36">
        <v>0</v>
      </c>
      <c r="CL37" s="36">
        <v>0</v>
      </c>
      <c r="CM37" s="37">
        <v>0</v>
      </c>
      <c r="CN37" s="37">
        <v>11786.5</v>
      </c>
      <c r="CO37" s="36">
        <v>4707.5280999999995</v>
      </c>
      <c r="CP37" s="37">
        <v>1882</v>
      </c>
      <c r="CQ37" s="37">
        <v>2786.5</v>
      </c>
      <c r="CR37" s="36">
        <v>907.2844</v>
      </c>
      <c r="CS37" s="37">
        <v>484.2</v>
      </c>
      <c r="CT37" s="36">
        <v>0</v>
      </c>
      <c r="CU37" s="36">
        <v>0</v>
      </c>
      <c r="CV37" s="37">
        <v>0</v>
      </c>
      <c r="CW37" s="37">
        <v>0</v>
      </c>
      <c r="CX37" s="36">
        <v>0</v>
      </c>
      <c r="CY37" s="37">
        <v>0</v>
      </c>
      <c r="CZ37" s="36">
        <v>0</v>
      </c>
      <c r="DA37" s="36">
        <v>0</v>
      </c>
      <c r="DB37" s="37">
        <v>0</v>
      </c>
      <c r="DC37" s="37">
        <v>0</v>
      </c>
      <c r="DD37" s="36">
        <v>0</v>
      </c>
      <c r="DE37" s="37">
        <v>0</v>
      </c>
      <c r="DF37" s="37">
        <v>0</v>
      </c>
      <c r="DG37" s="28">
        <f t="shared" si="6"/>
        <v>79389</v>
      </c>
      <c r="DH37" s="28">
        <f t="shared" si="7"/>
        <v>36532.966975999996</v>
      </c>
      <c r="DI37" s="28">
        <f t="shared" si="32"/>
        <v>34403.922099999996</v>
      </c>
      <c r="DJ37" s="36">
        <v>0</v>
      </c>
      <c r="DK37" s="36">
        <v>0</v>
      </c>
      <c r="DL37" s="36">
        <v>0</v>
      </c>
      <c r="DM37" s="37">
        <v>0</v>
      </c>
      <c r="DN37" s="36">
        <f t="shared" si="33"/>
        <v>0</v>
      </c>
      <c r="DO37" s="37">
        <v>201.4</v>
      </c>
      <c r="DP37" s="36">
        <v>0</v>
      </c>
      <c r="DQ37" s="36">
        <v>0</v>
      </c>
      <c r="DR37" s="36">
        <v>0</v>
      </c>
      <c r="DS37" s="36">
        <v>0</v>
      </c>
      <c r="DT37" s="36">
        <v>0</v>
      </c>
      <c r="DU37" s="36">
        <v>0</v>
      </c>
      <c r="DV37" s="36">
        <v>0</v>
      </c>
      <c r="DW37" s="36">
        <v>0</v>
      </c>
      <c r="DX37" s="36">
        <v>0</v>
      </c>
      <c r="DY37" s="37">
        <v>0</v>
      </c>
      <c r="DZ37" s="36">
        <f t="shared" si="34"/>
        <v>0</v>
      </c>
      <c r="EA37" s="37">
        <v>0</v>
      </c>
      <c r="EB37" s="36">
        <v>0</v>
      </c>
      <c r="EC37" s="28">
        <f t="shared" si="8"/>
        <v>0</v>
      </c>
      <c r="ED37" s="28">
        <f t="shared" si="35"/>
        <v>0</v>
      </c>
      <c r="EE37" s="28">
        <f t="shared" si="9"/>
        <v>201.4</v>
      </c>
      <c r="EF37" s="32"/>
      <c r="EG37" s="32"/>
      <c r="EI37" s="32"/>
    </row>
    <row r="38" spans="1:139" s="34" customFormat="1" ht="20.25" customHeight="1">
      <c r="A38" s="26">
        <v>29</v>
      </c>
      <c r="B38" s="33" t="s">
        <v>76</v>
      </c>
      <c r="C38" s="36">
        <v>1255.1208</v>
      </c>
      <c r="D38" s="36">
        <v>5783.1411</v>
      </c>
      <c r="E38" s="28">
        <f t="shared" si="10"/>
        <v>54168.700000000004</v>
      </c>
      <c r="F38" s="28">
        <f t="shared" si="11"/>
        <v>25413.506109200007</v>
      </c>
      <c r="G38" s="28">
        <f t="shared" si="12"/>
        <v>24091.9932</v>
      </c>
      <c r="H38" s="28">
        <f t="shared" si="13"/>
        <v>94.7999583232571</v>
      </c>
      <c r="I38" s="28">
        <f t="shared" si="14"/>
        <v>44.47585635246923</v>
      </c>
      <c r="J38" s="28">
        <f t="shared" si="0"/>
        <v>13934.9</v>
      </c>
      <c r="K38" s="28">
        <f t="shared" si="1"/>
        <v>5296.6061092</v>
      </c>
      <c r="L38" s="28">
        <f t="shared" si="15"/>
        <v>2878.9932</v>
      </c>
      <c r="M38" s="28">
        <f t="shared" si="16"/>
        <v>54.35543328395328</v>
      </c>
      <c r="N38" s="28">
        <f t="shared" si="17"/>
        <v>20.660307573071925</v>
      </c>
      <c r="O38" s="28">
        <f t="shared" si="2"/>
        <v>6188.9</v>
      </c>
      <c r="P38" s="28">
        <f t="shared" si="18"/>
        <v>2556.6222122000004</v>
      </c>
      <c r="Q38" s="28">
        <f t="shared" si="3"/>
        <v>2446.4792</v>
      </c>
      <c r="R38" s="28">
        <f t="shared" si="19"/>
        <v>95.69185421004299</v>
      </c>
      <c r="S38" s="29">
        <f t="shared" si="20"/>
        <v>39.530113590460346</v>
      </c>
      <c r="T38" s="36">
        <v>188.9</v>
      </c>
      <c r="U38" s="36">
        <v>78.0342122</v>
      </c>
      <c r="V38" s="37">
        <v>99.3492</v>
      </c>
      <c r="W38" s="28">
        <f t="shared" si="36"/>
        <v>127.31492661881451</v>
      </c>
      <c r="X38" s="29">
        <f t="shared" si="37"/>
        <v>52.59354155637903</v>
      </c>
      <c r="Y38" s="37">
        <v>2700</v>
      </c>
      <c r="Z38" s="36">
        <v>744.633</v>
      </c>
      <c r="AA38" s="37">
        <v>203.374</v>
      </c>
      <c r="AB38" s="28">
        <f t="shared" si="21"/>
        <v>27.311977846805068</v>
      </c>
      <c r="AC38" s="29">
        <f t="shared" si="22"/>
        <v>7.53237037037037</v>
      </c>
      <c r="AD38" s="36">
        <v>6000</v>
      </c>
      <c r="AE38" s="36">
        <v>2478.588</v>
      </c>
      <c r="AF38" s="37">
        <v>2347.13</v>
      </c>
      <c r="AG38" s="28">
        <f t="shared" si="23"/>
        <v>94.6962544803735</v>
      </c>
      <c r="AH38" s="29">
        <f t="shared" si="24"/>
        <v>39.118833333333335</v>
      </c>
      <c r="AI38" s="36">
        <v>63</v>
      </c>
      <c r="AJ38" s="36">
        <v>42.223167</v>
      </c>
      <c r="AK38" s="37">
        <v>46</v>
      </c>
      <c r="AL38" s="28">
        <f t="shared" si="25"/>
        <v>108.94493063488109</v>
      </c>
      <c r="AM38" s="29">
        <f t="shared" si="26"/>
        <v>73.01587301587301</v>
      </c>
      <c r="AN38" s="30">
        <v>0</v>
      </c>
      <c r="AO38" s="30"/>
      <c r="AP38" s="36">
        <v>0</v>
      </c>
      <c r="AQ38" s="28"/>
      <c r="AR38" s="29"/>
      <c r="AS38" s="30"/>
      <c r="AT38" s="30"/>
      <c r="AU38" s="29">
        <v>0</v>
      </c>
      <c r="AV38" s="29"/>
      <c r="AW38" s="29"/>
      <c r="AX38" s="29"/>
      <c r="AY38" s="37">
        <v>40233.8</v>
      </c>
      <c r="AZ38" s="36">
        <f t="shared" si="27"/>
        <v>20116.9</v>
      </c>
      <c r="BA38" s="37">
        <v>21213</v>
      </c>
      <c r="BB38" s="31"/>
      <c r="BC38" s="31">
        <v>0</v>
      </c>
      <c r="BD38" s="31">
        <v>0</v>
      </c>
      <c r="BE38" s="37">
        <v>0</v>
      </c>
      <c r="BF38" s="36">
        <f t="shared" si="28"/>
        <v>0</v>
      </c>
      <c r="BG38" s="37">
        <v>0</v>
      </c>
      <c r="BH38" s="31">
        <v>0</v>
      </c>
      <c r="BI38" s="31">
        <v>0</v>
      </c>
      <c r="BJ38" s="31">
        <v>0</v>
      </c>
      <c r="BK38" s="29"/>
      <c r="BL38" s="29"/>
      <c r="BM38" s="29"/>
      <c r="BN38" s="28">
        <f t="shared" si="4"/>
        <v>733</v>
      </c>
      <c r="BO38" s="28">
        <f t="shared" si="29"/>
        <v>255.67773</v>
      </c>
      <c r="BP38" s="28">
        <f t="shared" si="5"/>
        <v>32.5</v>
      </c>
      <c r="BQ38" s="28">
        <f t="shared" si="30"/>
        <v>12.711314356553464</v>
      </c>
      <c r="BR38" s="29">
        <f t="shared" si="31"/>
        <v>4.433833560709413</v>
      </c>
      <c r="BS38" s="36">
        <v>700</v>
      </c>
      <c r="BT38" s="36">
        <v>244.167</v>
      </c>
      <c r="BU38" s="37">
        <v>32.5</v>
      </c>
      <c r="BV38" s="36">
        <v>0</v>
      </c>
      <c r="BW38" s="36">
        <v>0</v>
      </c>
      <c r="BX38" s="37">
        <v>0</v>
      </c>
      <c r="BY38" s="36">
        <v>0</v>
      </c>
      <c r="BZ38" s="36">
        <v>0</v>
      </c>
      <c r="CA38" s="36">
        <v>0</v>
      </c>
      <c r="CB38" s="36">
        <v>33</v>
      </c>
      <c r="CC38" s="36">
        <v>11.51073</v>
      </c>
      <c r="CD38" s="37">
        <v>0</v>
      </c>
      <c r="CE38" s="36">
        <v>0</v>
      </c>
      <c r="CF38" s="36">
        <v>0</v>
      </c>
      <c r="CG38" s="36">
        <v>0</v>
      </c>
      <c r="CH38" s="37">
        <v>0</v>
      </c>
      <c r="CI38" s="36">
        <v>0</v>
      </c>
      <c r="CJ38" s="37">
        <v>0</v>
      </c>
      <c r="CK38" s="36">
        <v>0</v>
      </c>
      <c r="CL38" s="36">
        <v>0</v>
      </c>
      <c r="CM38" s="37">
        <v>0</v>
      </c>
      <c r="CN38" s="37">
        <v>4250</v>
      </c>
      <c r="CO38" s="36">
        <v>1697.4499999999998</v>
      </c>
      <c r="CP38" s="37">
        <v>150.64</v>
      </c>
      <c r="CQ38" s="37">
        <v>2250</v>
      </c>
      <c r="CR38" s="36">
        <v>732.6</v>
      </c>
      <c r="CS38" s="37">
        <v>148.64</v>
      </c>
      <c r="CT38" s="36">
        <v>0</v>
      </c>
      <c r="CU38" s="36">
        <v>0</v>
      </c>
      <c r="CV38" s="37">
        <v>0</v>
      </c>
      <c r="CW38" s="37">
        <v>0</v>
      </c>
      <c r="CX38" s="36">
        <v>0</v>
      </c>
      <c r="CY38" s="37">
        <v>0</v>
      </c>
      <c r="CZ38" s="36">
        <v>0</v>
      </c>
      <c r="DA38" s="36">
        <v>0</v>
      </c>
      <c r="DB38" s="37">
        <v>0</v>
      </c>
      <c r="DC38" s="37">
        <v>0</v>
      </c>
      <c r="DD38" s="36">
        <v>0</v>
      </c>
      <c r="DE38" s="37">
        <v>0</v>
      </c>
      <c r="DF38" s="37">
        <v>0</v>
      </c>
      <c r="DG38" s="28">
        <f t="shared" si="6"/>
        <v>54168.700000000004</v>
      </c>
      <c r="DH38" s="28">
        <f t="shared" si="7"/>
        <v>25413.506109200007</v>
      </c>
      <c r="DI38" s="28">
        <f t="shared" si="32"/>
        <v>24091.9932</v>
      </c>
      <c r="DJ38" s="36">
        <v>0</v>
      </c>
      <c r="DK38" s="36">
        <v>0</v>
      </c>
      <c r="DL38" s="36">
        <v>0</v>
      </c>
      <c r="DM38" s="37">
        <v>0</v>
      </c>
      <c r="DN38" s="36">
        <f t="shared" si="33"/>
        <v>0</v>
      </c>
      <c r="DO38" s="37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v>0</v>
      </c>
      <c r="DY38" s="37">
        <v>0</v>
      </c>
      <c r="DZ38" s="36">
        <f t="shared" si="34"/>
        <v>0</v>
      </c>
      <c r="EA38" s="37">
        <v>0</v>
      </c>
      <c r="EB38" s="36">
        <v>0</v>
      </c>
      <c r="EC38" s="28">
        <f t="shared" si="8"/>
        <v>0</v>
      </c>
      <c r="ED38" s="28">
        <f t="shared" si="35"/>
        <v>0</v>
      </c>
      <c r="EE38" s="28">
        <f t="shared" si="9"/>
        <v>0</v>
      </c>
      <c r="EF38" s="32"/>
      <c r="EG38" s="32"/>
      <c r="EI38" s="32"/>
    </row>
    <row r="39" spans="1:139" s="34" customFormat="1" ht="20.25" customHeight="1">
      <c r="A39" s="26">
        <v>30</v>
      </c>
      <c r="B39" s="33" t="s">
        <v>77</v>
      </c>
      <c r="C39" s="36">
        <v>4729.852</v>
      </c>
      <c r="D39" s="36">
        <v>16869.2561</v>
      </c>
      <c r="E39" s="28">
        <f t="shared" si="10"/>
        <v>39469.6</v>
      </c>
      <c r="F39" s="28">
        <f t="shared" si="11"/>
        <v>18810.016384</v>
      </c>
      <c r="G39" s="28">
        <f t="shared" si="12"/>
        <v>19506.073500000002</v>
      </c>
      <c r="H39" s="28">
        <f t="shared" si="13"/>
        <v>103.70045991343248</v>
      </c>
      <c r="I39" s="28">
        <f t="shared" si="14"/>
        <v>49.42049957435597</v>
      </c>
      <c r="J39" s="28">
        <f t="shared" si="0"/>
        <v>9622.4</v>
      </c>
      <c r="K39" s="28">
        <f t="shared" si="1"/>
        <v>3886.4163839999997</v>
      </c>
      <c r="L39" s="28">
        <f t="shared" si="15"/>
        <v>3912.2735</v>
      </c>
      <c r="M39" s="28">
        <f t="shared" si="16"/>
        <v>100.66532027053125</v>
      </c>
      <c r="N39" s="28">
        <f t="shared" si="17"/>
        <v>40.65798033754572</v>
      </c>
      <c r="O39" s="28">
        <f t="shared" si="2"/>
        <v>5100</v>
      </c>
      <c r="P39" s="28">
        <f t="shared" si="18"/>
        <v>2106.7998000000002</v>
      </c>
      <c r="Q39" s="28">
        <f t="shared" si="3"/>
        <v>2088.7355000000002</v>
      </c>
      <c r="R39" s="28">
        <f t="shared" si="19"/>
        <v>99.14257159128267</v>
      </c>
      <c r="S39" s="29">
        <f t="shared" si="20"/>
        <v>40.95559803921569</v>
      </c>
      <c r="T39" s="36">
        <v>800</v>
      </c>
      <c r="U39" s="36">
        <v>330.4784</v>
      </c>
      <c r="V39" s="37">
        <v>368.9705</v>
      </c>
      <c r="W39" s="28">
        <f t="shared" si="36"/>
        <v>111.64738754484407</v>
      </c>
      <c r="X39" s="29">
        <f t="shared" si="37"/>
        <v>46.1213125</v>
      </c>
      <c r="Y39" s="37">
        <v>1900</v>
      </c>
      <c r="Z39" s="36">
        <v>524.001</v>
      </c>
      <c r="AA39" s="37">
        <v>601.318</v>
      </c>
      <c r="AB39" s="28">
        <f t="shared" si="21"/>
        <v>114.75512451312116</v>
      </c>
      <c r="AC39" s="29">
        <f t="shared" si="22"/>
        <v>31.648315789473685</v>
      </c>
      <c r="AD39" s="36">
        <v>4300</v>
      </c>
      <c r="AE39" s="36">
        <v>1776.3214</v>
      </c>
      <c r="AF39" s="37">
        <v>1719.765</v>
      </c>
      <c r="AG39" s="28">
        <f t="shared" si="23"/>
        <v>96.81609420457356</v>
      </c>
      <c r="AH39" s="29">
        <f t="shared" si="24"/>
        <v>39.99453488372093</v>
      </c>
      <c r="AI39" s="36">
        <v>800</v>
      </c>
      <c r="AJ39" s="36">
        <v>536.1672</v>
      </c>
      <c r="AK39" s="37">
        <v>704</v>
      </c>
      <c r="AL39" s="28">
        <f t="shared" si="25"/>
        <v>131.30232509560452</v>
      </c>
      <c r="AM39" s="29">
        <f t="shared" si="26"/>
        <v>88</v>
      </c>
      <c r="AN39" s="30">
        <v>0</v>
      </c>
      <c r="AO39" s="30"/>
      <c r="AP39" s="36">
        <v>0</v>
      </c>
      <c r="AQ39" s="28"/>
      <c r="AR39" s="29"/>
      <c r="AS39" s="30"/>
      <c r="AT39" s="30"/>
      <c r="AU39" s="29">
        <v>0</v>
      </c>
      <c r="AV39" s="29"/>
      <c r="AW39" s="29"/>
      <c r="AX39" s="29"/>
      <c r="AY39" s="37">
        <v>28841</v>
      </c>
      <c r="AZ39" s="36">
        <f t="shared" si="27"/>
        <v>14420.5</v>
      </c>
      <c r="BA39" s="37">
        <v>14587.6</v>
      </c>
      <c r="BB39" s="31"/>
      <c r="BC39" s="31">
        <v>0</v>
      </c>
      <c r="BD39" s="31">
        <v>0</v>
      </c>
      <c r="BE39" s="37">
        <v>0</v>
      </c>
      <c r="BF39" s="36">
        <f t="shared" si="28"/>
        <v>0</v>
      </c>
      <c r="BG39" s="37">
        <v>0</v>
      </c>
      <c r="BH39" s="31">
        <v>0</v>
      </c>
      <c r="BI39" s="31">
        <v>0</v>
      </c>
      <c r="BJ39" s="31">
        <v>0</v>
      </c>
      <c r="BK39" s="29"/>
      <c r="BL39" s="29"/>
      <c r="BM39" s="29"/>
      <c r="BN39" s="28">
        <f t="shared" si="4"/>
        <v>166.4</v>
      </c>
      <c r="BO39" s="28">
        <f t="shared" si="29"/>
        <v>58.04198400000001</v>
      </c>
      <c r="BP39" s="28">
        <f t="shared" si="5"/>
        <v>0</v>
      </c>
      <c r="BQ39" s="28">
        <f t="shared" si="30"/>
        <v>0</v>
      </c>
      <c r="BR39" s="29">
        <f t="shared" si="31"/>
        <v>0</v>
      </c>
      <c r="BS39" s="36">
        <v>166.4</v>
      </c>
      <c r="BT39" s="36">
        <v>58.04198400000001</v>
      </c>
      <c r="BU39" s="37">
        <v>0</v>
      </c>
      <c r="BV39" s="36">
        <v>0</v>
      </c>
      <c r="BW39" s="36">
        <v>0</v>
      </c>
      <c r="BX39" s="37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7">
        <v>0</v>
      </c>
      <c r="CE39" s="36">
        <v>0</v>
      </c>
      <c r="CF39" s="36">
        <v>0</v>
      </c>
      <c r="CG39" s="36">
        <v>0</v>
      </c>
      <c r="CH39" s="37">
        <v>0</v>
      </c>
      <c r="CI39" s="36">
        <v>0</v>
      </c>
      <c r="CJ39" s="37">
        <v>0</v>
      </c>
      <c r="CK39" s="36">
        <v>0</v>
      </c>
      <c r="CL39" s="36">
        <v>0</v>
      </c>
      <c r="CM39" s="37">
        <v>0</v>
      </c>
      <c r="CN39" s="37">
        <v>1560</v>
      </c>
      <c r="CO39" s="36">
        <v>623.064</v>
      </c>
      <c r="CP39" s="37">
        <v>471.02</v>
      </c>
      <c r="CQ39" s="37">
        <v>1560</v>
      </c>
      <c r="CR39" s="36">
        <v>507.93600000000004</v>
      </c>
      <c r="CS39" s="37">
        <v>462.02</v>
      </c>
      <c r="CT39" s="36">
        <v>0</v>
      </c>
      <c r="CU39" s="36">
        <v>0</v>
      </c>
      <c r="CV39" s="37">
        <v>0</v>
      </c>
      <c r="CW39" s="37">
        <v>0</v>
      </c>
      <c r="CX39" s="36">
        <v>0</v>
      </c>
      <c r="CY39" s="37">
        <v>0</v>
      </c>
      <c r="CZ39" s="36">
        <v>0</v>
      </c>
      <c r="DA39" s="36">
        <v>0</v>
      </c>
      <c r="DB39" s="37">
        <v>0</v>
      </c>
      <c r="DC39" s="37">
        <v>96</v>
      </c>
      <c r="DD39" s="36">
        <v>38.3424</v>
      </c>
      <c r="DE39" s="37">
        <v>47.2</v>
      </c>
      <c r="DF39" s="37">
        <v>0</v>
      </c>
      <c r="DG39" s="28">
        <f t="shared" si="6"/>
        <v>38463.4</v>
      </c>
      <c r="DH39" s="28">
        <f t="shared" si="7"/>
        <v>18306.916384</v>
      </c>
      <c r="DI39" s="28">
        <f t="shared" si="32"/>
        <v>18499.8735</v>
      </c>
      <c r="DJ39" s="36">
        <v>0</v>
      </c>
      <c r="DK39" s="36">
        <v>0</v>
      </c>
      <c r="DL39" s="36">
        <v>0</v>
      </c>
      <c r="DM39" s="37">
        <v>1006.2</v>
      </c>
      <c r="DN39" s="36">
        <f t="shared" si="33"/>
        <v>503.1</v>
      </c>
      <c r="DO39" s="37">
        <v>1006.2</v>
      </c>
      <c r="DP39" s="36">
        <v>0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v>0</v>
      </c>
      <c r="DY39" s="37">
        <v>0</v>
      </c>
      <c r="DZ39" s="36">
        <f t="shared" si="34"/>
        <v>0</v>
      </c>
      <c r="EA39" s="37">
        <v>0</v>
      </c>
      <c r="EB39" s="36">
        <v>0</v>
      </c>
      <c r="EC39" s="28">
        <f t="shared" si="8"/>
        <v>1006.2</v>
      </c>
      <c r="ED39" s="28">
        <f t="shared" si="35"/>
        <v>503.1</v>
      </c>
      <c r="EE39" s="28">
        <f t="shared" si="9"/>
        <v>1006.2</v>
      </c>
      <c r="EF39" s="32"/>
      <c r="EG39" s="32"/>
      <c r="EI39" s="32"/>
    </row>
    <row r="40" spans="1:139" s="34" customFormat="1" ht="20.25" customHeight="1">
      <c r="A40" s="26">
        <v>31</v>
      </c>
      <c r="B40" s="33" t="s">
        <v>78</v>
      </c>
      <c r="C40" s="36">
        <v>615.5722</v>
      </c>
      <c r="D40" s="36">
        <v>1895.8988</v>
      </c>
      <c r="E40" s="28">
        <f t="shared" si="10"/>
        <v>83509.307</v>
      </c>
      <c r="F40" s="28">
        <f t="shared" si="11"/>
        <v>37826.1083156</v>
      </c>
      <c r="G40" s="28">
        <f t="shared" si="12"/>
        <v>32203.834700000003</v>
      </c>
      <c r="H40" s="28">
        <f t="shared" si="13"/>
        <v>85.13652642061173</v>
      </c>
      <c r="I40" s="28">
        <f t="shared" si="14"/>
        <v>38.56316841427028</v>
      </c>
      <c r="J40" s="28">
        <f t="shared" si="0"/>
        <v>30314.2</v>
      </c>
      <c r="K40" s="28">
        <f t="shared" si="1"/>
        <v>11228.5548156</v>
      </c>
      <c r="L40" s="28">
        <f t="shared" si="15"/>
        <v>5758.426700000001</v>
      </c>
      <c r="M40" s="28">
        <f t="shared" si="16"/>
        <v>51.28377422177013</v>
      </c>
      <c r="N40" s="28">
        <f t="shared" si="17"/>
        <v>18.99580625581411</v>
      </c>
      <c r="O40" s="28">
        <f t="shared" si="2"/>
        <v>8030.2</v>
      </c>
      <c r="P40" s="28">
        <f t="shared" si="18"/>
        <v>3317.2595596</v>
      </c>
      <c r="Q40" s="28">
        <f t="shared" si="3"/>
        <v>2732.3611</v>
      </c>
      <c r="R40" s="28">
        <f t="shared" si="19"/>
        <v>82.36802248689494</v>
      </c>
      <c r="S40" s="29">
        <f t="shared" si="20"/>
        <v>34.02606535329133</v>
      </c>
      <c r="T40" s="36">
        <v>30.2</v>
      </c>
      <c r="U40" s="36">
        <v>12.4755596</v>
      </c>
      <c r="V40" s="37">
        <v>0.174</v>
      </c>
      <c r="W40" s="28">
        <f t="shared" si="36"/>
        <v>1.3947270148907789</v>
      </c>
      <c r="X40" s="29">
        <f t="shared" si="37"/>
        <v>0.5761589403973509</v>
      </c>
      <c r="Y40" s="37">
        <v>7000</v>
      </c>
      <c r="Z40" s="36">
        <v>1930.53</v>
      </c>
      <c r="AA40" s="37">
        <v>974.27</v>
      </c>
      <c r="AB40" s="28">
        <f t="shared" si="21"/>
        <v>50.46645221778475</v>
      </c>
      <c r="AC40" s="29">
        <f t="shared" si="22"/>
        <v>13.918142857142858</v>
      </c>
      <c r="AD40" s="36">
        <v>8000</v>
      </c>
      <c r="AE40" s="36">
        <v>3304.784</v>
      </c>
      <c r="AF40" s="37">
        <v>2732.1871</v>
      </c>
      <c r="AG40" s="28">
        <f t="shared" si="23"/>
        <v>82.67369667730176</v>
      </c>
      <c r="AH40" s="29">
        <f t="shared" si="24"/>
        <v>34.15233875</v>
      </c>
      <c r="AI40" s="36">
        <v>384</v>
      </c>
      <c r="AJ40" s="36">
        <v>257.360256</v>
      </c>
      <c r="AK40" s="37">
        <v>438.9</v>
      </c>
      <c r="AL40" s="28">
        <f t="shared" si="25"/>
        <v>170.53915271206444</v>
      </c>
      <c r="AM40" s="29">
        <f t="shared" si="26"/>
        <v>114.29687499999999</v>
      </c>
      <c r="AN40" s="30">
        <v>0</v>
      </c>
      <c r="AO40" s="30"/>
      <c r="AP40" s="36">
        <v>0</v>
      </c>
      <c r="AQ40" s="28"/>
      <c r="AR40" s="29"/>
      <c r="AS40" s="30"/>
      <c r="AT40" s="30"/>
      <c r="AU40" s="29">
        <v>0</v>
      </c>
      <c r="AV40" s="29"/>
      <c r="AW40" s="29"/>
      <c r="AX40" s="29"/>
      <c r="AY40" s="37">
        <v>50219.8</v>
      </c>
      <c r="AZ40" s="36">
        <f t="shared" si="27"/>
        <v>25109.9</v>
      </c>
      <c r="BA40" s="37">
        <v>25109.9</v>
      </c>
      <c r="BB40" s="31"/>
      <c r="BC40" s="31">
        <v>0</v>
      </c>
      <c r="BD40" s="31">
        <v>0</v>
      </c>
      <c r="BE40" s="37">
        <v>401.907</v>
      </c>
      <c r="BF40" s="36">
        <f t="shared" si="28"/>
        <v>200.9535</v>
      </c>
      <c r="BG40" s="37">
        <v>1335.508</v>
      </c>
      <c r="BH40" s="31">
        <v>0</v>
      </c>
      <c r="BI40" s="31">
        <v>0</v>
      </c>
      <c r="BJ40" s="31">
        <v>0</v>
      </c>
      <c r="BK40" s="29"/>
      <c r="BL40" s="29"/>
      <c r="BM40" s="29"/>
      <c r="BN40" s="28">
        <f t="shared" si="4"/>
        <v>4500</v>
      </c>
      <c r="BO40" s="28">
        <f t="shared" si="29"/>
        <v>1569.645</v>
      </c>
      <c r="BP40" s="28">
        <f t="shared" si="5"/>
        <v>376</v>
      </c>
      <c r="BQ40" s="28">
        <f t="shared" si="30"/>
        <v>23.954461040553756</v>
      </c>
      <c r="BR40" s="29">
        <f t="shared" si="31"/>
        <v>8.355555555555554</v>
      </c>
      <c r="BS40" s="36">
        <v>4500</v>
      </c>
      <c r="BT40" s="36">
        <v>1569.645</v>
      </c>
      <c r="BU40" s="37">
        <v>376</v>
      </c>
      <c r="BV40" s="36">
        <v>0</v>
      </c>
      <c r="BW40" s="36">
        <v>0</v>
      </c>
      <c r="BX40" s="37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7">
        <v>0</v>
      </c>
      <c r="CE40" s="36">
        <v>0</v>
      </c>
      <c r="CF40" s="36">
        <v>0</v>
      </c>
      <c r="CG40" s="36">
        <v>0</v>
      </c>
      <c r="CH40" s="37">
        <v>0</v>
      </c>
      <c r="CI40" s="36">
        <v>0</v>
      </c>
      <c r="CJ40" s="37">
        <v>0</v>
      </c>
      <c r="CK40" s="36">
        <v>0</v>
      </c>
      <c r="CL40" s="36">
        <v>0</v>
      </c>
      <c r="CM40" s="37">
        <v>0</v>
      </c>
      <c r="CN40" s="37">
        <v>5900</v>
      </c>
      <c r="CO40" s="36">
        <v>2356.46</v>
      </c>
      <c r="CP40" s="37">
        <v>310.6</v>
      </c>
      <c r="CQ40" s="37">
        <v>2300</v>
      </c>
      <c r="CR40" s="36">
        <v>748.8800000000001</v>
      </c>
      <c r="CS40" s="37">
        <v>310.6</v>
      </c>
      <c r="CT40" s="36">
        <v>0</v>
      </c>
      <c r="CU40" s="36">
        <v>0</v>
      </c>
      <c r="CV40" s="37">
        <v>0</v>
      </c>
      <c r="CW40" s="37">
        <v>0</v>
      </c>
      <c r="CX40" s="36">
        <v>0</v>
      </c>
      <c r="CY40" s="37">
        <v>0</v>
      </c>
      <c r="CZ40" s="36">
        <v>0</v>
      </c>
      <c r="DA40" s="36">
        <v>0</v>
      </c>
      <c r="DB40" s="37">
        <v>0</v>
      </c>
      <c r="DC40" s="37">
        <v>4500</v>
      </c>
      <c r="DD40" s="36">
        <v>1797.3</v>
      </c>
      <c r="DE40" s="37">
        <v>926.2956</v>
      </c>
      <c r="DF40" s="37">
        <v>0</v>
      </c>
      <c r="DG40" s="28">
        <f t="shared" si="6"/>
        <v>80935.907</v>
      </c>
      <c r="DH40" s="28">
        <f t="shared" si="7"/>
        <v>36539.408315600005</v>
      </c>
      <c r="DI40" s="28">
        <f t="shared" si="32"/>
        <v>32203.834700000003</v>
      </c>
      <c r="DJ40" s="36">
        <v>0</v>
      </c>
      <c r="DK40" s="36">
        <v>0</v>
      </c>
      <c r="DL40" s="36">
        <v>0</v>
      </c>
      <c r="DM40" s="37">
        <v>2573.4</v>
      </c>
      <c r="DN40" s="36">
        <f t="shared" si="33"/>
        <v>1286.7</v>
      </c>
      <c r="DO40" s="37">
        <v>0</v>
      </c>
      <c r="DP40" s="36">
        <v>0</v>
      </c>
      <c r="DQ40" s="36">
        <v>0</v>
      </c>
      <c r="DR40" s="36">
        <v>0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v>0</v>
      </c>
      <c r="DY40" s="37">
        <v>8534</v>
      </c>
      <c r="DZ40" s="36">
        <f t="shared" si="34"/>
        <v>4267</v>
      </c>
      <c r="EA40" s="37">
        <v>2371.0278</v>
      </c>
      <c r="EB40" s="36">
        <v>0</v>
      </c>
      <c r="EC40" s="28">
        <f t="shared" si="8"/>
        <v>11107.4</v>
      </c>
      <c r="ED40" s="28">
        <f t="shared" si="35"/>
        <v>5553.7</v>
      </c>
      <c r="EE40" s="28">
        <f t="shared" si="9"/>
        <v>2371.0278</v>
      </c>
      <c r="EF40" s="32"/>
      <c r="EG40" s="32"/>
      <c r="EI40" s="32"/>
    </row>
    <row r="41" spans="1:139" s="34" customFormat="1" ht="20.25" customHeight="1">
      <c r="A41" s="26">
        <v>32</v>
      </c>
      <c r="B41" s="33" t="s">
        <v>79</v>
      </c>
      <c r="C41" s="36">
        <v>16545.3803</v>
      </c>
      <c r="D41" s="36">
        <v>7535.7341</v>
      </c>
      <c r="E41" s="28">
        <f t="shared" si="10"/>
        <v>68485</v>
      </c>
      <c r="F41" s="28">
        <f t="shared" si="11"/>
        <v>31492.310844480005</v>
      </c>
      <c r="G41" s="28">
        <f t="shared" si="12"/>
        <v>28016.988400000002</v>
      </c>
      <c r="H41" s="28">
        <f t="shared" si="13"/>
        <v>88.96453657642859</v>
      </c>
      <c r="I41" s="28">
        <f t="shared" si="14"/>
        <v>40.909671314886474</v>
      </c>
      <c r="J41" s="28">
        <f t="shared" si="0"/>
        <v>23075.8</v>
      </c>
      <c r="K41" s="28">
        <f t="shared" si="1"/>
        <v>8787.71084448</v>
      </c>
      <c r="L41" s="28">
        <f t="shared" si="15"/>
        <v>5384.7884</v>
      </c>
      <c r="M41" s="28">
        <f t="shared" si="16"/>
        <v>61.27634938491923</v>
      </c>
      <c r="N41" s="28">
        <f t="shared" si="17"/>
        <v>23.335218713977415</v>
      </c>
      <c r="O41" s="28">
        <f t="shared" si="2"/>
        <v>12770</v>
      </c>
      <c r="P41" s="28">
        <f t="shared" si="18"/>
        <v>5275.261460000001</v>
      </c>
      <c r="Q41" s="28">
        <f t="shared" si="3"/>
        <v>3713.7711000000004</v>
      </c>
      <c r="R41" s="28">
        <f t="shared" si="19"/>
        <v>70.39975417635507</v>
      </c>
      <c r="S41" s="29">
        <f t="shared" si="20"/>
        <v>29.081997650743936</v>
      </c>
      <c r="T41" s="36">
        <v>470</v>
      </c>
      <c r="U41" s="36">
        <v>194.15606000000002</v>
      </c>
      <c r="V41" s="37">
        <v>90.3461</v>
      </c>
      <c r="W41" s="28">
        <f t="shared" si="36"/>
        <v>46.53272218235166</v>
      </c>
      <c r="X41" s="29">
        <f t="shared" si="37"/>
        <v>19.222574468085107</v>
      </c>
      <c r="Y41" s="37">
        <v>5260</v>
      </c>
      <c r="Z41" s="36">
        <v>1450.6554</v>
      </c>
      <c r="AA41" s="37">
        <v>659.8485</v>
      </c>
      <c r="AB41" s="28">
        <f t="shared" si="21"/>
        <v>45.48623332598493</v>
      </c>
      <c r="AC41" s="29">
        <f t="shared" si="22"/>
        <v>12.544648288973384</v>
      </c>
      <c r="AD41" s="36">
        <v>12300</v>
      </c>
      <c r="AE41" s="36">
        <v>5081.1054</v>
      </c>
      <c r="AF41" s="37">
        <v>3623.425</v>
      </c>
      <c r="AG41" s="28">
        <f t="shared" si="23"/>
        <v>71.31174645580074</v>
      </c>
      <c r="AH41" s="29">
        <f t="shared" si="24"/>
        <v>29.458739837398372</v>
      </c>
      <c r="AI41" s="36">
        <v>441.52</v>
      </c>
      <c r="AJ41" s="36">
        <v>295.91067767999994</v>
      </c>
      <c r="AK41" s="37">
        <v>289.78</v>
      </c>
      <c r="AL41" s="28">
        <f t="shared" si="25"/>
        <v>97.92819991219454</v>
      </c>
      <c r="AM41" s="29">
        <f t="shared" si="26"/>
        <v>65.63236093495199</v>
      </c>
      <c r="AN41" s="30">
        <v>0</v>
      </c>
      <c r="AO41" s="30"/>
      <c r="AP41" s="36">
        <v>0</v>
      </c>
      <c r="AQ41" s="28"/>
      <c r="AR41" s="29"/>
      <c r="AS41" s="30"/>
      <c r="AT41" s="30"/>
      <c r="AU41" s="29">
        <v>0</v>
      </c>
      <c r="AV41" s="29"/>
      <c r="AW41" s="29"/>
      <c r="AX41" s="29"/>
      <c r="AY41" s="37">
        <v>45409.2</v>
      </c>
      <c r="AZ41" s="36">
        <f t="shared" si="27"/>
        <v>22704.6</v>
      </c>
      <c r="BA41" s="37">
        <v>22560.2</v>
      </c>
      <c r="BB41" s="31"/>
      <c r="BC41" s="31">
        <v>0</v>
      </c>
      <c r="BD41" s="31">
        <v>0</v>
      </c>
      <c r="BE41" s="37">
        <v>0</v>
      </c>
      <c r="BF41" s="36">
        <f t="shared" si="28"/>
        <v>0</v>
      </c>
      <c r="BG41" s="37">
        <v>0</v>
      </c>
      <c r="BH41" s="31">
        <v>0</v>
      </c>
      <c r="BI41" s="31">
        <v>0</v>
      </c>
      <c r="BJ41" s="31">
        <v>0</v>
      </c>
      <c r="BK41" s="29"/>
      <c r="BL41" s="29"/>
      <c r="BM41" s="29"/>
      <c r="BN41" s="28">
        <f t="shared" si="4"/>
        <v>1444.28</v>
      </c>
      <c r="BO41" s="28">
        <f t="shared" si="29"/>
        <v>503.7793068</v>
      </c>
      <c r="BP41" s="28">
        <f t="shared" si="5"/>
        <v>275.3388</v>
      </c>
      <c r="BQ41" s="28">
        <f t="shared" si="30"/>
        <v>54.65464664456917</v>
      </c>
      <c r="BR41" s="29">
        <f t="shared" si="31"/>
        <v>19.06408729609217</v>
      </c>
      <c r="BS41" s="36">
        <v>907.5</v>
      </c>
      <c r="BT41" s="36">
        <v>316.545075</v>
      </c>
      <c r="BU41" s="37">
        <v>203.3388</v>
      </c>
      <c r="BV41" s="36">
        <v>0</v>
      </c>
      <c r="BW41" s="36">
        <v>0</v>
      </c>
      <c r="BX41" s="37">
        <v>0</v>
      </c>
      <c r="BY41" s="36">
        <v>0</v>
      </c>
      <c r="BZ41" s="36">
        <v>0</v>
      </c>
      <c r="CA41" s="36">
        <v>0</v>
      </c>
      <c r="CB41" s="36">
        <v>536.78</v>
      </c>
      <c r="CC41" s="36">
        <v>187.2342318</v>
      </c>
      <c r="CD41" s="37">
        <v>72</v>
      </c>
      <c r="CE41" s="36">
        <v>0</v>
      </c>
      <c r="CF41" s="36">
        <v>0</v>
      </c>
      <c r="CG41" s="36">
        <v>0</v>
      </c>
      <c r="CH41" s="37">
        <v>0</v>
      </c>
      <c r="CI41" s="36">
        <v>0</v>
      </c>
      <c r="CJ41" s="37">
        <v>72</v>
      </c>
      <c r="CK41" s="36">
        <v>1000</v>
      </c>
      <c r="CL41" s="36">
        <v>399.4</v>
      </c>
      <c r="CM41" s="37">
        <v>0</v>
      </c>
      <c r="CN41" s="37">
        <v>2160</v>
      </c>
      <c r="CO41" s="36">
        <v>862.704</v>
      </c>
      <c r="CP41" s="37">
        <v>446.05</v>
      </c>
      <c r="CQ41" s="37">
        <v>2160</v>
      </c>
      <c r="CR41" s="36">
        <v>703.296</v>
      </c>
      <c r="CS41" s="37">
        <v>446.05</v>
      </c>
      <c r="CT41" s="36">
        <v>0</v>
      </c>
      <c r="CU41" s="36">
        <v>0</v>
      </c>
      <c r="CV41" s="37">
        <v>0</v>
      </c>
      <c r="CW41" s="37">
        <v>0</v>
      </c>
      <c r="CX41" s="36">
        <v>0</v>
      </c>
      <c r="CY41" s="37">
        <v>0</v>
      </c>
      <c r="CZ41" s="36">
        <v>0</v>
      </c>
      <c r="DA41" s="36">
        <v>0</v>
      </c>
      <c r="DB41" s="37">
        <v>0</v>
      </c>
      <c r="DC41" s="37">
        <v>0</v>
      </c>
      <c r="DD41" s="36">
        <v>0</v>
      </c>
      <c r="DE41" s="37">
        <v>0</v>
      </c>
      <c r="DF41" s="37">
        <v>0</v>
      </c>
      <c r="DG41" s="28">
        <f t="shared" si="6"/>
        <v>68485</v>
      </c>
      <c r="DH41" s="28">
        <f t="shared" si="7"/>
        <v>31492.310844480005</v>
      </c>
      <c r="DI41" s="28">
        <f t="shared" si="32"/>
        <v>28016.988400000002</v>
      </c>
      <c r="DJ41" s="36">
        <v>0</v>
      </c>
      <c r="DK41" s="36">
        <v>0</v>
      </c>
      <c r="DL41" s="36">
        <v>0</v>
      </c>
      <c r="DM41" s="37">
        <v>0</v>
      </c>
      <c r="DN41" s="36">
        <f t="shared" si="33"/>
        <v>0</v>
      </c>
      <c r="DO41" s="37">
        <v>0</v>
      </c>
      <c r="DP41" s="36">
        <v>0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v>0</v>
      </c>
      <c r="DY41" s="37">
        <v>0</v>
      </c>
      <c r="DZ41" s="36">
        <f t="shared" si="34"/>
        <v>0</v>
      </c>
      <c r="EA41" s="37">
        <v>0</v>
      </c>
      <c r="EB41" s="36">
        <v>0</v>
      </c>
      <c r="EC41" s="28">
        <f t="shared" si="8"/>
        <v>0</v>
      </c>
      <c r="ED41" s="28">
        <f t="shared" si="35"/>
        <v>0</v>
      </c>
      <c r="EE41" s="28">
        <f t="shared" si="9"/>
        <v>0</v>
      </c>
      <c r="EF41" s="32"/>
      <c r="EG41" s="32"/>
      <c r="EI41" s="32"/>
    </row>
    <row r="42" spans="1:139" s="34" customFormat="1" ht="20.25" customHeight="1">
      <c r="A42" s="26">
        <v>33</v>
      </c>
      <c r="B42" s="33" t="s">
        <v>80</v>
      </c>
      <c r="C42" s="36">
        <v>25689.0988</v>
      </c>
      <c r="D42" s="36">
        <v>10746.429</v>
      </c>
      <c r="E42" s="28">
        <f t="shared" si="10"/>
        <v>55433.86</v>
      </c>
      <c r="F42" s="28">
        <f t="shared" si="11"/>
        <v>26520.158635999996</v>
      </c>
      <c r="G42" s="28">
        <f aca="true" t="shared" si="38" ref="G42:G73">DI42+EE42-EA42</f>
        <v>27302.820799999998</v>
      </c>
      <c r="H42" s="28">
        <f t="shared" si="13"/>
        <v>102.9511971430577</v>
      </c>
      <c r="I42" s="28">
        <f t="shared" si="14"/>
        <v>49.252967049381006</v>
      </c>
      <c r="J42" s="28">
        <f aca="true" t="shared" si="39" ref="J42:J73">T42+Y42+AD42+AI42+AN42+AS42+BK42+BS42+BV42+BY42+CB42+CE42+CK42+CN42+CT42+CW42+DC42</f>
        <v>10335.56</v>
      </c>
      <c r="K42" s="28">
        <f aca="true" t="shared" si="40" ref="K42:K73">U42+Z42+AE42+AJ42+AO42+AT42+BL42+BT42+BW42+BZ42+CC42+CF42+CL42+CO42+CU42+CX42+DD42</f>
        <v>3971.0086360000005</v>
      </c>
      <c r="L42" s="28">
        <f t="shared" si="15"/>
        <v>4724.8207999999995</v>
      </c>
      <c r="M42" s="28">
        <f t="shared" si="16"/>
        <v>118.98288906163938</v>
      </c>
      <c r="N42" s="28">
        <f t="shared" si="17"/>
        <v>45.71422158064004</v>
      </c>
      <c r="O42" s="28">
        <f t="shared" si="2"/>
        <v>4500</v>
      </c>
      <c r="P42" s="28">
        <f t="shared" si="18"/>
        <v>1858.941</v>
      </c>
      <c r="Q42" s="28">
        <f aca="true" t="shared" si="41" ref="Q42:Q73">V42+AF42</f>
        <v>2526.5658</v>
      </c>
      <c r="R42" s="28">
        <f t="shared" si="19"/>
        <v>135.91425440613767</v>
      </c>
      <c r="S42" s="29">
        <f t="shared" si="20"/>
        <v>56.14590666666667</v>
      </c>
      <c r="T42" s="36">
        <v>300</v>
      </c>
      <c r="U42" s="36">
        <v>123.92940000000002</v>
      </c>
      <c r="V42" s="37">
        <v>21.7468</v>
      </c>
      <c r="W42" s="28">
        <f t="shared" si="36"/>
        <v>17.5477328220745</v>
      </c>
      <c r="X42" s="29">
        <f t="shared" si="37"/>
        <v>7.2489333333333335</v>
      </c>
      <c r="Y42" s="37">
        <v>2800</v>
      </c>
      <c r="Z42" s="36">
        <v>772.212</v>
      </c>
      <c r="AA42" s="37">
        <v>896.245</v>
      </c>
      <c r="AB42" s="28">
        <f t="shared" si="21"/>
        <v>116.06203995793902</v>
      </c>
      <c r="AC42" s="29">
        <f t="shared" si="22"/>
        <v>32.00875</v>
      </c>
      <c r="AD42" s="36">
        <v>4200</v>
      </c>
      <c r="AE42" s="36">
        <v>1735.0116</v>
      </c>
      <c r="AF42" s="37">
        <v>2504.819</v>
      </c>
      <c r="AG42" s="28">
        <f t="shared" si="23"/>
        <v>144.3690059478565</v>
      </c>
      <c r="AH42" s="29">
        <f t="shared" si="24"/>
        <v>59.63854761904762</v>
      </c>
      <c r="AI42" s="36">
        <v>508</v>
      </c>
      <c r="AJ42" s="36">
        <v>340.466172</v>
      </c>
      <c r="AK42" s="37">
        <v>406.5</v>
      </c>
      <c r="AL42" s="28">
        <f t="shared" si="25"/>
        <v>119.39512158053695</v>
      </c>
      <c r="AM42" s="29">
        <f t="shared" si="26"/>
        <v>80.01968503937007</v>
      </c>
      <c r="AN42" s="30">
        <v>0</v>
      </c>
      <c r="AO42" s="30"/>
      <c r="AP42" s="36">
        <v>0</v>
      </c>
      <c r="AQ42" s="28"/>
      <c r="AR42" s="29"/>
      <c r="AS42" s="30"/>
      <c r="AT42" s="30"/>
      <c r="AU42" s="29">
        <v>0</v>
      </c>
      <c r="AV42" s="29"/>
      <c r="AW42" s="29"/>
      <c r="AX42" s="29"/>
      <c r="AY42" s="37">
        <v>45098.3</v>
      </c>
      <c r="AZ42" s="36">
        <f t="shared" si="27"/>
        <v>22549.15</v>
      </c>
      <c r="BA42" s="37">
        <v>22498</v>
      </c>
      <c r="BB42" s="31"/>
      <c r="BC42" s="31">
        <v>0</v>
      </c>
      <c r="BD42" s="31">
        <v>0</v>
      </c>
      <c r="BE42" s="37">
        <v>0</v>
      </c>
      <c r="BF42" s="36">
        <f t="shared" si="28"/>
        <v>0</v>
      </c>
      <c r="BG42" s="37">
        <v>0</v>
      </c>
      <c r="BH42" s="31">
        <v>0</v>
      </c>
      <c r="BI42" s="31">
        <v>0</v>
      </c>
      <c r="BJ42" s="31">
        <v>0</v>
      </c>
      <c r="BK42" s="29"/>
      <c r="BL42" s="29"/>
      <c r="BM42" s="29"/>
      <c r="BN42" s="28">
        <f aca="true" t="shared" si="42" ref="BN42:BN73">BS42+BV42+BY42+CB42</f>
        <v>200</v>
      </c>
      <c r="BO42" s="28">
        <f t="shared" si="29"/>
        <v>69.762</v>
      </c>
      <c r="BP42" s="28">
        <f aca="true" t="shared" si="43" ref="BP42:BP73">BU42+BX42+CA42+CD42</f>
        <v>117.6</v>
      </c>
      <c r="BQ42" s="28">
        <f t="shared" si="30"/>
        <v>168.57314870559904</v>
      </c>
      <c r="BR42" s="29">
        <f t="shared" si="31"/>
        <v>58.8</v>
      </c>
      <c r="BS42" s="36">
        <v>60</v>
      </c>
      <c r="BT42" s="36">
        <v>20.9286</v>
      </c>
      <c r="BU42" s="37">
        <v>37.6</v>
      </c>
      <c r="BV42" s="36">
        <v>0</v>
      </c>
      <c r="BW42" s="36">
        <v>0</v>
      </c>
      <c r="BX42" s="37">
        <v>0</v>
      </c>
      <c r="BY42" s="36">
        <v>0</v>
      </c>
      <c r="BZ42" s="36">
        <v>0</v>
      </c>
      <c r="CA42" s="36">
        <v>0</v>
      </c>
      <c r="CB42" s="36">
        <v>140</v>
      </c>
      <c r="CC42" s="36">
        <v>48.8334</v>
      </c>
      <c r="CD42" s="37">
        <v>80</v>
      </c>
      <c r="CE42" s="36">
        <v>0</v>
      </c>
      <c r="CF42" s="36">
        <v>0</v>
      </c>
      <c r="CG42" s="36">
        <v>0</v>
      </c>
      <c r="CH42" s="37">
        <v>0</v>
      </c>
      <c r="CI42" s="36">
        <v>0</v>
      </c>
      <c r="CJ42" s="37">
        <v>80</v>
      </c>
      <c r="CK42" s="36">
        <v>0</v>
      </c>
      <c r="CL42" s="36">
        <v>0</v>
      </c>
      <c r="CM42" s="37">
        <v>0</v>
      </c>
      <c r="CN42" s="37">
        <v>1800</v>
      </c>
      <c r="CO42" s="36">
        <v>718.92</v>
      </c>
      <c r="CP42" s="37">
        <v>250.35</v>
      </c>
      <c r="CQ42" s="37">
        <v>1800</v>
      </c>
      <c r="CR42" s="36">
        <v>586.08</v>
      </c>
      <c r="CS42" s="37">
        <v>245.35</v>
      </c>
      <c r="CT42" s="36">
        <v>0</v>
      </c>
      <c r="CU42" s="36">
        <v>0</v>
      </c>
      <c r="CV42" s="37">
        <v>0</v>
      </c>
      <c r="CW42" s="37">
        <v>0</v>
      </c>
      <c r="CX42" s="36">
        <v>0</v>
      </c>
      <c r="CY42" s="37">
        <v>0</v>
      </c>
      <c r="CZ42" s="36">
        <v>0</v>
      </c>
      <c r="DA42" s="36">
        <v>0</v>
      </c>
      <c r="DB42" s="37">
        <v>0</v>
      </c>
      <c r="DC42" s="37">
        <v>527.56</v>
      </c>
      <c r="DD42" s="36">
        <v>210.707464</v>
      </c>
      <c r="DE42" s="37">
        <v>527.56</v>
      </c>
      <c r="DF42" s="37">
        <v>0</v>
      </c>
      <c r="DG42" s="28">
        <f aca="true" t="shared" si="44" ref="DG42:DG73">T42+Y42+AD42+AI42+AN42+AS42+AV42+AY42+BB42+BE42+BH42+BK42+BS42+BV42+BY42+CB42+CE42+CH42+CK42+CN42+CT42+CW42+CZ42+DC42</f>
        <v>55433.86</v>
      </c>
      <c r="DH42" s="28">
        <f t="shared" si="7"/>
        <v>26520.158635999996</v>
      </c>
      <c r="DI42" s="28">
        <f t="shared" si="32"/>
        <v>27302.820799999998</v>
      </c>
      <c r="DJ42" s="36">
        <v>0</v>
      </c>
      <c r="DK42" s="36">
        <v>0</v>
      </c>
      <c r="DL42" s="36">
        <v>0</v>
      </c>
      <c r="DM42" s="37">
        <v>0</v>
      </c>
      <c r="DN42" s="36">
        <f t="shared" si="33"/>
        <v>0</v>
      </c>
      <c r="DO42" s="37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36">
        <v>0</v>
      </c>
      <c r="DY42" s="37">
        <v>0</v>
      </c>
      <c r="DZ42" s="36">
        <f t="shared" si="34"/>
        <v>0</v>
      </c>
      <c r="EA42" s="37">
        <v>0</v>
      </c>
      <c r="EB42" s="36">
        <v>0</v>
      </c>
      <c r="EC42" s="28">
        <f aca="true" t="shared" si="45" ref="EC42:EC73">DJ42+DM42+DP42+DS42+DV42+DY42</f>
        <v>0</v>
      </c>
      <c r="ED42" s="28">
        <f t="shared" si="35"/>
        <v>0</v>
      </c>
      <c r="EE42" s="28">
        <f t="shared" si="9"/>
        <v>0</v>
      </c>
      <c r="EF42" s="32"/>
      <c r="EG42" s="32"/>
      <c r="EI42" s="32"/>
    </row>
    <row r="43" spans="1:139" s="34" customFormat="1" ht="20.25" customHeight="1">
      <c r="A43" s="26">
        <v>34</v>
      </c>
      <c r="B43" s="33" t="s">
        <v>81</v>
      </c>
      <c r="C43" s="36">
        <v>9043.9234</v>
      </c>
      <c r="D43" s="36">
        <v>2914.1825</v>
      </c>
      <c r="E43" s="28">
        <f t="shared" si="10"/>
        <v>17691.7</v>
      </c>
      <c r="F43" s="28">
        <f t="shared" si="11"/>
        <v>8110.873252999999</v>
      </c>
      <c r="G43" s="28">
        <f t="shared" si="38"/>
        <v>8639.154199999999</v>
      </c>
      <c r="H43" s="28">
        <f t="shared" si="13"/>
        <v>106.51324377192806</v>
      </c>
      <c r="I43" s="28">
        <f t="shared" si="14"/>
        <v>48.83167926202682</v>
      </c>
      <c r="J43" s="28">
        <f t="shared" si="39"/>
        <v>4934.3</v>
      </c>
      <c r="K43" s="28">
        <f t="shared" si="40"/>
        <v>1732.173253</v>
      </c>
      <c r="L43" s="28">
        <f t="shared" si="15"/>
        <v>2170.6542</v>
      </c>
      <c r="M43" s="28">
        <f t="shared" si="16"/>
        <v>125.31391973872029</v>
      </c>
      <c r="N43" s="28">
        <f t="shared" si="17"/>
        <v>43.99112741422289</v>
      </c>
      <c r="O43" s="28">
        <f t="shared" si="2"/>
        <v>1421.5</v>
      </c>
      <c r="P43" s="28">
        <f t="shared" si="18"/>
        <v>587.2188070000001</v>
      </c>
      <c r="Q43" s="28">
        <f t="shared" si="41"/>
        <v>1240.2541999999999</v>
      </c>
      <c r="R43" s="28">
        <f t="shared" si="19"/>
        <v>211.20818768326671</v>
      </c>
      <c r="S43" s="29">
        <f t="shared" si="20"/>
        <v>87.24967991558212</v>
      </c>
      <c r="T43" s="36">
        <v>31.5</v>
      </c>
      <c r="U43" s="36">
        <v>13.012587000000002</v>
      </c>
      <c r="V43" s="37">
        <v>25.253</v>
      </c>
      <c r="W43" s="28">
        <f t="shared" si="36"/>
        <v>194.06594553412015</v>
      </c>
      <c r="X43" s="29">
        <f t="shared" si="37"/>
        <v>80.16825396825396</v>
      </c>
      <c r="Y43" s="37">
        <v>1405</v>
      </c>
      <c r="Z43" s="36">
        <v>387.48495</v>
      </c>
      <c r="AA43" s="37">
        <v>89.18</v>
      </c>
      <c r="AB43" s="28">
        <f t="shared" si="21"/>
        <v>23.015087424685785</v>
      </c>
      <c r="AC43" s="29">
        <f t="shared" si="22"/>
        <v>6.3473309608540935</v>
      </c>
      <c r="AD43" s="36">
        <v>1390</v>
      </c>
      <c r="AE43" s="36">
        <v>574.20622</v>
      </c>
      <c r="AF43" s="37">
        <v>1215.0012</v>
      </c>
      <c r="AG43" s="28">
        <f t="shared" si="23"/>
        <v>211.59666295499198</v>
      </c>
      <c r="AH43" s="29">
        <f t="shared" si="24"/>
        <v>87.41015827338128</v>
      </c>
      <c r="AI43" s="36">
        <v>22</v>
      </c>
      <c r="AJ43" s="36">
        <v>14.744598</v>
      </c>
      <c r="AK43" s="37">
        <v>15</v>
      </c>
      <c r="AL43" s="28">
        <f t="shared" si="25"/>
        <v>101.73217336952828</v>
      </c>
      <c r="AM43" s="29">
        <f t="shared" si="26"/>
        <v>68.18181818181817</v>
      </c>
      <c r="AN43" s="30">
        <v>0</v>
      </c>
      <c r="AO43" s="30"/>
      <c r="AP43" s="36">
        <v>0</v>
      </c>
      <c r="AQ43" s="28"/>
      <c r="AR43" s="29"/>
      <c r="AS43" s="30"/>
      <c r="AT43" s="30"/>
      <c r="AU43" s="29">
        <v>0</v>
      </c>
      <c r="AV43" s="29"/>
      <c r="AW43" s="29"/>
      <c r="AX43" s="29"/>
      <c r="AY43" s="37">
        <v>12757.4</v>
      </c>
      <c r="AZ43" s="36">
        <f t="shared" si="27"/>
        <v>6378.699999999999</v>
      </c>
      <c r="BA43" s="37">
        <v>6468.5</v>
      </c>
      <c r="BB43" s="31"/>
      <c r="BC43" s="31">
        <v>0</v>
      </c>
      <c r="BD43" s="31">
        <v>0</v>
      </c>
      <c r="BE43" s="37">
        <v>0</v>
      </c>
      <c r="BF43" s="36">
        <f t="shared" si="28"/>
        <v>0</v>
      </c>
      <c r="BG43" s="37">
        <v>0</v>
      </c>
      <c r="BH43" s="31">
        <v>0</v>
      </c>
      <c r="BI43" s="31">
        <v>0</v>
      </c>
      <c r="BJ43" s="31">
        <v>0</v>
      </c>
      <c r="BK43" s="29"/>
      <c r="BL43" s="29"/>
      <c r="BM43" s="29"/>
      <c r="BN43" s="28">
        <f t="shared" si="42"/>
        <v>1785.8</v>
      </c>
      <c r="BO43" s="28">
        <f t="shared" si="29"/>
        <v>622.904898</v>
      </c>
      <c r="BP43" s="28">
        <f t="shared" si="43"/>
        <v>811.74</v>
      </c>
      <c r="BQ43" s="28">
        <f t="shared" si="30"/>
        <v>130.3152379450386</v>
      </c>
      <c r="BR43" s="29">
        <f t="shared" si="31"/>
        <v>45.455258147608916</v>
      </c>
      <c r="BS43" s="36">
        <v>1785.8</v>
      </c>
      <c r="BT43" s="36">
        <v>622.904898</v>
      </c>
      <c r="BU43" s="37">
        <v>811.74</v>
      </c>
      <c r="BV43" s="36">
        <v>0</v>
      </c>
      <c r="BW43" s="36">
        <v>0</v>
      </c>
      <c r="BX43" s="37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7">
        <v>0</v>
      </c>
      <c r="CE43" s="36">
        <v>0</v>
      </c>
      <c r="CF43" s="36">
        <v>0</v>
      </c>
      <c r="CG43" s="36">
        <v>0</v>
      </c>
      <c r="CH43" s="37">
        <v>0</v>
      </c>
      <c r="CI43" s="36">
        <v>0</v>
      </c>
      <c r="CJ43" s="37">
        <v>0</v>
      </c>
      <c r="CK43" s="36">
        <v>0</v>
      </c>
      <c r="CL43" s="36">
        <v>0</v>
      </c>
      <c r="CM43" s="37">
        <v>0</v>
      </c>
      <c r="CN43" s="37">
        <v>300</v>
      </c>
      <c r="CO43" s="36">
        <v>119.82</v>
      </c>
      <c r="CP43" s="37">
        <v>14.48</v>
      </c>
      <c r="CQ43" s="37">
        <v>300</v>
      </c>
      <c r="CR43" s="36">
        <v>97.68</v>
      </c>
      <c r="CS43" s="37">
        <v>14.48</v>
      </c>
      <c r="CT43" s="36">
        <v>0</v>
      </c>
      <c r="CU43" s="36">
        <v>0</v>
      </c>
      <c r="CV43" s="37">
        <v>0</v>
      </c>
      <c r="CW43" s="37">
        <v>0</v>
      </c>
      <c r="CX43" s="36">
        <v>0</v>
      </c>
      <c r="CY43" s="37">
        <v>0</v>
      </c>
      <c r="CZ43" s="36">
        <v>0</v>
      </c>
      <c r="DA43" s="36">
        <v>0</v>
      </c>
      <c r="DB43" s="37">
        <v>0</v>
      </c>
      <c r="DC43" s="37">
        <v>0</v>
      </c>
      <c r="DD43" s="36">
        <v>0</v>
      </c>
      <c r="DE43" s="37">
        <v>0</v>
      </c>
      <c r="DF43" s="37">
        <v>0</v>
      </c>
      <c r="DG43" s="28">
        <f t="shared" si="44"/>
        <v>17691.7</v>
      </c>
      <c r="DH43" s="28">
        <f t="shared" si="7"/>
        <v>8110.873252999999</v>
      </c>
      <c r="DI43" s="28">
        <f t="shared" si="32"/>
        <v>8639.154199999999</v>
      </c>
      <c r="DJ43" s="36">
        <v>0</v>
      </c>
      <c r="DK43" s="36">
        <v>0</v>
      </c>
      <c r="DL43" s="36">
        <v>0</v>
      </c>
      <c r="DM43" s="37">
        <v>0</v>
      </c>
      <c r="DN43" s="36">
        <f t="shared" si="33"/>
        <v>0</v>
      </c>
      <c r="DO43" s="37">
        <v>0</v>
      </c>
      <c r="DP43" s="36">
        <v>0</v>
      </c>
      <c r="DQ43" s="36">
        <v>0</v>
      </c>
      <c r="DR43" s="36">
        <v>0</v>
      </c>
      <c r="DS43" s="36">
        <v>0</v>
      </c>
      <c r="DT43" s="36">
        <v>0</v>
      </c>
      <c r="DU43" s="36">
        <v>0</v>
      </c>
      <c r="DV43" s="36">
        <v>0</v>
      </c>
      <c r="DW43" s="36">
        <v>0</v>
      </c>
      <c r="DX43" s="36">
        <v>0</v>
      </c>
      <c r="DY43" s="37">
        <v>0</v>
      </c>
      <c r="DZ43" s="36">
        <f t="shared" si="34"/>
        <v>0</v>
      </c>
      <c r="EA43" s="37">
        <v>0</v>
      </c>
      <c r="EB43" s="36">
        <v>0</v>
      </c>
      <c r="EC43" s="28">
        <f t="shared" si="45"/>
        <v>0</v>
      </c>
      <c r="ED43" s="28">
        <f t="shared" si="35"/>
        <v>0</v>
      </c>
      <c r="EE43" s="28">
        <f t="shared" si="9"/>
        <v>0</v>
      </c>
      <c r="EF43" s="32"/>
      <c r="EG43" s="32"/>
      <c r="EI43" s="32"/>
    </row>
    <row r="44" spans="1:139" s="34" customFormat="1" ht="20.25" customHeight="1">
      <c r="A44" s="26">
        <v>35</v>
      </c>
      <c r="B44" s="33" t="s">
        <v>82</v>
      </c>
      <c r="C44" s="36">
        <v>11675.3328</v>
      </c>
      <c r="D44" s="36">
        <v>3398.0217</v>
      </c>
      <c r="E44" s="28">
        <f t="shared" si="10"/>
        <v>75171.4</v>
      </c>
      <c r="F44" s="28">
        <f t="shared" si="11"/>
        <v>34531.941738099995</v>
      </c>
      <c r="G44" s="28">
        <f t="shared" si="38"/>
        <v>38389.4209</v>
      </c>
      <c r="H44" s="28">
        <f t="shared" si="13"/>
        <v>111.17075660313635</v>
      </c>
      <c r="I44" s="28">
        <f t="shared" si="14"/>
        <v>51.069184423863334</v>
      </c>
      <c r="J44" s="28">
        <f t="shared" si="39"/>
        <v>27060.8</v>
      </c>
      <c r="K44" s="28">
        <f t="shared" si="40"/>
        <v>10476.641738100001</v>
      </c>
      <c r="L44" s="28">
        <f t="shared" si="15"/>
        <v>14424.220899999998</v>
      </c>
      <c r="M44" s="28">
        <f t="shared" si="16"/>
        <v>137.67981439647772</v>
      </c>
      <c r="N44" s="28">
        <f t="shared" si="17"/>
        <v>53.3030098888429</v>
      </c>
      <c r="O44" s="28">
        <f t="shared" si="2"/>
        <v>13560.3</v>
      </c>
      <c r="P44" s="28">
        <f t="shared" si="18"/>
        <v>5601.7328094</v>
      </c>
      <c r="Q44" s="28">
        <f t="shared" si="41"/>
        <v>6574.2529</v>
      </c>
      <c r="R44" s="28">
        <f t="shared" si="19"/>
        <v>117.36105815272124</v>
      </c>
      <c r="S44" s="29">
        <f t="shared" si="20"/>
        <v>48.48161840077285</v>
      </c>
      <c r="T44" s="36">
        <v>2560.3</v>
      </c>
      <c r="U44" s="36">
        <v>1057.6548094000002</v>
      </c>
      <c r="V44" s="37">
        <v>1521.0769</v>
      </c>
      <c r="W44" s="28">
        <f t="shared" si="36"/>
        <v>143.81600560800132</v>
      </c>
      <c r="X44" s="29">
        <f t="shared" si="37"/>
        <v>59.41010428465414</v>
      </c>
      <c r="Y44" s="37">
        <v>5280</v>
      </c>
      <c r="Z44" s="36">
        <v>1456.1712</v>
      </c>
      <c r="AA44" s="37">
        <v>3134.998</v>
      </c>
      <c r="AB44" s="28">
        <f t="shared" si="21"/>
        <v>215.29048232790208</v>
      </c>
      <c r="AC44" s="29">
        <f t="shared" si="22"/>
        <v>59.37496212121213</v>
      </c>
      <c r="AD44" s="36">
        <v>11000</v>
      </c>
      <c r="AE44" s="36">
        <v>4544.078</v>
      </c>
      <c r="AF44" s="37">
        <v>5053.176</v>
      </c>
      <c r="AG44" s="28">
        <f t="shared" si="23"/>
        <v>111.20354888274365</v>
      </c>
      <c r="AH44" s="29">
        <f t="shared" si="24"/>
        <v>45.93796363636364</v>
      </c>
      <c r="AI44" s="36">
        <v>596.3</v>
      </c>
      <c r="AJ44" s="36">
        <v>399.6456266999999</v>
      </c>
      <c r="AK44" s="37">
        <v>542.4</v>
      </c>
      <c r="AL44" s="28">
        <f t="shared" si="25"/>
        <v>135.7202390724923</v>
      </c>
      <c r="AM44" s="29">
        <f t="shared" si="26"/>
        <v>90.96092570853598</v>
      </c>
      <c r="AN44" s="30">
        <v>0</v>
      </c>
      <c r="AO44" s="30"/>
      <c r="AP44" s="36">
        <v>0</v>
      </c>
      <c r="AQ44" s="28"/>
      <c r="AR44" s="29"/>
      <c r="AS44" s="30"/>
      <c r="AT44" s="30"/>
      <c r="AU44" s="29">
        <v>0</v>
      </c>
      <c r="AV44" s="29"/>
      <c r="AW44" s="29"/>
      <c r="AX44" s="29"/>
      <c r="AY44" s="37">
        <v>48110.6</v>
      </c>
      <c r="AZ44" s="36">
        <f t="shared" si="27"/>
        <v>24055.3</v>
      </c>
      <c r="BA44" s="37">
        <v>23965.2</v>
      </c>
      <c r="BB44" s="31"/>
      <c r="BC44" s="31">
        <v>0</v>
      </c>
      <c r="BD44" s="31">
        <v>0</v>
      </c>
      <c r="BE44" s="37">
        <v>0</v>
      </c>
      <c r="BF44" s="36">
        <f t="shared" si="28"/>
        <v>0</v>
      </c>
      <c r="BG44" s="37">
        <v>0</v>
      </c>
      <c r="BH44" s="31">
        <v>0</v>
      </c>
      <c r="BI44" s="31">
        <v>0</v>
      </c>
      <c r="BJ44" s="31">
        <v>0</v>
      </c>
      <c r="BK44" s="29"/>
      <c r="BL44" s="29"/>
      <c r="BM44" s="29"/>
      <c r="BN44" s="28">
        <f t="shared" si="42"/>
        <v>514.2</v>
      </c>
      <c r="BO44" s="28">
        <f t="shared" si="29"/>
        <v>179.358102</v>
      </c>
      <c r="BP44" s="28">
        <f t="shared" si="43"/>
        <v>534.6</v>
      </c>
      <c r="BQ44" s="28">
        <f t="shared" si="30"/>
        <v>298.0629221868104</v>
      </c>
      <c r="BR44" s="29">
        <f t="shared" si="31"/>
        <v>103.96732788798133</v>
      </c>
      <c r="BS44" s="36">
        <v>514.2</v>
      </c>
      <c r="BT44" s="36">
        <v>179.358102</v>
      </c>
      <c r="BU44" s="37">
        <v>534.6</v>
      </c>
      <c r="BV44" s="36">
        <v>0</v>
      </c>
      <c r="BW44" s="36">
        <v>0</v>
      </c>
      <c r="BX44" s="37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7">
        <v>0</v>
      </c>
      <c r="CE44" s="36">
        <v>0</v>
      </c>
      <c r="CF44" s="36">
        <v>0</v>
      </c>
      <c r="CG44" s="36">
        <v>0</v>
      </c>
      <c r="CH44" s="37">
        <v>0</v>
      </c>
      <c r="CI44" s="36">
        <v>0</v>
      </c>
      <c r="CJ44" s="37">
        <v>0</v>
      </c>
      <c r="CK44" s="36">
        <v>0</v>
      </c>
      <c r="CL44" s="36">
        <v>0</v>
      </c>
      <c r="CM44" s="37">
        <v>0</v>
      </c>
      <c r="CN44" s="37">
        <v>6500</v>
      </c>
      <c r="CO44" s="36">
        <v>2596.1</v>
      </c>
      <c r="CP44" s="37">
        <v>3302.97</v>
      </c>
      <c r="CQ44" s="37">
        <v>3000</v>
      </c>
      <c r="CR44" s="36">
        <v>976.8000000000001</v>
      </c>
      <c r="CS44" s="37">
        <v>2244.97</v>
      </c>
      <c r="CT44" s="36">
        <v>0</v>
      </c>
      <c r="CU44" s="36">
        <v>0</v>
      </c>
      <c r="CV44" s="37">
        <v>0</v>
      </c>
      <c r="CW44" s="37">
        <v>0</v>
      </c>
      <c r="CX44" s="36">
        <v>0</v>
      </c>
      <c r="CY44" s="37">
        <v>0</v>
      </c>
      <c r="CZ44" s="36">
        <v>0</v>
      </c>
      <c r="DA44" s="36">
        <v>0</v>
      </c>
      <c r="DB44" s="37">
        <v>0</v>
      </c>
      <c r="DC44" s="37">
        <v>610</v>
      </c>
      <c r="DD44" s="36">
        <v>243.634</v>
      </c>
      <c r="DE44" s="37">
        <v>335</v>
      </c>
      <c r="DF44" s="37">
        <v>0</v>
      </c>
      <c r="DG44" s="28">
        <f t="shared" si="44"/>
        <v>75171.4</v>
      </c>
      <c r="DH44" s="28">
        <f t="shared" si="7"/>
        <v>34531.941738099995</v>
      </c>
      <c r="DI44" s="28">
        <f t="shared" si="32"/>
        <v>38389.4209</v>
      </c>
      <c r="DJ44" s="36">
        <v>0</v>
      </c>
      <c r="DK44" s="36">
        <v>0</v>
      </c>
      <c r="DL44" s="36">
        <v>0</v>
      </c>
      <c r="DM44" s="37">
        <v>0</v>
      </c>
      <c r="DN44" s="36">
        <f t="shared" si="33"/>
        <v>0</v>
      </c>
      <c r="DO44" s="37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v>0</v>
      </c>
      <c r="DY44" s="37">
        <v>0</v>
      </c>
      <c r="DZ44" s="36">
        <f t="shared" si="34"/>
        <v>0</v>
      </c>
      <c r="EA44" s="37">
        <v>0</v>
      </c>
      <c r="EB44" s="36">
        <v>0</v>
      </c>
      <c r="EC44" s="28">
        <f t="shared" si="45"/>
        <v>0</v>
      </c>
      <c r="ED44" s="28">
        <f t="shared" si="35"/>
        <v>0</v>
      </c>
      <c r="EE44" s="28">
        <f t="shared" si="9"/>
        <v>0</v>
      </c>
      <c r="EF44" s="32"/>
      <c r="EG44" s="32"/>
      <c r="EI44" s="32"/>
    </row>
    <row r="45" spans="1:139" s="34" customFormat="1" ht="20.25" customHeight="1">
      <c r="A45" s="26">
        <v>36</v>
      </c>
      <c r="B45" s="33" t="s">
        <v>83</v>
      </c>
      <c r="C45" s="36">
        <v>7005.4755</v>
      </c>
      <c r="D45" s="36">
        <v>6260.2291</v>
      </c>
      <c r="E45" s="28">
        <f t="shared" si="10"/>
        <v>36242.5</v>
      </c>
      <c r="F45" s="28">
        <f t="shared" si="11"/>
        <v>16949.456109000002</v>
      </c>
      <c r="G45" s="28">
        <f t="shared" si="38"/>
        <v>16437.7043</v>
      </c>
      <c r="H45" s="28">
        <f t="shared" si="13"/>
        <v>96.9807184035347</v>
      </c>
      <c r="I45" s="28">
        <f t="shared" si="14"/>
        <v>45.354774918948756</v>
      </c>
      <c r="J45" s="28">
        <f t="shared" si="39"/>
        <v>9594.6</v>
      </c>
      <c r="K45" s="28">
        <f t="shared" si="40"/>
        <v>3625.506109</v>
      </c>
      <c r="L45" s="28">
        <f t="shared" si="15"/>
        <v>2728.7043</v>
      </c>
      <c r="M45" s="28">
        <f t="shared" si="16"/>
        <v>75.2640932868995</v>
      </c>
      <c r="N45" s="28">
        <f t="shared" si="17"/>
        <v>28.440000625351757</v>
      </c>
      <c r="O45" s="28">
        <f t="shared" si="2"/>
        <v>2500</v>
      </c>
      <c r="P45" s="28">
        <f t="shared" si="18"/>
        <v>1032.7450000000001</v>
      </c>
      <c r="Q45" s="28">
        <f t="shared" si="41"/>
        <v>1441.5643</v>
      </c>
      <c r="R45" s="28">
        <f t="shared" si="19"/>
        <v>139.58569637228936</v>
      </c>
      <c r="S45" s="29">
        <f t="shared" si="20"/>
        <v>57.662572</v>
      </c>
      <c r="T45" s="36">
        <v>100</v>
      </c>
      <c r="U45" s="36">
        <v>41.3098</v>
      </c>
      <c r="V45" s="37">
        <v>0.1013</v>
      </c>
      <c r="W45" s="28">
        <f t="shared" si="36"/>
        <v>0.2452202625042968</v>
      </c>
      <c r="X45" s="29">
        <f t="shared" si="37"/>
        <v>0.1013</v>
      </c>
      <c r="Y45" s="37">
        <v>2550</v>
      </c>
      <c r="Z45" s="36">
        <v>703.2645</v>
      </c>
      <c r="AA45" s="37">
        <v>358.58</v>
      </c>
      <c r="AB45" s="28">
        <f t="shared" si="21"/>
        <v>50.98792843944205</v>
      </c>
      <c r="AC45" s="29">
        <f t="shared" si="22"/>
        <v>14.061960784313726</v>
      </c>
      <c r="AD45" s="36">
        <v>2400</v>
      </c>
      <c r="AE45" s="36">
        <v>991.4352000000001</v>
      </c>
      <c r="AF45" s="37">
        <v>1441.463</v>
      </c>
      <c r="AG45" s="28">
        <f t="shared" si="23"/>
        <v>145.39154954353043</v>
      </c>
      <c r="AH45" s="29">
        <f t="shared" si="24"/>
        <v>60.06095833333334</v>
      </c>
      <c r="AI45" s="36">
        <v>321</v>
      </c>
      <c r="AJ45" s="36">
        <v>215.137089</v>
      </c>
      <c r="AK45" s="37">
        <v>209.7</v>
      </c>
      <c r="AL45" s="28">
        <f t="shared" si="25"/>
        <v>97.4727328396639</v>
      </c>
      <c r="AM45" s="29">
        <f t="shared" si="26"/>
        <v>65.32710280373831</v>
      </c>
      <c r="AN45" s="30">
        <v>0</v>
      </c>
      <c r="AO45" s="30"/>
      <c r="AP45" s="36">
        <v>0</v>
      </c>
      <c r="AQ45" s="28"/>
      <c r="AR45" s="29"/>
      <c r="AS45" s="30"/>
      <c r="AT45" s="30"/>
      <c r="AU45" s="29">
        <v>0</v>
      </c>
      <c r="AV45" s="29"/>
      <c r="AW45" s="29"/>
      <c r="AX45" s="29"/>
      <c r="AY45" s="37">
        <v>26647.9</v>
      </c>
      <c r="AZ45" s="36">
        <f t="shared" si="27"/>
        <v>13323.95</v>
      </c>
      <c r="BA45" s="37">
        <v>13709</v>
      </c>
      <c r="BB45" s="31"/>
      <c r="BC45" s="31">
        <v>0</v>
      </c>
      <c r="BD45" s="31">
        <v>0</v>
      </c>
      <c r="BE45" s="37">
        <v>0</v>
      </c>
      <c r="BF45" s="36">
        <f t="shared" si="28"/>
        <v>0</v>
      </c>
      <c r="BG45" s="37">
        <v>0</v>
      </c>
      <c r="BH45" s="31">
        <v>0</v>
      </c>
      <c r="BI45" s="31">
        <v>0</v>
      </c>
      <c r="BJ45" s="31">
        <v>0</v>
      </c>
      <c r="BK45" s="29"/>
      <c r="BL45" s="29"/>
      <c r="BM45" s="29"/>
      <c r="BN45" s="28">
        <f t="shared" si="42"/>
        <v>248</v>
      </c>
      <c r="BO45" s="28">
        <f t="shared" si="29"/>
        <v>86.50488</v>
      </c>
      <c r="BP45" s="28">
        <f t="shared" si="43"/>
        <v>202.5</v>
      </c>
      <c r="BQ45" s="28">
        <f t="shared" si="30"/>
        <v>234.0908397306603</v>
      </c>
      <c r="BR45" s="29">
        <f t="shared" si="31"/>
        <v>81.65322580645162</v>
      </c>
      <c r="BS45" s="36">
        <v>248</v>
      </c>
      <c r="BT45" s="36">
        <v>86.50488</v>
      </c>
      <c r="BU45" s="37">
        <v>202.5</v>
      </c>
      <c r="BV45" s="36">
        <v>0</v>
      </c>
      <c r="BW45" s="36">
        <v>0</v>
      </c>
      <c r="BX45" s="37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7">
        <v>0</v>
      </c>
      <c r="CE45" s="36">
        <v>0</v>
      </c>
      <c r="CF45" s="36">
        <v>0</v>
      </c>
      <c r="CG45" s="36">
        <v>0</v>
      </c>
      <c r="CH45" s="37">
        <v>0</v>
      </c>
      <c r="CI45" s="36">
        <v>0</v>
      </c>
      <c r="CJ45" s="37">
        <v>0</v>
      </c>
      <c r="CK45" s="36">
        <v>0</v>
      </c>
      <c r="CL45" s="36">
        <v>0</v>
      </c>
      <c r="CM45" s="37">
        <v>0</v>
      </c>
      <c r="CN45" s="37">
        <v>3975.6</v>
      </c>
      <c r="CO45" s="36">
        <v>1587.85464</v>
      </c>
      <c r="CP45" s="37">
        <v>516.36</v>
      </c>
      <c r="CQ45" s="37">
        <v>1707.6</v>
      </c>
      <c r="CR45" s="36">
        <v>555.9945600000001</v>
      </c>
      <c r="CS45" s="37">
        <v>111.8</v>
      </c>
      <c r="CT45" s="36">
        <v>0</v>
      </c>
      <c r="CU45" s="36">
        <v>0</v>
      </c>
      <c r="CV45" s="37">
        <v>0</v>
      </c>
      <c r="CW45" s="37">
        <v>0</v>
      </c>
      <c r="CX45" s="36">
        <v>0</v>
      </c>
      <c r="CY45" s="37">
        <v>0</v>
      </c>
      <c r="CZ45" s="36">
        <v>0</v>
      </c>
      <c r="DA45" s="36">
        <v>0</v>
      </c>
      <c r="DB45" s="37">
        <v>0</v>
      </c>
      <c r="DC45" s="37">
        <v>0</v>
      </c>
      <c r="DD45" s="36">
        <v>0</v>
      </c>
      <c r="DE45" s="37">
        <v>0</v>
      </c>
      <c r="DF45" s="37">
        <v>0</v>
      </c>
      <c r="DG45" s="28">
        <f t="shared" si="44"/>
        <v>36242.5</v>
      </c>
      <c r="DH45" s="28">
        <f t="shared" si="7"/>
        <v>16949.456109000002</v>
      </c>
      <c r="DI45" s="28">
        <f t="shared" si="32"/>
        <v>16437.7043</v>
      </c>
      <c r="DJ45" s="36">
        <v>0</v>
      </c>
      <c r="DK45" s="36">
        <v>0</v>
      </c>
      <c r="DL45" s="36">
        <v>0</v>
      </c>
      <c r="DM45" s="37">
        <v>0</v>
      </c>
      <c r="DN45" s="36">
        <f t="shared" si="33"/>
        <v>0</v>
      </c>
      <c r="DO45" s="37">
        <v>0</v>
      </c>
      <c r="DP45" s="36">
        <v>0</v>
      </c>
      <c r="DQ45" s="36">
        <v>0</v>
      </c>
      <c r="DR45" s="36">
        <v>0</v>
      </c>
      <c r="DS45" s="36">
        <v>0</v>
      </c>
      <c r="DT45" s="36">
        <v>0</v>
      </c>
      <c r="DU45" s="36">
        <v>0</v>
      </c>
      <c r="DV45" s="36">
        <v>0</v>
      </c>
      <c r="DW45" s="36">
        <v>0</v>
      </c>
      <c r="DX45" s="36">
        <v>0</v>
      </c>
      <c r="DY45" s="37">
        <v>0</v>
      </c>
      <c r="DZ45" s="36">
        <f t="shared" si="34"/>
        <v>0</v>
      </c>
      <c r="EA45" s="37">
        <v>0</v>
      </c>
      <c r="EB45" s="36">
        <v>0</v>
      </c>
      <c r="EC45" s="28">
        <f t="shared" si="45"/>
        <v>0</v>
      </c>
      <c r="ED45" s="28">
        <f t="shared" si="35"/>
        <v>0</v>
      </c>
      <c r="EE45" s="28">
        <f t="shared" si="9"/>
        <v>0</v>
      </c>
      <c r="EF45" s="32"/>
      <c r="EG45" s="32"/>
      <c r="EI45" s="32"/>
    </row>
    <row r="46" spans="1:139" s="34" customFormat="1" ht="20.25" customHeight="1">
      <c r="A46" s="26">
        <v>37</v>
      </c>
      <c r="B46" s="33" t="s">
        <v>84</v>
      </c>
      <c r="C46" s="36">
        <v>4540.0132</v>
      </c>
      <c r="D46" s="36">
        <v>4961.1146</v>
      </c>
      <c r="E46" s="28">
        <f t="shared" si="10"/>
        <v>22681.5</v>
      </c>
      <c r="F46" s="28">
        <f t="shared" si="11"/>
        <v>10220.3396892</v>
      </c>
      <c r="G46" s="28">
        <f t="shared" si="38"/>
        <v>10182.9081</v>
      </c>
      <c r="H46" s="28">
        <f t="shared" si="13"/>
        <v>99.6337539618223</v>
      </c>
      <c r="I46" s="28">
        <f t="shared" si="14"/>
        <v>44.89521460220885</v>
      </c>
      <c r="J46" s="28">
        <f t="shared" si="39"/>
        <v>7294.5</v>
      </c>
      <c r="K46" s="28">
        <f t="shared" si="40"/>
        <v>2526.8396892000005</v>
      </c>
      <c r="L46" s="28">
        <f t="shared" si="15"/>
        <v>2540.0081</v>
      </c>
      <c r="M46" s="28">
        <f t="shared" si="16"/>
        <v>100.52114152141438</v>
      </c>
      <c r="N46" s="28">
        <f t="shared" si="17"/>
        <v>34.82086640619645</v>
      </c>
      <c r="O46" s="28">
        <f t="shared" si="2"/>
        <v>2710</v>
      </c>
      <c r="P46" s="28">
        <f t="shared" si="18"/>
        <v>1119.49558</v>
      </c>
      <c r="Q46" s="28">
        <f t="shared" si="41"/>
        <v>1949.9080999999999</v>
      </c>
      <c r="R46" s="28">
        <f t="shared" si="19"/>
        <v>174.1773826387059</v>
      </c>
      <c r="S46" s="29">
        <f t="shared" si="20"/>
        <v>71.95232841328412</v>
      </c>
      <c r="T46" s="36">
        <v>129</v>
      </c>
      <c r="U46" s="36">
        <v>53.28964200000001</v>
      </c>
      <c r="V46" s="37">
        <v>0.0681</v>
      </c>
      <c r="W46" s="28">
        <f t="shared" si="36"/>
        <v>0.12779218895859723</v>
      </c>
      <c r="X46" s="29">
        <f t="shared" si="37"/>
        <v>0.0527906976744186</v>
      </c>
      <c r="Y46" s="37">
        <v>3409</v>
      </c>
      <c r="Z46" s="36">
        <v>940.1681100000001</v>
      </c>
      <c r="AA46" s="37">
        <v>167</v>
      </c>
      <c r="AB46" s="28">
        <f t="shared" si="21"/>
        <v>17.762780743541704</v>
      </c>
      <c r="AC46" s="29">
        <f t="shared" si="22"/>
        <v>4.898797301261367</v>
      </c>
      <c r="AD46" s="36">
        <v>2581</v>
      </c>
      <c r="AE46" s="36">
        <v>1066.205938</v>
      </c>
      <c r="AF46" s="37">
        <v>1949.84</v>
      </c>
      <c r="AG46" s="28">
        <f t="shared" si="23"/>
        <v>182.8764904139935</v>
      </c>
      <c r="AH46" s="29">
        <f t="shared" si="24"/>
        <v>75.5459124370399</v>
      </c>
      <c r="AI46" s="36">
        <v>28.8</v>
      </c>
      <c r="AJ46" s="36">
        <v>19.3020192</v>
      </c>
      <c r="AK46" s="37">
        <v>21.6</v>
      </c>
      <c r="AL46" s="28">
        <f t="shared" si="25"/>
        <v>111.90539070648111</v>
      </c>
      <c r="AM46" s="29">
        <f t="shared" si="26"/>
        <v>75</v>
      </c>
      <c r="AN46" s="30">
        <v>0</v>
      </c>
      <c r="AO46" s="30"/>
      <c r="AP46" s="36">
        <v>0</v>
      </c>
      <c r="AQ46" s="28"/>
      <c r="AR46" s="29"/>
      <c r="AS46" s="30"/>
      <c r="AT46" s="30"/>
      <c r="AU46" s="29">
        <v>0</v>
      </c>
      <c r="AV46" s="29"/>
      <c r="AW46" s="29"/>
      <c r="AX46" s="29"/>
      <c r="AY46" s="37">
        <v>14779.8</v>
      </c>
      <c r="AZ46" s="36">
        <f t="shared" si="27"/>
        <v>7389.9</v>
      </c>
      <c r="BA46" s="37">
        <v>7389.9</v>
      </c>
      <c r="BB46" s="31"/>
      <c r="BC46" s="31">
        <v>0</v>
      </c>
      <c r="BD46" s="31">
        <v>0</v>
      </c>
      <c r="BE46" s="37">
        <v>607.2</v>
      </c>
      <c r="BF46" s="36">
        <f t="shared" si="28"/>
        <v>303.6</v>
      </c>
      <c r="BG46" s="37">
        <v>253</v>
      </c>
      <c r="BH46" s="31">
        <v>0</v>
      </c>
      <c r="BI46" s="31">
        <v>0</v>
      </c>
      <c r="BJ46" s="31">
        <v>0</v>
      </c>
      <c r="BK46" s="29"/>
      <c r="BL46" s="29"/>
      <c r="BM46" s="29"/>
      <c r="BN46" s="28">
        <f t="shared" si="42"/>
        <v>200</v>
      </c>
      <c r="BO46" s="28">
        <f t="shared" si="29"/>
        <v>69.762</v>
      </c>
      <c r="BP46" s="28">
        <f t="shared" si="43"/>
        <v>212.9</v>
      </c>
      <c r="BQ46" s="28">
        <f t="shared" si="30"/>
        <v>305.18047074338466</v>
      </c>
      <c r="BR46" s="29">
        <f t="shared" si="31"/>
        <v>106.45</v>
      </c>
      <c r="BS46" s="36">
        <v>200</v>
      </c>
      <c r="BT46" s="36">
        <v>69.762</v>
      </c>
      <c r="BU46" s="37">
        <v>212.9</v>
      </c>
      <c r="BV46" s="36">
        <v>0</v>
      </c>
      <c r="BW46" s="36">
        <v>0</v>
      </c>
      <c r="BX46" s="37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7">
        <v>0</v>
      </c>
      <c r="CE46" s="36">
        <v>0</v>
      </c>
      <c r="CF46" s="36">
        <v>0</v>
      </c>
      <c r="CG46" s="36">
        <v>0</v>
      </c>
      <c r="CH46" s="37">
        <v>0</v>
      </c>
      <c r="CI46" s="36">
        <v>0</v>
      </c>
      <c r="CJ46" s="37">
        <v>0</v>
      </c>
      <c r="CK46" s="36">
        <v>0</v>
      </c>
      <c r="CL46" s="36">
        <v>0</v>
      </c>
      <c r="CM46" s="37">
        <v>0</v>
      </c>
      <c r="CN46" s="37">
        <v>946.7</v>
      </c>
      <c r="CO46" s="36">
        <v>378.11198</v>
      </c>
      <c r="CP46" s="37">
        <v>188.6</v>
      </c>
      <c r="CQ46" s="37">
        <v>946.7</v>
      </c>
      <c r="CR46" s="36">
        <v>308.24552000000006</v>
      </c>
      <c r="CS46" s="37">
        <v>170.6</v>
      </c>
      <c r="CT46" s="36">
        <v>0</v>
      </c>
      <c r="CU46" s="36">
        <v>0</v>
      </c>
      <c r="CV46" s="37">
        <v>0</v>
      </c>
      <c r="CW46" s="37">
        <v>0</v>
      </c>
      <c r="CX46" s="36">
        <v>0</v>
      </c>
      <c r="CY46" s="37">
        <v>0</v>
      </c>
      <c r="CZ46" s="36">
        <v>0</v>
      </c>
      <c r="DA46" s="36">
        <v>0</v>
      </c>
      <c r="DB46" s="37">
        <v>0</v>
      </c>
      <c r="DC46" s="37">
        <v>0</v>
      </c>
      <c r="DD46" s="36">
        <v>0</v>
      </c>
      <c r="DE46" s="37">
        <v>0</v>
      </c>
      <c r="DF46" s="37">
        <v>0</v>
      </c>
      <c r="DG46" s="28">
        <f t="shared" si="44"/>
        <v>22681.5</v>
      </c>
      <c r="DH46" s="28">
        <f t="shared" si="7"/>
        <v>10220.3396892</v>
      </c>
      <c r="DI46" s="28">
        <f t="shared" si="32"/>
        <v>10182.9081</v>
      </c>
      <c r="DJ46" s="36">
        <v>0</v>
      </c>
      <c r="DK46" s="36">
        <v>0</v>
      </c>
      <c r="DL46" s="36">
        <v>0</v>
      </c>
      <c r="DM46" s="37">
        <v>0</v>
      </c>
      <c r="DN46" s="36">
        <f t="shared" si="33"/>
        <v>0</v>
      </c>
      <c r="DO46" s="37">
        <v>0</v>
      </c>
      <c r="DP46" s="36">
        <v>0</v>
      </c>
      <c r="DQ46" s="36">
        <v>0</v>
      </c>
      <c r="DR46" s="36">
        <v>0</v>
      </c>
      <c r="DS46" s="36">
        <v>0</v>
      </c>
      <c r="DT46" s="36">
        <v>0</v>
      </c>
      <c r="DU46" s="36">
        <v>0</v>
      </c>
      <c r="DV46" s="36">
        <v>0</v>
      </c>
      <c r="DW46" s="36">
        <v>0</v>
      </c>
      <c r="DX46" s="36">
        <v>0</v>
      </c>
      <c r="DY46" s="37">
        <v>0</v>
      </c>
      <c r="DZ46" s="36">
        <f t="shared" si="34"/>
        <v>0</v>
      </c>
      <c r="EA46" s="37">
        <v>0</v>
      </c>
      <c r="EB46" s="36">
        <v>0</v>
      </c>
      <c r="EC46" s="28">
        <f t="shared" si="45"/>
        <v>0</v>
      </c>
      <c r="ED46" s="28">
        <f t="shared" si="35"/>
        <v>0</v>
      </c>
      <c r="EE46" s="28">
        <f t="shared" si="9"/>
        <v>0</v>
      </c>
      <c r="EF46" s="32"/>
      <c r="EG46" s="32"/>
      <c r="EI46" s="32"/>
    </row>
    <row r="47" spans="1:139" s="34" customFormat="1" ht="20.25" customHeight="1">
      <c r="A47" s="26">
        <v>38</v>
      </c>
      <c r="B47" s="33" t="s">
        <v>85</v>
      </c>
      <c r="C47" s="36">
        <v>14457.8085</v>
      </c>
      <c r="D47" s="36">
        <v>443.3714</v>
      </c>
      <c r="E47" s="28">
        <f t="shared" si="10"/>
        <v>43791.375</v>
      </c>
      <c r="F47" s="28">
        <f t="shared" si="11"/>
        <v>20551.726393</v>
      </c>
      <c r="G47" s="28">
        <f t="shared" si="38"/>
        <v>15527.487400000002</v>
      </c>
      <c r="H47" s="28">
        <f t="shared" si="13"/>
        <v>75.5532022131665</v>
      </c>
      <c r="I47" s="28">
        <f t="shared" si="14"/>
        <v>35.45786676029241</v>
      </c>
      <c r="J47" s="28">
        <f t="shared" si="39"/>
        <v>10264</v>
      </c>
      <c r="K47" s="28">
        <f t="shared" si="40"/>
        <v>3788.0388929999995</v>
      </c>
      <c r="L47" s="28">
        <f t="shared" si="15"/>
        <v>1556.7874</v>
      </c>
      <c r="M47" s="28">
        <f t="shared" si="16"/>
        <v>41.09745026316445</v>
      </c>
      <c r="N47" s="28">
        <f t="shared" si="17"/>
        <v>15.16745323460639</v>
      </c>
      <c r="O47" s="28">
        <f t="shared" si="2"/>
        <v>4431</v>
      </c>
      <c r="P47" s="28">
        <f t="shared" si="18"/>
        <v>1830.437238</v>
      </c>
      <c r="Q47" s="28">
        <f t="shared" si="41"/>
        <v>755.7754</v>
      </c>
      <c r="R47" s="28">
        <f t="shared" si="19"/>
        <v>41.28933701249362</v>
      </c>
      <c r="S47" s="29">
        <f t="shared" si="20"/>
        <v>17.056542541187092</v>
      </c>
      <c r="T47" s="36">
        <v>431</v>
      </c>
      <c r="U47" s="36">
        <v>178.04523799999998</v>
      </c>
      <c r="V47" s="37">
        <v>43.3564</v>
      </c>
      <c r="W47" s="28">
        <f t="shared" si="36"/>
        <v>24.35133929277008</v>
      </c>
      <c r="X47" s="29">
        <f t="shared" si="37"/>
        <v>10.059489559164733</v>
      </c>
      <c r="Y47" s="37">
        <v>3500</v>
      </c>
      <c r="Z47" s="36">
        <v>965.265</v>
      </c>
      <c r="AA47" s="37">
        <v>380.84</v>
      </c>
      <c r="AB47" s="28">
        <f t="shared" si="21"/>
        <v>39.45445033229217</v>
      </c>
      <c r="AC47" s="29">
        <f t="shared" si="22"/>
        <v>10.881142857142855</v>
      </c>
      <c r="AD47" s="36">
        <v>4000</v>
      </c>
      <c r="AE47" s="36">
        <v>1652.392</v>
      </c>
      <c r="AF47" s="37">
        <v>712.419</v>
      </c>
      <c r="AG47" s="28">
        <f t="shared" si="23"/>
        <v>43.11440626679383</v>
      </c>
      <c r="AH47" s="29">
        <f t="shared" si="24"/>
        <v>17.810475</v>
      </c>
      <c r="AI47" s="36">
        <v>285</v>
      </c>
      <c r="AJ47" s="36">
        <v>191.009565</v>
      </c>
      <c r="AK47" s="37">
        <v>194</v>
      </c>
      <c r="AL47" s="28">
        <f t="shared" si="25"/>
        <v>101.56559437219805</v>
      </c>
      <c r="AM47" s="29">
        <f t="shared" si="26"/>
        <v>68.0701754385965</v>
      </c>
      <c r="AN47" s="30">
        <v>0</v>
      </c>
      <c r="AO47" s="30"/>
      <c r="AP47" s="36">
        <v>0</v>
      </c>
      <c r="AQ47" s="28"/>
      <c r="AR47" s="29"/>
      <c r="AS47" s="30"/>
      <c r="AT47" s="30"/>
      <c r="AU47" s="29">
        <v>0</v>
      </c>
      <c r="AV47" s="29"/>
      <c r="AW47" s="29"/>
      <c r="AX47" s="29"/>
      <c r="AY47" s="37">
        <v>27644.9</v>
      </c>
      <c r="AZ47" s="36">
        <f t="shared" si="27"/>
        <v>13822.45</v>
      </c>
      <c r="BA47" s="37">
        <v>13613.6</v>
      </c>
      <c r="BB47" s="31"/>
      <c r="BC47" s="31">
        <v>0</v>
      </c>
      <c r="BD47" s="31">
        <v>0</v>
      </c>
      <c r="BE47" s="37">
        <v>0</v>
      </c>
      <c r="BF47" s="36">
        <f t="shared" si="28"/>
        <v>0</v>
      </c>
      <c r="BG47" s="37">
        <v>0</v>
      </c>
      <c r="BH47" s="31">
        <v>0</v>
      </c>
      <c r="BI47" s="31">
        <v>0</v>
      </c>
      <c r="BJ47" s="31">
        <v>0</v>
      </c>
      <c r="BK47" s="29"/>
      <c r="BL47" s="29"/>
      <c r="BM47" s="29"/>
      <c r="BN47" s="28">
        <f t="shared" si="42"/>
        <v>329</v>
      </c>
      <c r="BO47" s="28">
        <f t="shared" si="29"/>
        <v>114.75849</v>
      </c>
      <c r="BP47" s="28">
        <f t="shared" si="43"/>
        <v>63</v>
      </c>
      <c r="BQ47" s="28">
        <f t="shared" si="30"/>
        <v>54.89789905740308</v>
      </c>
      <c r="BR47" s="29">
        <f t="shared" si="31"/>
        <v>19.148936170212767</v>
      </c>
      <c r="BS47" s="36">
        <v>85</v>
      </c>
      <c r="BT47" s="36">
        <v>29.64885</v>
      </c>
      <c r="BU47" s="37">
        <v>0</v>
      </c>
      <c r="BV47" s="36">
        <v>0</v>
      </c>
      <c r="BW47" s="36">
        <v>0</v>
      </c>
      <c r="BX47" s="37">
        <v>0</v>
      </c>
      <c r="BY47" s="36">
        <v>0</v>
      </c>
      <c r="BZ47" s="36">
        <v>0</v>
      </c>
      <c r="CA47" s="36">
        <v>0</v>
      </c>
      <c r="CB47" s="36">
        <v>244</v>
      </c>
      <c r="CC47" s="36">
        <v>85.10964</v>
      </c>
      <c r="CD47" s="37">
        <v>63</v>
      </c>
      <c r="CE47" s="36">
        <v>0</v>
      </c>
      <c r="CF47" s="36">
        <v>0</v>
      </c>
      <c r="CG47" s="36">
        <v>0</v>
      </c>
      <c r="CH47" s="37">
        <v>0</v>
      </c>
      <c r="CI47" s="36">
        <v>0</v>
      </c>
      <c r="CJ47" s="37">
        <v>63</v>
      </c>
      <c r="CK47" s="36">
        <v>0</v>
      </c>
      <c r="CL47" s="36">
        <v>0</v>
      </c>
      <c r="CM47" s="37">
        <v>0</v>
      </c>
      <c r="CN47" s="37">
        <v>1669</v>
      </c>
      <c r="CO47" s="36">
        <v>666.5986</v>
      </c>
      <c r="CP47" s="37">
        <v>163.172</v>
      </c>
      <c r="CQ47" s="37">
        <v>1654</v>
      </c>
      <c r="CR47" s="36">
        <v>538.5424</v>
      </c>
      <c r="CS47" s="37">
        <v>155.672</v>
      </c>
      <c r="CT47" s="36">
        <v>50</v>
      </c>
      <c r="CU47" s="36">
        <v>19.97</v>
      </c>
      <c r="CV47" s="37">
        <v>0</v>
      </c>
      <c r="CW47" s="37">
        <v>0</v>
      </c>
      <c r="CX47" s="36">
        <v>0</v>
      </c>
      <c r="CY47" s="37">
        <v>0</v>
      </c>
      <c r="CZ47" s="36">
        <v>0</v>
      </c>
      <c r="DA47" s="36">
        <v>0</v>
      </c>
      <c r="DB47" s="37">
        <v>0</v>
      </c>
      <c r="DC47" s="37">
        <v>0</v>
      </c>
      <c r="DD47" s="36">
        <v>0</v>
      </c>
      <c r="DE47" s="37">
        <v>0</v>
      </c>
      <c r="DF47" s="37">
        <v>0</v>
      </c>
      <c r="DG47" s="28">
        <f t="shared" si="44"/>
        <v>37908.9</v>
      </c>
      <c r="DH47" s="28">
        <f t="shared" si="7"/>
        <v>17610.488893</v>
      </c>
      <c r="DI47" s="28">
        <f t="shared" si="32"/>
        <v>15233.387400000001</v>
      </c>
      <c r="DJ47" s="36">
        <v>0</v>
      </c>
      <c r="DK47" s="36">
        <v>0</v>
      </c>
      <c r="DL47" s="36">
        <v>0</v>
      </c>
      <c r="DM47" s="37">
        <v>5882.475</v>
      </c>
      <c r="DN47" s="36">
        <f t="shared" si="33"/>
        <v>2941.2375</v>
      </c>
      <c r="DO47" s="37">
        <v>294.1</v>
      </c>
      <c r="DP47" s="36">
        <v>0</v>
      </c>
      <c r="DQ47" s="36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0</v>
      </c>
      <c r="DW47" s="36">
        <v>0</v>
      </c>
      <c r="DX47" s="36">
        <v>0</v>
      </c>
      <c r="DY47" s="37">
        <v>1271</v>
      </c>
      <c r="DZ47" s="36">
        <f t="shared" si="34"/>
        <v>635.5</v>
      </c>
      <c r="EA47" s="37">
        <v>1271</v>
      </c>
      <c r="EB47" s="36">
        <v>0</v>
      </c>
      <c r="EC47" s="28">
        <f t="shared" si="45"/>
        <v>7153.475</v>
      </c>
      <c r="ED47" s="28">
        <f t="shared" si="35"/>
        <v>3576.7375</v>
      </c>
      <c r="EE47" s="28">
        <f t="shared" si="9"/>
        <v>1565.1</v>
      </c>
      <c r="EF47" s="32"/>
      <c r="EG47" s="32"/>
      <c r="EI47" s="32"/>
    </row>
    <row r="48" spans="1:139" s="34" customFormat="1" ht="20.25" customHeight="1">
      <c r="A48" s="26">
        <v>39</v>
      </c>
      <c r="B48" s="33" t="s">
        <v>86</v>
      </c>
      <c r="C48" s="36">
        <v>13467.6544</v>
      </c>
      <c r="D48" s="36">
        <v>3748.3722</v>
      </c>
      <c r="E48" s="28">
        <f t="shared" si="10"/>
        <v>18786.4</v>
      </c>
      <c r="F48" s="28">
        <f t="shared" si="11"/>
        <v>8636.7923888</v>
      </c>
      <c r="G48" s="28">
        <f t="shared" si="38"/>
        <v>9363.0182</v>
      </c>
      <c r="H48" s="28">
        <f t="shared" si="13"/>
        <v>108.40851300468624</v>
      </c>
      <c r="I48" s="28">
        <f t="shared" si="14"/>
        <v>49.83934229016735</v>
      </c>
      <c r="J48" s="28">
        <f t="shared" si="39"/>
        <v>5476.2</v>
      </c>
      <c r="K48" s="28">
        <f t="shared" si="40"/>
        <v>1981.6923888000001</v>
      </c>
      <c r="L48" s="28">
        <f t="shared" si="15"/>
        <v>2707.9182</v>
      </c>
      <c r="M48" s="28">
        <f t="shared" si="16"/>
        <v>136.64674776491225</v>
      </c>
      <c r="N48" s="28">
        <f t="shared" si="17"/>
        <v>49.448855045469486</v>
      </c>
      <c r="O48" s="28">
        <f t="shared" si="2"/>
        <v>2336</v>
      </c>
      <c r="P48" s="28">
        <f t="shared" si="18"/>
        <v>964.996928</v>
      </c>
      <c r="Q48" s="28">
        <f t="shared" si="41"/>
        <v>1110.4182</v>
      </c>
      <c r="R48" s="28">
        <f t="shared" si="19"/>
        <v>115.06960983817764</v>
      </c>
      <c r="S48" s="29">
        <f t="shared" si="20"/>
        <v>47.53502568493151</v>
      </c>
      <c r="T48" s="36">
        <v>236</v>
      </c>
      <c r="U48" s="36">
        <v>97.491128</v>
      </c>
      <c r="V48" s="37">
        <v>138.4182</v>
      </c>
      <c r="W48" s="28">
        <f t="shared" si="36"/>
        <v>141.98030409495314</v>
      </c>
      <c r="X48" s="29">
        <f t="shared" si="37"/>
        <v>58.65177966101696</v>
      </c>
      <c r="Y48" s="37">
        <v>1800</v>
      </c>
      <c r="Z48" s="36">
        <v>496.422</v>
      </c>
      <c r="AA48" s="37">
        <v>1090.3</v>
      </c>
      <c r="AB48" s="28">
        <f t="shared" si="21"/>
        <v>219.63168433308758</v>
      </c>
      <c r="AC48" s="29">
        <f t="shared" si="22"/>
        <v>60.572222222222216</v>
      </c>
      <c r="AD48" s="36">
        <v>2100</v>
      </c>
      <c r="AE48" s="36">
        <v>867.5058</v>
      </c>
      <c r="AF48" s="37">
        <v>972</v>
      </c>
      <c r="AG48" s="28">
        <f t="shared" si="23"/>
        <v>112.0453603883686</v>
      </c>
      <c r="AH48" s="29">
        <f t="shared" si="24"/>
        <v>46.285714285714285</v>
      </c>
      <c r="AI48" s="36">
        <v>91.2</v>
      </c>
      <c r="AJ48" s="36">
        <v>61.1230608</v>
      </c>
      <c r="AK48" s="37">
        <v>106.2</v>
      </c>
      <c r="AL48" s="28">
        <f t="shared" si="25"/>
        <v>173.74784346532596</v>
      </c>
      <c r="AM48" s="29">
        <f t="shared" si="26"/>
        <v>116.44736842105263</v>
      </c>
      <c r="AN48" s="30">
        <v>0</v>
      </c>
      <c r="AO48" s="30"/>
      <c r="AP48" s="36">
        <v>0</v>
      </c>
      <c r="AQ48" s="28"/>
      <c r="AR48" s="29"/>
      <c r="AS48" s="30"/>
      <c r="AT48" s="30"/>
      <c r="AU48" s="29">
        <v>0</v>
      </c>
      <c r="AV48" s="29"/>
      <c r="AW48" s="29"/>
      <c r="AX48" s="29"/>
      <c r="AY48" s="37">
        <v>13310.2</v>
      </c>
      <c r="AZ48" s="36">
        <f t="shared" si="27"/>
        <v>6655.1</v>
      </c>
      <c r="BA48" s="37">
        <v>6655.1</v>
      </c>
      <c r="BB48" s="31"/>
      <c r="BC48" s="31">
        <v>0</v>
      </c>
      <c r="BD48" s="31">
        <v>0</v>
      </c>
      <c r="BE48" s="37">
        <v>0</v>
      </c>
      <c r="BF48" s="36">
        <f t="shared" si="28"/>
        <v>0</v>
      </c>
      <c r="BG48" s="37">
        <v>0</v>
      </c>
      <c r="BH48" s="31">
        <v>0</v>
      </c>
      <c r="BI48" s="31">
        <v>0</v>
      </c>
      <c r="BJ48" s="31">
        <v>0</v>
      </c>
      <c r="BK48" s="29"/>
      <c r="BL48" s="29"/>
      <c r="BM48" s="29"/>
      <c r="BN48" s="28">
        <f t="shared" si="42"/>
        <v>240</v>
      </c>
      <c r="BO48" s="28">
        <f t="shared" si="29"/>
        <v>83.7144</v>
      </c>
      <c r="BP48" s="28">
        <f t="shared" si="43"/>
        <v>172</v>
      </c>
      <c r="BQ48" s="28">
        <f t="shared" si="30"/>
        <v>205.4604703611326</v>
      </c>
      <c r="BR48" s="29">
        <f t="shared" si="31"/>
        <v>71.66666666666667</v>
      </c>
      <c r="BS48" s="36">
        <v>240</v>
      </c>
      <c r="BT48" s="36">
        <v>83.7144</v>
      </c>
      <c r="BU48" s="37">
        <v>172</v>
      </c>
      <c r="BV48" s="36">
        <v>0</v>
      </c>
      <c r="BW48" s="36">
        <v>0</v>
      </c>
      <c r="BX48" s="37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7">
        <v>0</v>
      </c>
      <c r="CE48" s="36">
        <v>0</v>
      </c>
      <c r="CF48" s="36">
        <v>0</v>
      </c>
      <c r="CG48" s="36">
        <v>0</v>
      </c>
      <c r="CH48" s="37">
        <v>0</v>
      </c>
      <c r="CI48" s="36">
        <v>0</v>
      </c>
      <c r="CJ48" s="37">
        <v>0</v>
      </c>
      <c r="CK48" s="36">
        <v>0</v>
      </c>
      <c r="CL48" s="36">
        <v>0</v>
      </c>
      <c r="CM48" s="37">
        <v>0</v>
      </c>
      <c r="CN48" s="37">
        <v>1009</v>
      </c>
      <c r="CO48" s="36">
        <v>375.436</v>
      </c>
      <c r="CP48" s="37">
        <v>229</v>
      </c>
      <c r="CQ48" s="37">
        <v>400</v>
      </c>
      <c r="CR48" s="36">
        <v>130.24</v>
      </c>
      <c r="CS48" s="37">
        <v>160</v>
      </c>
      <c r="CT48" s="36">
        <v>0</v>
      </c>
      <c r="CU48" s="36">
        <v>0</v>
      </c>
      <c r="CV48" s="37">
        <v>0</v>
      </c>
      <c r="CW48" s="37">
        <v>0</v>
      </c>
      <c r="CX48" s="36">
        <v>0</v>
      </c>
      <c r="CY48" s="37">
        <v>0</v>
      </c>
      <c r="CZ48" s="36">
        <v>0</v>
      </c>
      <c r="DA48" s="36">
        <v>0</v>
      </c>
      <c r="DB48" s="37">
        <v>0</v>
      </c>
      <c r="DC48" s="37">
        <v>0</v>
      </c>
      <c r="DD48" s="36">
        <v>0</v>
      </c>
      <c r="DE48" s="37">
        <v>0</v>
      </c>
      <c r="DF48" s="37">
        <v>0</v>
      </c>
      <c r="DG48" s="28">
        <f t="shared" si="44"/>
        <v>18786.4</v>
      </c>
      <c r="DH48" s="28">
        <f t="shared" si="7"/>
        <v>8636.7923888</v>
      </c>
      <c r="DI48" s="28">
        <f t="shared" si="32"/>
        <v>9363.0182</v>
      </c>
      <c r="DJ48" s="36">
        <v>0</v>
      </c>
      <c r="DK48" s="36">
        <v>0</v>
      </c>
      <c r="DL48" s="36">
        <v>0</v>
      </c>
      <c r="DM48" s="37">
        <v>0</v>
      </c>
      <c r="DN48" s="36">
        <f t="shared" si="33"/>
        <v>0</v>
      </c>
      <c r="DO48" s="37">
        <v>0</v>
      </c>
      <c r="DP48" s="36">
        <v>0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0</v>
      </c>
      <c r="DW48" s="36">
        <v>0</v>
      </c>
      <c r="DX48" s="36">
        <v>0</v>
      </c>
      <c r="DY48" s="37">
        <v>0</v>
      </c>
      <c r="DZ48" s="36">
        <f t="shared" si="34"/>
        <v>0</v>
      </c>
      <c r="EA48" s="37">
        <v>0</v>
      </c>
      <c r="EB48" s="36">
        <v>0</v>
      </c>
      <c r="EC48" s="28">
        <f t="shared" si="45"/>
        <v>0</v>
      </c>
      <c r="ED48" s="28">
        <f t="shared" si="35"/>
        <v>0</v>
      </c>
      <c r="EE48" s="28">
        <f t="shared" si="9"/>
        <v>0</v>
      </c>
      <c r="EF48" s="32"/>
      <c r="EG48" s="32"/>
      <c r="EI48" s="32"/>
    </row>
    <row r="49" spans="1:139" s="34" customFormat="1" ht="20.25" customHeight="1">
      <c r="A49" s="26">
        <v>40</v>
      </c>
      <c r="B49" s="33" t="s">
        <v>87</v>
      </c>
      <c r="C49" s="36">
        <v>2899.344</v>
      </c>
      <c r="D49" s="36">
        <v>12299.795</v>
      </c>
      <c r="E49" s="28">
        <f t="shared" si="10"/>
        <v>78262.6</v>
      </c>
      <c r="F49" s="28">
        <f t="shared" si="11"/>
        <v>35189.157707000006</v>
      </c>
      <c r="G49" s="28">
        <f t="shared" si="38"/>
        <v>34384.483</v>
      </c>
      <c r="H49" s="28">
        <f t="shared" si="13"/>
        <v>97.71328795733028</v>
      </c>
      <c r="I49" s="28">
        <f t="shared" si="14"/>
        <v>43.93475683148784</v>
      </c>
      <c r="J49" s="28">
        <f t="shared" si="39"/>
        <v>27613</v>
      </c>
      <c r="K49" s="28">
        <f t="shared" si="40"/>
        <v>9864.357707000001</v>
      </c>
      <c r="L49" s="28">
        <f t="shared" si="15"/>
        <v>8319.683</v>
      </c>
      <c r="M49" s="28">
        <f t="shared" si="16"/>
        <v>84.34084860990129</v>
      </c>
      <c r="N49" s="28">
        <f t="shared" si="17"/>
        <v>30.129587513127877</v>
      </c>
      <c r="O49" s="28">
        <f t="shared" si="2"/>
        <v>7500</v>
      </c>
      <c r="P49" s="28">
        <f t="shared" si="18"/>
        <v>3098.235</v>
      </c>
      <c r="Q49" s="28">
        <f t="shared" si="41"/>
        <v>4195.395</v>
      </c>
      <c r="R49" s="28">
        <f t="shared" si="19"/>
        <v>135.41242029736287</v>
      </c>
      <c r="S49" s="29">
        <f t="shared" si="20"/>
        <v>55.93860000000001</v>
      </c>
      <c r="T49" s="36">
        <v>0</v>
      </c>
      <c r="U49" s="36">
        <v>0</v>
      </c>
      <c r="V49" s="37">
        <v>0</v>
      </c>
      <c r="W49" s="28" t="e">
        <f t="shared" si="36"/>
        <v>#DIV/0!</v>
      </c>
      <c r="X49" s="29" t="e">
        <f t="shared" si="37"/>
        <v>#DIV/0!</v>
      </c>
      <c r="Y49" s="37">
        <v>9200</v>
      </c>
      <c r="Z49" s="36">
        <v>2537.268</v>
      </c>
      <c r="AA49" s="37">
        <v>1575.628</v>
      </c>
      <c r="AB49" s="28">
        <f t="shared" si="21"/>
        <v>62.09939194440635</v>
      </c>
      <c r="AC49" s="29">
        <f t="shared" si="22"/>
        <v>17.126391304347827</v>
      </c>
      <c r="AD49" s="36">
        <v>7500</v>
      </c>
      <c r="AE49" s="36">
        <v>3098.235</v>
      </c>
      <c r="AF49" s="37">
        <v>4195.395</v>
      </c>
      <c r="AG49" s="28">
        <f t="shared" si="23"/>
        <v>135.41242029736287</v>
      </c>
      <c r="AH49" s="29">
        <f t="shared" si="24"/>
        <v>55.93860000000001</v>
      </c>
      <c r="AI49" s="36">
        <v>423</v>
      </c>
      <c r="AJ49" s="36">
        <v>283.49840700000004</v>
      </c>
      <c r="AK49" s="37">
        <v>536.5</v>
      </c>
      <c r="AL49" s="28">
        <f t="shared" si="25"/>
        <v>189.24268593861973</v>
      </c>
      <c r="AM49" s="29">
        <f t="shared" si="26"/>
        <v>126.83215130023642</v>
      </c>
      <c r="AN49" s="30">
        <v>0</v>
      </c>
      <c r="AO49" s="30"/>
      <c r="AP49" s="36">
        <v>0</v>
      </c>
      <c r="AQ49" s="28"/>
      <c r="AR49" s="29"/>
      <c r="AS49" s="30"/>
      <c r="AT49" s="30"/>
      <c r="AU49" s="29">
        <v>0</v>
      </c>
      <c r="AV49" s="29"/>
      <c r="AW49" s="29"/>
      <c r="AX49" s="29"/>
      <c r="AY49" s="37">
        <v>50649.6</v>
      </c>
      <c r="AZ49" s="36">
        <f t="shared" si="27"/>
        <v>25324.800000000003</v>
      </c>
      <c r="BA49" s="37">
        <v>25684.8</v>
      </c>
      <c r="BB49" s="31"/>
      <c r="BC49" s="31">
        <v>0</v>
      </c>
      <c r="BD49" s="31">
        <v>0</v>
      </c>
      <c r="BE49" s="37">
        <v>0</v>
      </c>
      <c r="BF49" s="36">
        <f t="shared" si="28"/>
        <v>0</v>
      </c>
      <c r="BG49" s="37">
        <v>0</v>
      </c>
      <c r="BH49" s="31">
        <v>0</v>
      </c>
      <c r="BI49" s="31">
        <v>0</v>
      </c>
      <c r="BJ49" s="31">
        <v>0</v>
      </c>
      <c r="BK49" s="29"/>
      <c r="BL49" s="29"/>
      <c r="BM49" s="29"/>
      <c r="BN49" s="28">
        <f t="shared" si="42"/>
        <v>4830</v>
      </c>
      <c r="BO49" s="28">
        <f t="shared" si="29"/>
        <v>1684.7523</v>
      </c>
      <c r="BP49" s="28">
        <f t="shared" si="43"/>
        <v>1285.8</v>
      </c>
      <c r="BQ49" s="28">
        <f t="shared" si="30"/>
        <v>76.31982458192816</v>
      </c>
      <c r="BR49" s="29">
        <f t="shared" si="31"/>
        <v>26.621118012422357</v>
      </c>
      <c r="BS49" s="36">
        <v>4000</v>
      </c>
      <c r="BT49" s="36">
        <v>1395.24</v>
      </c>
      <c r="BU49" s="37">
        <v>905.8</v>
      </c>
      <c r="BV49" s="36">
        <v>0</v>
      </c>
      <c r="BW49" s="36">
        <v>0</v>
      </c>
      <c r="BX49" s="37">
        <v>0</v>
      </c>
      <c r="BY49" s="36">
        <v>0</v>
      </c>
      <c r="BZ49" s="36">
        <v>0</v>
      </c>
      <c r="CA49" s="36">
        <v>0</v>
      </c>
      <c r="CB49" s="36">
        <v>830</v>
      </c>
      <c r="CC49" s="36">
        <v>289.51230000000004</v>
      </c>
      <c r="CD49" s="37">
        <v>380</v>
      </c>
      <c r="CE49" s="36">
        <v>0</v>
      </c>
      <c r="CF49" s="36">
        <v>0</v>
      </c>
      <c r="CG49" s="36">
        <v>0</v>
      </c>
      <c r="CH49" s="37">
        <v>0</v>
      </c>
      <c r="CI49" s="36">
        <v>0</v>
      </c>
      <c r="CJ49" s="37">
        <v>380</v>
      </c>
      <c r="CK49" s="36">
        <v>3000</v>
      </c>
      <c r="CL49" s="36">
        <v>1198.1999999999998</v>
      </c>
      <c r="CM49" s="37">
        <v>476.7</v>
      </c>
      <c r="CN49" s="37">
        <v>2660</v>
      </c>
      <c r="CO49" s="36">
        <v>1062.404</v>
      </c>
      <c r="CP49" s="37">
        <v>248.8</v>
      </c>
      <c r="CQ49" s="37">
        <v>2400</v>
      </c>
      <c r="CR49" s="36">
        <v>781.44</v>
      </c>
      <c r="CS49" s="37">
        <v>237.8</v>
      </c>
      <c r="CT49" s="36">
        <v>0</v>
      </c>
      <c r="CU49" s="36">
        <v>0</v>
      </c>
      <c r="CV49" s="37">
        <v>0.86</v>
      </c>
      <c r="CW49" s="37">
        <v>0</v>
      </c>
      <c r="CX49" s="36">
        <v>0</v>
      </c>
      <c r="CY49" s="37">
        <v>0</v>
      </c>
      <c r="CZ49" s="36">
        <v>0</v>
      </c>
      <c r="DA49" s="36">
        <v>0</v>
      </c>
      <c r="DB49" s="37">
        <v>0</v>
      </c>
      <c r="DC49" s="37">
        <v>0</v>
      </c>
      <c r="DD49" s="36">
        <v>0</v>
      </c>
      <c r="DE49" s="37">
        <v>0</v>
      </c>
      <c r="DF49" s="37">
        <v>0</v>
      </c>
      <c r="DG49" s="28">
        <f t="shared" si="44"/>
        <v>78262.6</v>
      </c>
      <c r="DH49" s="28">
        <f t="shared" si="7"/>
        <v>35189.157707000006</v>
      </c>
      <c r="DI49" s="28">
        <f t="shared" si="32"/>
        <v>34384.483</v>
      </c>
      <c r="DJ49" s="36">
        <v>0</v>
      </c>
      <c r="DK49" s="36">
        <v>0</v>
      </c>
      <c r="DL49" s="36">
        <v>0</v>
      </c>
      <c r="DM49" s="37">
        <v>0</v>
      </c>
      <c r="DN49" s="36">
        <f t="shared" si="33"/>
        <v>0</v>
      </c>
      <c r="DO49" s="37">
        <v>0</v>
      </c>
      <c r="DP49" s="36">
        <v>0</v>
      </c>
      <c r="DQ49" s="36">
        <v>0</v>
      </c>
      <c r="DR49" s="36">
        <v>0</v>
      </c>
      <c r="DS49" s="36">
        <v>0</v>
      </c>
      <c r="DT49" s="36">
        <v>0</v>
      </c>
      <c r="DU49" s="36">
        <v>0</v>
      </c>
      <c r="DV49" s="36">
        <v>0</v>
      </c>
      <c r="DW49" s="36">
        <v>0</v>
      </c>
      <c r="DX49" s="36">
        <v>0</v>
      </c>
      <c r="DY49" s="37">
        <v>0</v>
      </c>
      <c r="DZ49" s="36">
        <f t="shared" si="34"/>
        <v>0</v>
      </c>
      <c r="EA49" s="37">
        <v>0</v>
      </c>
      <c r="EB49" s="36">
        <v>0</v>
      </c>
      <c r="EC49" s="28">
        <f t="shared" si="45"/>
        <v>0</v>
      </c>
      <c r="ED49" s="28">
        <f t="shared" si="35"/>
        <v>0</v>
      </c>
      <c r="EE49" s="28">
        <f t="shared" si="9"/>
        <v>0</v>
      </c>
      <c r="EF49" s="32"/>
      <c r="EG49" s="32"/>
      <c r="EI49" s="32"/>
    </row>
    <row r="50" spans="1:139" s="34" customFormat="1" ht="20.25" customHeight="1">
      <c r="A50" s="26">
        <v>41</v>
      </c>
      <c r="B50" s="33" t="s">
        <v>88</v>
      </c>
      <c r="C50" s="36">
        <v>2060.014</v>
      </c>
      <c r="D50" s="36">
        <v>13478.7821</v>
      </c>
      <c r="E50" s="28">
        <f t="shared" si="10"/>
        <v>55074.8</v>
      </c>
      <c r="F50" s="28">
        <f t="shared" si="11"/>
        <v>23941.738244000004</v>
      </c>
      <c r="G50" s="28">
        <f t="shared" si="38"/>
        <v>23105.9608</v>
      </c>
      <c r="H50" s="28">
        <f t="shared" si="13"/>
        <v>96.50911961578456</v>
      </c>
      <c r="I50" s="28">
        <f t="shared" si="14"/>
        <v>41.953780676461825</v>
      </c>
      <c r="J50" s="28">
        <f t="shared" si="39"/>
        <v>23634.8</v>
      </c>
      <c r="K50" s="28">
        <f t="shared" si="40"/>
        <v>8221.738244</v>
      </c>
      <c r="L50" s="28">
        <f t="shared" si="15"/>
        <v>6940.1608</v>
      </c>
      <c r="M50" s="28">
        <f t="shared" si="16"/>
        <v>84.41232977788778</v>
      </c>
      <c r="N50" s="28">
        <f t="shared" si="17"/>
        <v>29.364161321441262</v>
      </c>
      <c r="O50" s="28">
        <f t="shared" si="2"/>
        <v>3200</v>
      </c>
      <c r="P50" s="28">
        <f t="shared" si="18"/>
        <v>1321.9136</v>
      </c>
      <c r="Q50" s="28">
        <f t="shared" si="41"/>
        <v>1244.6508</v>
      </c>
      <c r="R50" s="28">
        <f t="shared" si="19"/>
        <v>94.15523072007124</v>
      </c>
      <c r="S50" s="29">
        <f t="shared" si="20"/>
        <v>38.8953375</v>
      </c>
      <c r="T50" s="36">
        <v>100</v>
      </c>
      <c r="U50" s="36">
        <v>41.3098</v>
      </c>
      <c r="V50" s="37">
        <v>12.6388</v>
      </c>
      <c r="W50" s="28">
        <f t="shared" si="36"/>
        <v>30.595161438690088</v>
      </c>
      <c r="X50" s="29">
        <f t="shared" si="37"/>
        <v>12.6388</v>
      </c>
      <c r="Y50" s="37">
        <v>9026.8</v>
      </c>
      <c r="Z50" s="36">
        <v>2489.5011719999998</v>
      </c>
      <c r="AA50" s="37">
        <v>1922.458</v>
      </c>
      <c r="AB50" s="28">
        <f t="shared" si="21"/>
        <v>77.22261879698365</v>
      </c>
      <c r="AC50" s="29">
        <f t="shared" si="22"/>
        <v>21.29722603802012</v>
      </c>
      <c r="AD50" s="36">
        <v>3100</v>
      </c>
      <c r="AE50" s="36">
        <v>1280.6038</v>
      </c>
      <c r="AF50" s="37">
        <v>1232.012</v>
      </c>
      <c r="AG50" s="28">
        <f t="shared" si="23"/>
        <v>96.20555553559969</v>
      </c>
      <c r="AH50" s="29">
        <f t="shared" si="24"/>
        <v>39.742322580645165</v>
      </c>
      <c r="AI50" s="36">
        <v>208</v>
      </c>
      <c r="AJ50" s="36">
        <v>139.403472</v>
      </c>
      <c r="AK50" s="37">
        <v>159.332</v>
      </c>
      <c r="AL50" s="28">
        <f t="shared" si="25"/>
        <v>114.29557507721184</v>
      </c>
      <c r="AM50" s="29">
        <f t="shared" si="26"/>
        <v>76.60192307692307</v>
      </c>
      <c r="AN50" s="30">
        <v>0</v>
      </c>
      <c r="AO50" s="30"/>
      <c r="AP50" s="36">
        <v>0</v>
      </c>
      <c r="AQ50" s="28"/>
      <c r="AR50" s="29"/>
      <c r="AS50" s="30"/>
      <c r="AT50" s="30"/>
      <c r="AU50" s="29">
        <v>0</v>
      </c>
      <c r="AV50" s="29"/>
      <c r="AW50" s="29"/>
      <c r="AX50" s="29"/>
      <c r="AY50" s="37">
        <v>31440</v>
      </c>
      <c r="AZ50" s="36">
        <f t="shared" si="27"/>
        <v>15720</v>
      </c>
      <c r="BA50" s="37">
        <v>16165.8</v>
      </c>
      <c r="BB50" s="31"/>
      <c r="BC50" s="31">
        <v>0</v>
      </c>
      <c r="BD50" s="31">
        <v>0</v>
      </c>
      <c r="BE50" s="37">
        <v>0</v>
      </c>
      <c r="BF50" s="36">
        <f t="shared" si="28"/>
        <v>0</v>
      </c>
      <c r="BG50" s="37">
        <v>0</v>
      </c>
      <c r="BH50" s="31">
        <v>0</v>
      </c>
      <c r="BI50" s="31">
        <v>0</v>
      </c>
      <c r="BJ50" s="31">
        <v>0</v>
      </c>
      <c r="BK50" s="29"/>
      <c r="BL50" s="29"/>
      <c r="BM50" s="29"/>
      <c r="BN50" s="28">
        <f t="shared" si="42"/>
        <v>4000</v>
      </c>
      <c r="BO50" s="28">
        <f t="shared" si="29"/>
        <v>1395.24</v>
      </c>
      <c r="BP50" s="28">
        <f t="shared" si="43"/>
        <v>826.25</v>
      </c>
      <c r="BQ50" s="28">
        <f t="shared" si="30"/>
        <v>59.219202431122966</v>
      </c>
      <c r="BR50" s="29">
        <f t="shared" si="31"/>
        <v>20.65625</v>
      </c>
      <c r="BS50" s="36">
        <v>4000</v>
      </c>
      <c r="BT50" s="36">
        <v>1395.24</v>
      </c>
      <c r="BU50" s="37">
        <v>826.25</v>
      </c>
      <c r="BV50" s="36">
        <v>0</v>
      </c>
      <c r="BW50" s="36">
        <v>0</v>
      </c>
      <c r="BX50" s="37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7">
        <v>0</v>
      </c>
      <c r="CE50" s="36">
        <v>0</v>
      </c>
      <c r="CF50" s="36">
        <v>0</v>
      </c>
      <c r="CG50" s="36">
        <v>0</v>
      </c>
      <c r="CH50" s="37">
        <v>0</v>
      </c>
      <c r="CI50" s="36">
        <v>0</v>
      </c>
      <c r="CJ50" s="37">
        <v>0</v>
      </c>
      <c r="CK50" s="36">
        <v>4500</v>
      </c>
      <c r="CL50" s="36">
        <v>1797.3</v>
      </c>
      <c r="CM50" s="37">
        <v>2308.97</v>
      </c>
      <c r="CN50" s="37">
        <v>2700</v>
      </c>
      <c r="CO50" s="36">
        <v>1078.3799999999999</v>
      </c>
      <c r="CP50" s="37">
        <v>402.5</v>
      </c>
      <c r="CQ50" s="37">
        <v>1700</v>
      </c>
      <c r="CR50" s="36">
        <v>553.52</v>
      </c>
      <c r="CS50" s="37">
        <v>402.5</v>
      </c>
      <c r="CT50" s="36">
        <v>0</v>
      </c>
      <c r="CU50" s="36">
        <v>0</v>
      </c>
      <c r="CV50" s="37">
        <v>0</v>
      </c>
      <c r="CW50" s="37">
        <v>0</v>
      </c>
      <c r="CX50" s="36">
        <v>0</v>
      </c>
      <c r="CY50" s="37">
        <v>0</v>
      </c>
      <c r="CZ50" s="36">
        <v>0</v>
      </c>
      <c r="DA50" s="36">
        <v>0</v>
      </c>
      <c r="DB50" s="37">
        <v>0</v>
      </c>
      <c r="DC50" s="37">
        <v>0</v>
      </c>
      <c r="DD50" s="36">
        <v>0</v>
      </c>
      <c r="DE50" s="37">
        <v>76</v>
      </c>
      <c r="DF50" s="37">
        <v>0</v>
      </c>
      <c r="DG50" s="28">
        <f t="shared" si="44"/>
        <v>55074.8</v>
      </c>
      <c r="DH50" s="28">
        <f t="shared" si="7"/>
        <v>23941.738244000004</v>
      </c>
      <c r="DI50" s="28">
        <f t="shared" si="32"/>
        <v>23105.9608</v>
      </c>
      <c r="DJ50" s="36">
        <v>0</v>
      </c>
      <c r="DK50" s="36">
        <v>0</v>
      </c>
      <c r="DL50" s="36">
        <v>0</v>
      </c>
      <c r="DM50" s="37">
        <v>0</v>
      </c>
      <c r="DN50" s="36">
        <f t="shared" si="33"/>
        <v>0</v>
      </c>
      <c r="DO50" s="37">
        <v>0</v>
      </c>
      <c r="DP50" s="36">
        <v>0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0</v>
      </c>
      <c r="DX50" s="36">
        <v>0</v>
      </c>
      <c r="DY50" s="37">
        <v>0</v>
      </c>
      <c r="DZ50" s="36">
        <f t="shared" si="34"/>
        <v>0</v>
      </c>
      <c r="EA50" s="37">
        <v>0</v>
      </c>
      <c r="EB50" s="36">
        <v>0</v>
      </c>
      <c r="EC50" s="28">
        <f t="shared" si="45"/>
        <v>0</v>
      </c>
      <c r="ED50" s="28">
        <f t="shared" si="35"/>
        <v>0</v>
      </c>
      <c r="EE50" s="28">
        <f t="shared" si="9"/>
        <v>0</v>
      </c>
      <c r="EF50" s="32"/>
      <c r="EG50" s="32"/>
      <c r="EI50" s="32"/>
    </row>
    <row r="51" spans="1:139" s="34" customFormat="1" ht="20.25" customHeight="1">
      <c r="A51" s="26">
        <v>42</v>
      </c>
      <c r="B51" s="33" t="s">
        <v>89</v>
      </c>
      <c r="C51" s="36">
        <v>38083.8106</v>
      </c>
      <c r="D51" s="36">
        <v>7577.5067</v>
      </c>
      <c r="E51" s="28">
        <f t="shared" si="10"/>
        <v>29073.719</v>
      </c>
      <c r="F51" s="28">
        <f t="shared" si="11"/>
        <v>13328.169139673999</v>
      </c>
      <c r="G51" s="28">
        <f t="shared" si="38"/>
        <v>12724.5249</v>
      </c>
      <c r="H51" s="28">
        <f t="shared" si="13"/>
        <v>95.47091402166312</v>
      </c>
      <c r="I51" s="28">
        <f t="shared" si="14"/>
        <v>43.76641632946924</v>
      </c>
      <c r="J51" s="28">
        <f t="shared" si="39"/>
        <v>10277.119</v>
      </c>
      <c r="K51" s="28">
        <f t="shared" si="40"/>
        <v>3929.8691396739996</v>
      </c>
      <c r="L51" s="28">
        <f t="shared" si="15"/>
        <v>2924.9249</v>
      </c>
      <c r="M51" s="28">
        <f t="shared" si="16"/>
        <v>74.42804826428994</v>
      </c>
      <c r="N51" s="28">
        <f t="shared" si="17"/>
        <v>28.460553001283724</v>
      </c>
      <c r="O51" s="28">
        <f t="shared" si="2"/>
        <v>2845.768</v>
      </c>
      <c r="P51" s="28">
        <f t="shared" si="18"/>
        <v>1175.5810692640002</v>
      </c>
      <c r="Q51" s="28">
        <f t="shared" si="41"/>
        <v>1168.7658999999999</v>
      </c>
      <c r="R51" s="28">
        <f t="shared" si="19"/>
        <v>99.42027228557984</v>
      </c>
      <c r="S51" s="29">
        <f t="shared" si="20"/>
        <v>41.070315640628465</v>
      </c>
      <c r="T51" s="36">
        <v>245.768</v>
      </c>
      <c r="U51" s="36">
        <v>101.526269264</v>
      </c>
      <c r="V51" s="37">
        <v>477.6789</v>
      </c>
      <c r="W51" s="28">
        <f t="shared" si="36"/>
        <v>470.497836139222</v>
      </c>
      <c r="X51" s="29">
        <f t="shared" si="37"/>
        <v>194.3617151134403</v>
      </c>
      <c r="Y51" s="37">
        <v>1774.247</v>
      </c>
      <c r="Z51" s="36">
        <v>489.31958013</v>
      </c>
      <c r="AA51" s="37">
        <v>61</v>
      </c>
      <c r="AB51" s="28">
        <f t="shared" si="21"/>
        <v>12.46629043207178</v>
      </c>
      <c r="AC51" s="29">
        <f t="shared" si="22"/>
        <v>3.438078238261076</v>
      </c>
      <c r="AD51" s="36">
        <v>2600</v>
      </c>
      <c r="AE51" s="36">
        <v>1074.0548000000001</v>
      </c>
      <c r="AF51" s="37">
        <v>691.087</v>
      </c>
      <c r="AG51" s="28">
        <f t="shared" si="23"/>
        <v>64.34373739589451</v>
      </c>
      <c r="AH51" s="29">
        <f t="shared" si="24"/>
        <v>26.580269230769233</v>
      </c>
      <c r="AI51" s="36">
        <v>760.76</v>
      </c>
      <c r="AJ51" s="36">
        <v>509.86819883999993</v>
      </c>
      <c r="AK51" s="37">
        <v>64.3</v>
      </c>
      <c r="AL51" s="28">
        <f t="shared" si="25"/>
        <v>12.611102270408075</v>
      </c>
      <c r="AM51" s="29">
        <f t="shared" si="26"/>
        <v>8.452074241547926</v>
      </c>
      <c r="AN51" s="30">
        <v>0</v>
      </c>
      <c r="AO51" s="30"/>
      <c r="AP51" s="36">
        <v>0</v>
      </c>
      <c r="AQ51" s="28"/>
      <c r="AR51" s="29"/>
      <c r="AS51" s="30"/>
      <c r="AT51" s="30"/>
      <c r="AU51" s="29">
        <v>0</v>
      </c>
      <c r="AV51" s="29"/>
      <c r="AW51" s="29"/>
      <c r="AX51" s="29"/>
      <c r="AY51" s="37">
        <v>18796.6</v>
      </c>
      <c r="AZ51" s="36">
        <f t="shared" si="27"/>
        <v>9398.3</v>
      </c>
      <c r="BA51" s="37">
        <v>9799.6</v>
      </c>
      <c r="BB51" s="31"/>
      <c r="BC51" s="31">
        <v>0</v>
      </c>
      <c r="BD51" s="31">
        <v>0</v>
      </c>
      <c r="BE51" s="37">
        <v>0</v>
      </c>
      <c r="BF51" s="36">
        <f t="shared" si="28"/>
        <v>0</v>
      </c>
      <c r="BG51" s="37">
        <v>0</v>
      </c>
      <c r="BH51" s="31">
        <v>0</v>
      </c>
      <c r="BI51" s="31">
        <v>0</v>
      </c>
      <c r="BJ51" s="31">
        <v>0</v>
      </c>
      <c r="BK51" s="29"/>
      <c r="BL51" s="29"/>
      <c r="BM51" s="29"/>
      <c r="BN51" s="28">
        <f t="shared" si="42"/>
        <v>3963.224</v>
      </c>
      <c r="BO51" s="28">
        <f t="shared" si="29"/>
        <v>1382.41216344</v>
      </c>
      <c r="BP51" s="28">
        <f t="shared" si="43"/>
        <v>1574.459</v>
      </c>
      <c r="BQ51" s="28">
        <f t="shared" si="30"/>
        <v>113.89215471615279</v>
      </c>
      <c r="BR51" s="29">
        <f t="shared" si="31"/>
        <v>39.72672248654126</v>
      </c>
      <c r="BS51" s="36">
        <v>3963.224</v>
      </c>
      <c r="BT51" s="36">
        <v>1382.41216344</v>
      </c>
      <c r="BU51" s="37">
        <v>1574.459</v>
      </c>
      <c r="BV51" s="36">
        <v>0</v>
      </c>
      <c r="BW51" s="36">
        <v>0</v>
      </c>
      <c r="BX51" s="37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7">
        <v>0</v>
      </c>
      <c r="CE51" s="36">
        <v>0</v>
      </c>
      <c r="CF51" s="36">
        <v>0</v>
      </c>
      <c r="CG51" s="36">
        <v>0</v>
      </c>
      <c r="CH51" s="37">
        <v>0</v>
      </c>
      <c r="CI51" s="36">
        <v>0</v>
      </c>
      <c r="CJ51" s="37">
        <v>0</v>
      </c>
      <c r="CK51" s="36">
        <v>0</v>
      </c>
      <c r="CL51" s="36">
        <v>0</v>
      </c>
      <c r="CM51" s="37">
        <v>0</v>
      </c>
      <c r="CN51" s="37">
        <v>933.12</v>
      </c>
      <c r="CO51" s="36">
        <v>372.688128</v>
      </c>
      <c r="CP51" s="37">
        <v>56.4</v>
      </c>
      <c r="CQ51" s="37">
        <v>933.12</v>
      </c>
      <c r="CR51" s="36">
        <v>303.82387200000005</v>
      </c>
      <c r="CS51" s="37">
        <v>56.4</v>
      </c>
      <c r="CT51" s="36">
        <v>0</v>
      </c>
      <c r="CU51" s="36">
        <v>0</v>
      </c>
      <c r="CV51" s="37">
        <v>0</v>
      </c>
      <c r="CW51" s="37">
        <v>0</v>
      </c>
      <c r="CX51" s="36">
        <v>0</v>
      </c>
      <c r="CY51" s="37">
        <v>0</v>
      </c>
      <c r="CZ51" s="36">
        <v>0</v>
      </c>
      <c r="DA51" s="36">
        <v>0</v>
      </c>
      <c r="DB51" s="37">
        <v>0</v>
      </c>
      <c r="DC51" s="37">
        <v>0</v>
      </c>
      <c r="DD51" s="36">
        <v>0</v>
      </c>
      <c r="DE51" s="37">
        <v>0</v>
      </c>
      <c r="DF51" s="37">
        <v>0</v>
      </c>
      <c r="DG51" s="28">
        <f t="shared" si="44"/>
        <v>29073.719</v>
      </c>
      <c r="DH51" s="28">
        <f t="shared" si="7"/>
        <v>13328.169139673999</v>
      </c>
      <c r="DI51" s="28">
        <f t="shared" si="32"/>
        <v>12724.5249</v>
      </c>
      <c r="DJ51" s="36">
        <v>0</v>
      </c>
      <c r="DK51" s="36">
        <v>0</v>
      </c>
      <c r="DL51" s="36">
        <v>0</v>
      </c>
      <c r="DM51" s="37">
        <v>0</v>
      </c>
      <c r="DN51" s="36">
        <f t="shared" si="33"/>
        <v>0</v>
      </c>
      <c r="DO51" s="37">
        <v>0</v>
      </c>
      <c r="DP51" s="36">
        <v>0</v>
      </c>
      <c r="DQ51" s="36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36">
        <v>0</v>
      </c>
      <c r="DX51" s="36">
        <v>0</v>
      </c>
      <c r="DY51" s="37">
        <v>0</v>
      </c>
      <c r="DZ51" s="36">
        <f t="shared" si="34"/>
        <v>0</v>
      </c>
      <c r="EA51" s="37">
        <v>0</v>
      </c>
      <c r="EB51" s="36">
        <v>0</v>
      </c>
      <c r="EC51" s="28">
        <f t="shared" si="45"/>
        <v>0</v>
      </c>
      <c r="ED51" s="28">
        <f t="shared" si="35"/>
        <v>0</v>
      </c>
      <c r="EE51" s="28">
        <f t="shared" si="9"/>
        <v>0</v>
      </c>
      <c r="EF51" s="32"/>
      <c r="EG51" s="32"/>
      <c r="EI51" s="32"/>
    </row>
    <row r="52" spans="1:139" s="34" customFormat="1" ht="20.25" customHeight="1">
      <c r="A52" s="26">
        <v>43</v>
      </c>
      <c r="B52" s="33" t="s">
        <v>90</v>
      </c>
      <c r="C52" s="36">
        <v>8898.0722</v>
      </c>
      <c r="D52" s="36">
        <v>3998.8297</v>
      </c>
      <c r="E52" s="28">
        <f t="shared" si="10"/>
        <v>37474.7</v>
      </c>
      <c r="F52" s="28">
        <f t="shared" si="11"/>
        <v>17777.793072</v>
      </c>
      <c r="G52" s="28">
        <f t="shared" si="38"/>
        <v>17096.348199999997</v>
      </c>
      <c r="H52" s="28">
        <f t="shared" si="13"/>
        <v>96.16687589263665</v>
      </c>
      <c r="I52" s="28">
        <f t="shared" si="14"/>
        <v>45.62104086223505</v>
      </c>
      <c r="J52" s="28">
        <f t="shared" si="39"/>
        <v>9008</v>
      </c>
      <c r="K52" s="28">
        <f t="shared" si="40"/>
        <v>3544.443072</v>
      </c>
      <c r="L52" s="28">
        <f t="shared" si="15"/>
        <v>2962.9482000000003</v>
      </c>
      <c r="M52" s="28">
        <f t="shared" si="16"/>
        <v>83.59418221176611</v>
      </c>
      <c r="N52" s="28">
        <f t="shared" si="17"/>
        <v>32.89240896980462</v>
      </c>
      <c r="O52" s="28">
        <f t="shared" si="2"/>
        <v>2900</v>
      </c>
      <c r="P52" s="28">
        <f t="shared" si="18"/>
        <v>1197.9842</v>
      </c>
      <c r="Q52" s="28">
        <f t="shared" si="41"/>
        <v>1143.1712</v>
      </c>
      <c r="R52" s="28">
        <f t="shared" si="19"/>
        <v>95.4245640301433</v>
      </c>
      <c r="S52" s="29">
        <f t="shared" si="20"/>
        <v>39.41969655172414</v>
      </c>
      <c r="T52" s="36">
        <v>0</v>
      </c>
      <c r="U52" s="36">
        <v>0</v>
      </c>
      <c r="V52" s="37">
        <v>0.0512</v>
      </c>
      <c r="W52" s="28" t="e">
        <f t="shared" si="36"/>
        <v>#DIV/0!</v>
      </c>
      <c r="X52" s="29" t="e">
        <f t="shared" si="37"/>
        <v>#DIV/0!</v>
      </c>
      <c r="Y52" s="37">
        <v>1500</v>
      </c>
      <c r="Z52" s="36">
        <v>413.685</v>
      </c>
      <c r="AA52" s="37">
        <v>92.03</v>
      </c>
      <c r="AB52" s="28">
        <f t="shared" si="21"/>
        <v>22.2463952040804</v>
      </c>
      <c r="AC52" s="29">
        <f t="shared" si="22"/>
        <v>6.1353333333333335</v>
      </c>
      <c r="AD52" s="36">
        <v>2900</v>
      </c>
      <c r="AE52" s="36">
        <v>1197.9842</v>
      </c>
      <c r="AF52" s="37">
        <v>1143.12</v>
      </c>
      <c r="AG52" s="28">
        <f t="shared" si="23"/>
        <v>95.42029018412762</v>
      </c>
      <c r="AH52" s="29">
        <f t="shared" si="24"/>
        <v>39.417931034482756</v>
      </c>
      <c r="AI52" s="36">
        <v>808</v>
      </c>
      <c r="AJ52" s="36">
        <v>541.528872</v>
      </c>
      <c r="AK52" s="37">
        <v>265.15</v>
      </c>
      <c r="AL52" s="28">
        <f t="shared" si="25"/>
        <v>48.96322499310803</v>
      </c>
      <c r="AM52" s="29">
        <f t="shared" si="26"/>
        <v>32.81559405940594</v>
      </c>
      <c r="AN52" s="30">
        <v>0</v>
      </c>
      <c r="AO52" s="30"/>
      <c r="AP52" s="36">
        <v>0</v>
      </c>
      <c r="AQ52" s="28"/>
      <c r="AR52" s="29"/>
      <c r="AS52" s="30"/>
      <c r="AT52" s="30"/>
      <c r="AU52" s="29">
        <v>0</v>
      </c>
      <c r="AV52" s="29"/>
      <c r="AW52" s="29"/>
      <c r="AX52" s="29"/>
      <c r="AY52" s="37">
        <v>28466.7</v>
      </c>
      <c r="AZ52" s="36">
        <f t="shared" si="27"/>
        <v>14233.349999999999</v>
      </c>
      <c r="BA52" s="37">
        <v>14133.4</v>
      </c>
      <c r="BB52" s="31"/>
      <c r="BC52" s="31">
        <v>0</v>
      </c>
      <c r="BD52" s="31">
        <v>0</v>
      </c>
      <c r="BE52" s="37">
        <v>0</v>
      </c>
      <c r="BF52" s="36">
        <f t="shared" si="28"/>
        <v>0</v>
      </c>
      <c r="BG52" s="37">
        <v>0</v>
      </c>
      <c r="BH52" s="31">
        <v>0</v>
      </c>
      <c r="BI52" s="31">
        <v>0</v>
      </c>
      <c r="BJ52" s="31">
        <v>0</v>
      </c>
      <c r="BK52" s="29"/>
      <c r="BL52" s="29"/>
      <c r="BM52" s="29"/>
      <c r="BN52" s="28">
        <f t="shared" si="42"/>
        <v>2500</v>
      </c>
      <c r="BO52" s="28">
        <f t="shared" si="29"/>
        <v>872.025</v>
      </c>
      <c r="BP52" s="28">
        <f t="shared" si="43"/>
        <v>1427.497</v>
      </c>
      <c r="BQ52" s="28">
        <f t="shared" si="30"/>
        <v>163.69909119577994</v>
      </c>
      <c r="BR52" s="29">
        <f t="shared" si="31"/>
        <v>57.099880000000006</v>
      </c>
      <c r="BS52" s="36">
        <v>2500</v>
      </c>
      <c r="BT52" s="36">
        <v>872.025</v>
      </c>
      <c r="BU52" s="37">
        <v>1427.497</v>
      </c>
      <c r="BV52" s="36">
        <v>0</v>
      </c>
      <c r="BW52" s="36">
        <v>0</v>
      </c>
      <c r="BX52" s="37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7">
        <v>0</v>
      </c>
      <c r="CE52" s="36">
        <v>0</v>
      </c>
      <c r="CF52" s="36">
        <v>0</v>
      </c>
      <c r="CG52" s="36">
        <v>0</v>
      </c>
      <c r="CH52" s="37">
        <v>0</v>
      </c>
      <c r="CI52" s="36">
        <v>0</v>
      </c>
      <c r="CJ52" s="37">
        <v>0</v>
      </c>
      <c r="CK52" s="36">
        <v>0</v>
      </c>
      <c r="CL52" s="36">
        <v>0</v>
      </c>
      <c r="CM52" s="37">
        <v>0</v>
      </c>
      <c r="CN52" s="37">
        <v>600</v>
      </c>
      <c r="CO52" s="36">
        <v>239.64</v>
      </c>
      <c r="CP52" s="37">
        <v>35.1</v>
      </c>
      <c r="CQ52" s="37">
        <v>600</v>
      </c>
      <c r="CR52" s="36">
        <v>195.36</v>
      </c>
      <c r="CS52" s="37">
        <v>35.1</v>
      </c>
      <c r="CT52" s="36">
        <v>0</v>
      </c>
      <c r="CU52" s="36">
        <v>0</v>
      </c>
      <c r="CV52" s="37">
        <v>0</v>
      </c>
      <c r="CW52" s="37">
        <v>0</v>
      </c>
      <c r="CX52" s="36">
        <v>0</v>
      </c>
      <c r="CY52" s="37">
        <v>0</v>
      </c>
      <c r="CZ52" s="36">
        <v>0</v>
      </c>
      <c r="DA52" s="36">
        <v>0</v>
      </c>
      <c r="DB52" s="37">
        <v>0</v>
      </c>
      <c r="DC52" s="37">
        <v>700</v>
      </c>
      <c r="DD52" s="36">
        <v>279.58</v>
      </c>
      <c r="DE52" s="37">
        <v>0</v>
      </c>
      <c r="DF52" s="37">
        <v>0</v>
      </c>
      <c r="DG52" s="28">
        <f t="shared" si="44"/>
        <v>37474.7</v>
      </c>
      <c r="DH52" s="28">
        <f t="shared" si="7"/>
        <v>17777.793072</v>
      </c>
      <c r="DI52" s="28">
        <f t="shared" si="32"/>
        <v>17096.348199999997</v>
      </c>
      <c r="DJ52" s="36">
        <v>0</v>
      </c>
      <c r="DK52" s="36">
        <v>0</v>
      </c>
      <c r="DL52" s="36">
        <v>0</v>
      </c>
      <c r="DM52" s="37">
        <v>0</v>
      </c>
      <c r="DN52" s="36">
        <f t="shared" si="33"/>
        <v>0</v>
      </c>
      <c r="DO52" s="37">
        <v>0</v>
      </c>
      <c r="DP52" s="36">
        <v>0</v>
      </c>
      <c r="DQ52" s="36">
        <v>0</v>
      </c>
      <c r="DR52" s="36">
        <v>0</v>
      </c>
      <c r="DS52" s="36">
        <v>0</v>
      </c>
      <c r="DT52" s="36">
        <v>0</v>
      </c>
      <c r="DU52" s="36">
        <v>0</v>
      </c>
      <c r="DV52" s="36">
        <v>0</v>
      </c>
      <c r="DW52" s="36">
        <v>0</v>
      </c>
      <c r="DX52" s="36">
        <v>0</v>
      </c>
      <c r="DY52" s="37">
        <v>0</v>
      </c>
      <c r="DZ52" s="36">
        <f t="shared" si="34"/>
        <v>0</v>
      </c>
      <c r="EA52" s="37">
        <v>0</v>
      </c>
      <c r="EB52" s="36">
        <v>0</v>
      </c>
      <c r="EC52" s="28">
        <f t="shared" si="45"/>
        <v>0</v>
      </c>
      <c r="ED52" s="28">
        <f t="shared" si="35"/>
        <v>0</v>
      </c>
      <c r="EE52" s="28">
        <f t="shared" si="9"/>
        <v>0</v>
      </c>
      <c r="EF52" s="32"/>
      <c r="EG52" s="32"/>
      <c r="EI52" s="32"/>
    </row>
    <row r="53" spans="1:139" s="34" customFormat="1" ht="20.25" customHeight="1">
      <c r="A53" s="26">
        <v>44</v>
      </c>
      <c r="B53" s="33" t="s">
        <v>91</v>
      </c>
      <c r="C53" s="36">
        <v>6659.4357</v>
      </c>
      <c r="D53" s="36">
        <v>8947.0653</v>
      </c>
      <c r="E53" s="28">
        <f t="shared" si="10"/>
        <v>69877.6</v>
      </c>
      <c r="F53" s="28">
        <f t="shared" si="11"/>
        <v>31861.998336999997</v>
      </c>
      <c r="G53" s="28">
        <f t="shared" si="38"/>
        <v>26192.9221</v>
      </c>
      <c r="H53" s="28">
        <f t="shared" si="13"/>
        <v>82.20740526994273</v>
      </c>
      <c r="I53" s="28">
        <f t="shared" si="14"/>
        <v>37.48400360058158</v>
      </c>
      <c r="J53" s="28">
        <f t="shared" si="39"/>
        <v>28834.4</v>
      </c>
      <c r="K53" s="28">
        <f t="shared" si="40"/>
        <v>11340.398337</v>
      </c>
      <c r="L53" s="28">
        <f t="shared" si="15"/>
        <v>5245.1221000000005</v>
      </c>
      <c r="M53" s="28">
        <f t="shared" si="16"/>
        <v>46.25165663614202</v>
      </c>
      <c r="N53" s="28">
        <f t="shared" si="17"/>
        <v>18.190501969869324</v>
      </c>
      <c r="O53" s="28">
        <f t="shared" si="2"/>
        <v>7651</v>
      </c>
      <c r="P53" s="28">
        <f t="shared" si="18"/>
        <v>3160.612798</v>
      </c>
      <c r="Q53" s="28">
        <f t="shared" si="41"/>
        <v>2712.4661</v>
      </c>
      <c r="R53" s="28">
        <f t="shared" si="19"/>
        <v>85.82089212941294</v>
      </c>
      <c r="S53" s="29">
        <f t="shared" si="20"/>
        <v>35.452438896876224</v>
      </c>
      <c r="T53" s="36">
        <v>620</v>
      </c>
      <c r="U53" s="36">
        <v>256.12076</v>
      </c>
      <c r="V53" s="37">
        <v>370.9701</v>
      </c>
      <c r="W53" s="28">
        <f t="shared" si="36"/>
        <v>144.84187068631218</v>
      </c>
      <c r="X53" s="29">
        <f t="shared" si="37"/>
        <v>59.8338870967742</v>
      </c>
      <c r="Y53" s="37">
        <v>2590</v>
      </c>
      <c r="Z53" s="36">
        <v>714.2961</v>
      </c>
      <c r="AA53" s="37">
        <v>897.989</v>
      </c>
      <c r="AB53" s="28">
        <f t="shared" si="21"/>
        <v>125.71663208016955</v>
      </c>
      <c r="AC53" s="29">
        <f t="shared" si="22"/>
        <v>34.67138996138996</v>
      </c>
      <c r="AD53" s="36">
        <v>7031</v>
      </c>
      <c r="AE53" s="36">
        <v>2904.4920380000003</v>
      </c>
      <c r="AF53" s="37">
        <v>2341.496</v>
      </c>
      <c r="AG53" s="28">
        <f t="shared" si="23"/>
        <v>80.61636834826123</v>
      </c>
      <c r="AH53" s="29">
        <f t="shared" si="24"/>
        <v>33.30246053193003</v>
      </c>
      <c r="AI53" s="36">
        <v>231</v>
      </c>
      <c r="AJ53" s="36">
        <v>154.818279</v>
      </c>
      <c r="AK53" s="37">
        <v>131.5</v>
      </c>
      <c r="AL53" s="28">
        <f t="shared" si="25"/>
        <v>84.93829078154266</v>
      </c>
      <c r="AM53" s="29">
        <f t="shared" si="26"/>
        <v>56.926406926406926</v>
      </c>
      <c r="AN53" s="30">
        <v>0</v>
      </c>
      <c r="AO53" s="30"/>
      <c r="AP53" s="36">
        <v>0</v>
      </c>
      <c r="AQ53" s="28"/>
      <c r="AR53" s="29"/>
      <c r="AS53" s="30">
        <v>0</v>
      </c>
      <c r="AT53" s="30"/>
      <c r="AU53" s="29">
        <v>0</v>
      </c>
      <c r="AV53" s="29"/>
      <c r="AW53" s="29"/>
      <c r="AX53" s="29"/>
      <c r="AY53" s="37">
        <v>41043.2</v>
      </c>
      <c r="AZ53" s="36">
        <f t="shared" si="27"/>
        <v>20521.6</v>
      </c>
      <c r="BA53" s="37">
        <v>20867.8</v>
      </c>
      <c r="BB53" s="31"/>
      <c r="BC53" s="31">
        <v>0</v>
      </c>
      <c r="BD53" s="31">
        <v>0</v>
      </c>
      <c r="BE53" s="37">
        <v>0</v>
      </c>
      <c r="BF53" s="36">
        <f t="shared" si="28"/>
        <v>0</v>
      </c>
      <c r="BG53" s="37">
        <v>0</v>
      </c>
      <c r="BH53" s="31">
        <v>0</v>
      </c>
      <c r="BI53" s="31">
        <v>0</v>
      </c>
      <c r="BJ53" s="31">
        <v>0</v>
      </c>
      <c r="BK53" s="29"/>
      <c r="BL53" s="29"/>
      <c r="BM53" s="29"/>
      <c r="BN53" s="28">
        <f t="shared" si="42"/>
        <v>460</v>
      </c>
      <c r="BO53" s="28">
        <f t="shared" si="29"/>
        <v>160.4526</v>
      </c>
      <c r="BP53" s="28">
        <f t="shared" si="43"/>
        <v>216</v>
      </c>
      <c r="BQ53" s="28">
        <f t="shared" si="30"/>
        <v>134.61919594945797</v>
      </c>
      <c r="BR53" s="29">
        <f t="shared" si="31"/>
        <v>46.95652173913044</v>
      </c>
      <c r="BS53" s="36">
        <v>180</v>
      </c>
      <c r="BT53" s="36">
        <v>62.7858</v>
      </c>
      <c r="BU53" s="37">
        <v>136</v>
      </c>
      <c r="BV53" s="36">
        <v>0</v>
      </c>
      <c r="BW53" s="36">
        <v>0</v>
      </c>
      <c r="BX53" s="37">
        <v>0</v>
      </c>
      <c r="BY53" s="36">
        <v>0</v>
      </c>
      <c r="BZ53" s="36">
        <v>0</v>
      </c>
      <c r="CA53" s="36">
        <v>0</v>
      </c>
      <c r="CB53" s="36">
        <v>280</v>
      </c>
      <c r="CC53" s="36">
        <v>97.6668</v>
      </c>
      <c r="CD53" s="37">
        <v>80</v>
      </c>
      <c r="CE53" s="36">
        <v>0</v>
      </c>
      <c r="CF53" s="36">
        <v>0</v>
      </c>
      <c r="CG53" s="36">
        <v>0</v>
      </c>
      <c r="CH53" s="37">
        <v>0</v>
      </c>
      <c r="CI53" s="36">
        <v>0</v>
      </c>
      <c r="CJ53" s="37">
        <v>80</v>
      </c>
      <c r="CK53" s="36">
        <v>0</v>
      </c>
      <c r="CL53" s="36">
        <v>0</v>
      </c>
      <c r="CM53" s="37">
        <v>0</v>
      </c>
      <c r="CN53" s="37">
        <v>17902.4</v>
      </c>
      <c r="CO53" s="36">
        <v>7150.218559999999</v>
      </c>
      <c r="CP53" s="37">
        <v>1153.54</v>
      </c>
      <c r="CQ53" s="37">
        <v>1700</v>
      </c>
      <c r="CR53" s="36">
        <v>553.52</v>
      </c>
      <c r="CS53" s="37">
        <v>714.44</v>
      </c>
      <c r="CT53" s="36">
        <v>0</v>
      </c>
      <c r="CU53" s="36">
        <v>0</v>
      </c>
      <c r="CV53" s="37">
        <v>133.627</v>
      </c>
      <c r="CW53" s="37">
        <v>0</v>
      </c>
      <c r="CX53" s="36">
        <v>0</v>
      </c>
      <c r="CY53" s="37">
        <v>0</v>
      </c>
      <c r="CZ53" s="36">
        <v>0</v>
      </c>
      <c r="DA53" s="36">
        <v>0</v>
      </c>
      <c r="DB53" s="37">
        <v>0</v>
      </c>
      <c r="DC53" s="37">
        <v>0</v>
      </c>
      <c r="DD53" s="36">
        <v>0</v>
      </c>
      <c r="DE53" s="37">
        <v>0</v>
      </c>
      <c r="DF53" s="37">
        <v>0</v>
      </c>
      <c r="DG53" s="28">
        <f t="shared" si="44"/>
        <v>69877.6</v>
      </c>
      <c r="DH53" s="28">
        <f t="shared" si="7"/>
        <v>31861.998336999997</v>
      </c>
      <c r="DI53" s="28">
        <f t="shared" si="32"/>
        <v>26192.9221</v>
      </c>
      <c r="DJ53" s="36">
        <v>0</v>
      </c>
      <c r="DK53" s="36">
        <v>0</v>
      </c>
      <c r="DL53" s="36">
        <v>0</v>
      </c>
      <c r="DM53" s="37">
        <v>0</v>
      </c>
      <c r="DN53" s="36">
        <f t="shared" si="33"/>
        <v>0</v>
      </c>
      <c r="DO53" s="37">
        <v>0</v>
      </c>
      <c r="DP53" s="36">
        <v>0</v>
      </c>
      <c r="DQ53" s="36">
        <v>0</v>
      </c>
      <c r="DR53" s="36">
        <v>0</v>
      </c>
      <c r="DS53" s="36">
        <v>0</v>
      </c>
      <c r="DT53" s="36">
        <v>0</v>
      </c>
      <c r="DU53" s="36">
        <v>0</v>
      </c>
      <c r="DV53" s="36">
        <v>0</v>
      </c>
      <c r="DW53" s="36">
        <v>0</v>
      </c>
      <c r="DX53" s="36">
        <v>0</v>
      </c>
      <c r="DY53" s="37">
        <v>0</v>
      </c>
      <c r="DZ53" s="36">
        <f t="shared" si="34"/>
        <v>0</v>
      </c>
      <c r="EA53" s="37">
        <v>0</v>
      </c>
      <c r="EB53" s="36">
        <v>0</v>
      </c>
      <c r="EC53" s="28">
        <f t="shared" si="45"/>
        <v>0</v>
      </c>
      <c r="ED53" s="28">
        <f t="shared" si="35"/>
        <v>0</v>
      </c>
      <c r="EE53" s="28">
        <f t="shared" si="9"/>
        <v>0</v>
      </c>
      <c r="EF53" s="32"/>
      <c r="EG53" s="32"/>
      <c r="EI53" s="32"/>
    </row>
    <row r="54" spans="1:139" s="34" customFormat="1" ht="20.25" customHeight="1">
      <c r="A54" s="26">
        <v>45</v>
      </c>
      <c r="B54" s="33" t="s">
        <v>92</v>
      </c>
      <c r="C54" s="36">
        <v>768.132</v>
      </c>
      <c r="D54" s="36">
        <v>203.5228</v>
      </c>
      <c r="E54" s="28">
        <f t="shared" si="10"/>
        <v>43160.7</v>
      </c>
      <c r="F54" s="28">
        <f t="shared" si="11"/>
        <v>19846.9942</v>
      </c>
      <c r="G54" s="28">
        <f t="shared" si="38"/>
        <v>19580.7785</v>
      </c>
      <c r="H54" s="28">
        <f t="shared" si="13"/>
        <v>98.65865985893218</v>
      </c>
      <c r="I54" s="28">
        <f t="shared" si="14"/>
        <v>45.36714765979236</v>
      </c>
      <c r="J54" s="28">
        <f t="shared" si="39"/>
        <v>13605</v>
      </c>
      <c r="K54" s="28">
        <f t="shared" si="40"/>
        <v>5069.1442</v>
      </c>
      <c r="L54" s="28">
        <f t="shared" si="15"/>
        <v>4376.0785</v>
      </c>
      <c r="M54" s="28">
        <f t="shared" si="16"/>
        <v>86.32775725732955</v>
      </c>
      <c r="N54" s="28">
        <f t="shared" si="17"/>
        <v>32.1652223447262</v>
      </c>
      <c r="O54" s="28">
        <f t="shared" si="2"/>
        <v>6800</v>
      </c>
      <c r="P54" s="28">
        <f t="shared" si="18"/>
        <v>2809.0664</v>
      </c>
      <c r="Q54" s="28">
        <f t="shared" si="41"/>
        <v>2413.6713</v>
      </c>
      <c r="R54" s="28">
        <f t="shared" si="19"/>
        <v>85.92432346917822</v>
      </c>
      <c r="S54" s="29">
        <f t="shared" si="20"/>
        <v>35.49516617647059</v>
      </c>
      <c r="T54" s="36">
        <v>300</v>
      </c>
      <c r="U54" s="36">
        <v>123.92940000000002</v>
      </c>
      <c r="V54" s="37">
        <v>4.6713</v>
      </c>
      <c r="W54" s="28">
        <f t="shared" si="36"/>
        <v>3.7693235019293234</v>
      </c>
      <c r="X54" s="29">
        <f t="shared" si="37"/>
        <v>1.5570999999999997</v>
      </c>
      <c r="Y54" s="37">
        <v>2500</v>
      </c>
      <c r="Z54" s="36">
        <v>689.475</v>
      </c>
      <c r="AA54" s="37">
        <v>685.0072</v>
      </c>
      <c r="AB54" s="28">
        <f t="shared" si="21"/>
        <v>99.35199970992421</v>
      </c>
      <c r="AC54" s="29">
        <f t="shared" si="22"/>
        <v>27.400288</v>
      </c>
      <c r="AD54" s="36">
        <v>6500</v>
      </c>
      <c r="AE54" s="36">
        <v>2685.137</v>
      </c>
      <c r="AF54" s="37">
        <v>2409</v>
      </c>
      <c r="AG54" s="28">
        <f t="shared" si="23"/>
        <v>89.71609269843587</v>
      </c>
      <c r="AH54" s="29">
        <f t="shared" si="24"/>
        <v>37.06153846153846</v>
      </c>
      <c r="AI54" s="36">
        <v>100</v>
      </c>
      <c r="AJ54" s="36">
        <v>67.0209</v>
      </c>
      <c r="AK54" s="37">
        <v>145.4</v>
      </c>
      <c r="AL54" s="28">
        <f t="shared" si="25"/>
        <v>216.94725078296474</v>
      </c>
      <c r="AM54" s="29">
        <f t="shared" si="26"/>
        <v>145.4</v>
      </c>
      <c r="AN54" s="30">
        <v>0</v>
      </c>
      <c r="AO54" s="30"/>
      <c r="AP54" s="36">
        <v>0</v>
      </c>
      <c r="AQ54" s="28"/>
      <c r="AR54" s="29"/>
      <c r="AS54" s="30">
        <v>0</v>
      </c>
      <c r="AT54" s="30"/>
      <c r="AU54" s="29">
        <v>0</v>
      </c>
      <c r="AV54" s="29"/>
      <c r="AW54" s="29"/>
      <c r="AX54" s="29"/>
      <c r="AY54" s="37">
        <v>29555.7</v>
      </c>
      <c r="AZ54" s="36">
        <f t="shared" si="27"/>
        <v>14777.849999999999</v>
      </c>
      <c r="BA54" s="37">
        <v>15198.7</v>
      </c>
      <c r="BB54" s="31"/>
      <c r="BC54" s="31">
        <v>0</v>
      </c>
      <c r="BD54" s="31">
        <v>0</v>
      </c>
      <c r="BE54" s="37">
        <v>0</v>
      </c>
      <c r="BF54" s="36">
        <f t="shared" si="28"/>
        <v>0</v>
      </c>
      <c r="BG54" s="37">
        <v>0</v>
      </c>
      <c r="BH54" s="31">
        <v>0</v>
      </c>
      <c r="BI54" s="31">
        <v>0</v>
      </c>
      <c r="BJ54" s="31">
        <v>0</v>
      </c>
      <c r="BK54" s="29"/>
      <c r="BL54" s="29"/>
      <c r="BM54" s="29"/>
      <c r="BN54" s="28">
        <f t="shared" si="42"/>
        <v>990</v>
      </c>
      <c r="BO54" s="28">
        <f t="shared" si="29"/>
        <v>345.32189999999997</v>
      </c>
      <c r="BP54" s="28">
        <f t="shared" si="43"/>
        <v>386</v>
      </c>
      <c r="BQ54" s="28">
        <f t="shared" si="30"/>
        <v>111.779762592526</v>
      </c>
      <c r="BR54" s="29">
        <f t="shared" si="31"/>
        <v>38.98989898989899</v>
      </c>
      <c r="BS54" s="36">
        <v>927</v>
      </c>
      <c r="BT54" s="36">
        <v>323.34686999999997</v>
      </c>
      <c r="BU54" s="37">
        <v>310</v>
      </c>
      <c r="BV54" s="36">
        <v>0</v>
      </c>
      <c r="BW54" s="36">
        <v>0</v>
      </c>
      <c r="BX54" s="37">
        <v>70</v>
      </c>
      <c r="BY54" s="36">
        <v>0</v>
      </c>
      <c r="BZ54" s="36">
        <v>0</v>
      </c>
      <c r="CA54" s="36">
        <v>0</v>
      </c>
      <c r="CB54" s="36">
        <v>63</v>
      </c>
      <c r="CC54" s="36">
        <v>21.97503</v>
      </c>
      <c r="CD54" s="37">
        <v>6</v>
      </c>
      <c r="CE54" s="36">
        <v>0</v>
      </c>
      <c r="CF54" s="36">
        <v>0</v>
      </c>
      <c r="CG54" s="36">
        <v>0</v>
      </c>
      <c r="CH54" s="37">
        <v>0</v>
      </c>
      <c r="CI54" s="36">
        <v>0</v>
      </c>
      <c r="CJ54" s="37">
        <v>6</v>
      </c>
      <c r="CK54" s="36">
        <v>0</v>
      </c>
      <c r="CL54" s="36">
        <v>0</v>
      </c>
      <c r="CM54" s="37">
        <v>0</v>
      </c>
      <c r="CN54" s="37">
        <v>3215</v>
      </c>
      <c r="CO54" s="36">
        <v>1158.26</v>
      </c>
      <c r="CP54" s="37">
        <v>746</v>
      </c>
      <c r="CQ54" s="37">
        <v>2360</v>
      </c>
      <c r="CR54" s="36">
        <v>768.416</v>
      </c>
      <c r="CS54" s="37">
        <v>210</v>
      </c>
      <c r="CT54" s="36">
        <v>0</v>
      </c>
      <c r="CU54" s="36">
        <v>0</v>
      </c>
      <c r="CV54" s="37">
        <v>0</v>
      </c>
      <c r="CW54" s="37">
        <v>0</v>
      </c>
      <c r="CX54" s="36">
        <v>0</v>
      </c>
      <c r="CY54" s="37">
        <v>0</v>
      </c>
      <c r="CZ54" s="36">
        <v>0</v>
      </c>
      <c r="DA54" s="36">
        <v>0</v>
      </c>
      <c r="DB54" s="37">
        <v>0</v>
      </c>
      <c r="DC54" s="37">
        <v>0</v>
      </c>
      <c r="DD54" s="36">
        <v>0</v>
      </c>
      <c r="DE54" s="37">
        <v>0</v>
      </c>
      <c r="DF54" s="37">
        <v>0</v>
      </c>
      <c r="DG54" s="28">
        <f t="shared" si="44"/>
        <v>43160.7</v>
      </c>
      <c r="DH54" s="28">
        <f t="shared" si="7"/>
        <v>19846.9942</v>
      </c>
      <c r="DI54" s="28">
        <f t="shared" si="32"/>
        <v>19580.7785</v>
      </c>
      <c r="DJ54" s="36">
        <v>0</v>
      </c>
      <c r="DK54" s="36">
        <v>0</v>
      </c>
      <c r="DL54" s="36">
        <v>0</v>
      </c>
      <c r="DM54" s="37">
        <v>0</v>
      </c>
      <c r="DN54" s="36">
        <f t="shared" si="33"/>
        <v>0</v>
      </c>
      <c r="DO54" s="37">
        <v>0</v>
      </c>
      <c r="DP54" s="36">
        <v>0</v>
      </c>
      <c r="DQ54" s="36">
        <v>0</v>
      </c>
      <c r="DR54" s="36">
        <v>0</v>
      </c>
      <c r="DS54" s="36">
        <v>0</v>
      </c>
      <c r="DT54" s="36">
        <v>0</v>
      </c>
      <c r="DU54" s="36">
        <v>0</v>
      </c>
      <c r="DV54" s="36">
        <v>0</v>
      </c>
      <c r="DW54" s="36">
        <v>0</v>
      </c>
      <c r="DX54" s="36">
        <v>0</v>
      </c>
      <c r="DY54" s="37">
        <v>0</v>
      </c>
      <c r="DZ54" s="36">
        <f t="shared" si="34"/>
        <v>0</v>
      </c>
      <c r="EA54" s="37">
        <v>0</v>
      </c>
      <c r="EB54" s="36">
        <v>0</v>
      </c>
      <c r="EC54" s="28">
        <f t="shared" si="45"/>
        <v>0</v>
      </c>
      <c r="ED54" s="28">
        <f t="shared" si="35"/>
        <v>0</v>
      </c>
      <c r="EE54" s="28">
        <f t="shared" si="9"/>
        <v>0</v>
      </c>
      <c r="EF54" s="32"/>
      <c r="EG54" s="32"/>
      <c r="EI54" s="32"/>
    </row>
    <row r="55" spans="1:139" s="34" customFormat="1" ht="20.25" customHeight="1">
      <c r="A55" s="26">
        <v>46</v>
      </c>
      <c r="B55" s="33" t="s">
        <v>93</v>
      </c>
      <c r="C55" s="36">
        <v>2.8976</v>
      </c>
      <c r="D55" s="36">
        <v>60.0804</v>
      </c>
      <c r="E55" s="28">
        <f t="shared" si="10"/>
        <v>5993.3</v>
      </c>
      <c r="F55" s="28">
        <f t="shared" si="11"/>
        <v>2680.397108</v>
      </c>
      <c r="G55" s="28">
        <f t="shared" si="38"/>
        <v>2580.3722</v>
      </c>
      <c r="H55" s="28">
        <f t="shared" si="13"/>
        <v>96.26828025961292</v>
      </c>
      <c r="I55" s="28">
        <f t="shared" si="14"/>
        <v>43.05428061335157</v>
      </c>
      <c r="J55" s="28">
        <f t="shared" si="39"/>
        <v>1872</v>
      </c>
      <c r="K55" s="28">
        <f t="shared" si="40"/>
        <v>619.747108</v>
      </c>
      <c r="L55" s="28">
        <f t="shared" si="15"/>
        <v>519.6722</v>
      </c>
      <c r="M55" s="28">
        <f t="shared" si="16"/>
        <v>83.85229931561051</v>
      </c>
      <c r="N55" s="28">
        <f t="shared" si="17"/>
        <v>27.760267094017095</v>
      </c>
      <c r="O55" s="28">
        <f t="shared" si="2"/>
        <v>400</v>
      </c>
      <c r="P55" s="28">
        <f t="shared" si="18"/>
        <v>165.2392</v>
      </c>
      <c r="Q55" s="28">
        <f t="shared" si="41"/>
        <v>157.2402</v>
      </c>
      <c r="R55" s="28">
        <f t="shared" si="19"/>
        <v>95.15913899365283</v>
      </c>
      <c r="S55" s="29">
        <f t="shared" si="20"/>
        <v>39.31005</v>
      </c>
      <c r="T55" s="36">
        <v>0</v>
      </c>
      <c r="U55" s="36">
        <v>0</v>
      </c>
      <c r="V55" s="37">
        <v>0.0402</v>
      </c>
      <c r="W55" s="28" t="e">
        <f>V55/U54:U55*100</f>
        <v>#DIV/0!</v>
      </c>
      <c r="X55" s="29" t="e">
        <f t="shared" si="37"/>
        <v>#DIV/0!</v>
      </c>
      <c r="Y55" s="37">
        <v>860</v>
      </c>
      <c r="Z55" s="36">
        <v>237.1794</v>
      </c>
      <c r="AA55" s="37">
        <v>221.732</v>
      </c>
      <c r="AB55" s="28">
        <f t="shared" si="21"/>
        <v>93.48703976820921</v>
      </c>
      <c r="AC55" s="29">
        <f t="shared" si="22"/>
        <v>25.782790697674418</v>
      </c>
      <c r="AD55" s="36">
        <v>400</v>
      </c>
      <c r="AE55" s="36">
        <v>165.2392</v>
      </c>
      <c r="AF55" s="37">
        <v>157.2</v>
      </c>
      <c r="AG55" s="28">
        <f t="shared" si="23"/>
        <v>95.13481062604998</v>
      </c>
      <c r="AH55" s="29">
        <f t="shared" si="24"/>
        <v>39.3</v>
      </c>
      <c r="AI55" s="36">
        <v>12</v>
      </c>
      <c r="AJ55" s="36">
        <v>8.042508</v>
      </c>
      <c r="AK55" s="37">
        <v>8</v>
      </c>
      <c r="AL55" s="28">
        <f t="shared" si="25"/>
        <v>99.471458405761</v>
      </c>
      <c r="AM55" s="29">
        <f t="shared" si="26"/>
        <v>66.66666666666666</v>
      </c>
      <c r="AN55" s="30">
        <v>0</v>
      </c>
      <c r="AO55" s="30"/>
      <c r="AP55" s="36">
        <v>0</v>
      </c>
      <c r="AQ55" s="28"/>
      <c r="AR55" s="29"/>
      <c r="AS55" s="30">
        <v>0</v>
      </c>
      <c r="AT55" s="30"/>
      <c r="AU55" s="29">
        <v>0</v>
      </c>
      <c r="AV55" s="29"/>
      <c r="AW55" s="29"/>
      <c r="AX55" s="29"/>
      <c r="AY55" s="37">
        <v>4121.3</v>
      </c>
      <c r="AZ55" s="36">
        <f t="shared" si="27"/>
        <v>2060.65</v>
      </c>
      <c r="BA55" s="37">
        <v>2060.7</v>
      </c>
      <c r="BB55" s="31"/>
      <c r="BC55" s="31">
        <v>0</v>
      </c>
      <c r="BD55" s="31">
        <v>0</v>
      </c>
      <c r="BE55" s="37">
        <v>0</v>
      </c>
      <c r="BF55" s="36">
        <f t="shared" si="28"/>
        <v>0</v>
      </c>
      <c r="BG55" s="37">
        <v>0</v>
      </c>
      <c r="BH55" s="31">
        <v>0</v>
      </c>
      <c r="BI55" s="31">
        <v>0</v>
      </c>
      <c r="BJ55" s="31">
        <v>0</v>
      </c>
      <c r="BK55" s="29"/>
      <c r="BL55" s="29"/>
      <c r="BM55" s="29"/>
      <c r="BN55" s="28">
        <f t="shared" si="42"/>
        <v>600</v>
      </c>
      <c r="BO55" s="28">
        <f t="shared" si="29"/>
        <v>209.286</v>
      </c>
      <c r="BP55" s="28">
        <f t="shared" si="43"/>
        <v>132.7</v>
      </c>
      <c r="BQ55" s="28">
        <f t="shared" si="30"/>
        <v>63.40605678354022</v>
      </c>
      <c r="BR55" s="29">
        <f t="shared" si="31"/>
        <v>22.116666666666664</v>
      </c>
      <c r="BS55" s="36">
        <v>600</v>
      </c>
      <c r="BT55" s="36">
        <v>209.286</v>
      </c>
      <c r="BU55" s="37">
        <v>132.7</v>
      </c>
      <c r="BV55" s="36">
        <v>0</v>
      </c>
      <c r="BW55" s="36">
        <v>0</v>
      </c>
      <c r="BX55" s="37">
        <v>0</v>
      </c>
      <c r="BY55" s="36">
        <v>0</v>
      </c>
      <c r="BZ55" s="36">
        <v>0</v>
      </c>
      <c r="CA55" s="36">
        <v>0</v>
      </c>
      <c r="CB55" s="36">
        <v>0</v>
      </c>
      <c r="CC55" s="36">
        <v>0</v>
      </c>
      <c r="CD55" s="37">
        <v>0</v>
      </c>
      <c r="CE55" s="36">
        <v>0</v>
      </c>
      <c r="CF55" s="36">
        <v>0</v>
      </c>
      <c r="CG55" s="36">
        <v>0</v>
      </c>
      <c r="CH55" s="37">
        <v>0</v>
      </c>
      <c r="CI55" s="36">
        <v>0</v>
      </c>
      <c r="CJ55" s="37">
        <v>0</v>
      </c>
      <c r="CK55" s="36">
        <v>0</v>
      </c>
      <c r="CL55" s="36">
        <v>0</v>
      </c>
      <c r="CM55" s="37">
        <v>0</v>
      </c>
      <c r="CN55" s="37">
        <v>0</v>
      </c>
      <c r="CO55" s="36">
        <v>0</v>
      </c>
      <c r="CP55" s="37">
        <v>0</v>
      </c>
      <c r="CQ55" s="37">
        <v>0</v>
      </c>
      <c r="CR55" s="36">
        <v>0</v>
      </c>
      <c r="CS55" s="37">
        <v>0</v>
      </c>
      <c r="CT55" s="36">
        <v>0</v>
      </c>
      <c r="CU55" s="36">
        <v>0</v>
      </c>
      <c r="CV55" s="37">
        <v>0</v>
      </c>
      <c r="CW55" s="37">
        <v>0</v>
      </c>
      <c r="CX55" s="36">
        <v>0</v>
      </c>
      <c r="CY55" s="37">
        <v>0</v>
      </c>
      <c r="CZ55" s="36">
        <v>0</v>
      </c>
      <c r="DA55" s="36">
        <v>0</v>
      </c>
      <c r="DB55" s="37">
        <v>0</v>
      </c>
      <c r="DC55" s="37">
        <v>0</v>
      </c>
      <c r="DD55" s="36">
        <v>0</v>
      </c>
      <c r="DE55" s="37">
        <v>0</v>
      </c>
      <c r="DF55" s="37">
        <v>0</v>
      </c>
      <c r="DG55" s="28">
        <f t="shared" si="44"/>
        <v>5993.3</v>
      </c>
      <c r="DH55" s="28">
        <f t="shared" si="7"/>
        <v>2680.397108</v>
      </c>
      <c r="DI55" s="28">
        <f t="shared" si="32"/>
        <v>2580.3722</v>
      </c>
      <c r="DJ55" s="36">
        <v>0</v>
      </c>
      <c r="DK55" s="36">
        <v>0</v>
      </c>
      <c r="DL55" s="36">
        <v>0</v>
      </c>
      <c r="DM55" s="37">
        <v>0</v>
      </c>
      <c r="DN55" s="36">
        <f t="shared" si="33"/>
        <v>0</v>
      </c>
      <c r="DO55" s="37">
        <v>0</v>
      </c>
      <c r="DP55" s="36">
        <v>0</v>
      </c>
      <c r="DQ55" s="36">
        <v>0</v>
      </c>
      <c r="DR55" s="36">
        <v>0</v>
      </c>
      <c r="DS55" s="36">
        <v>0</v>
      </c>
      <c r="DT55" s="36">
        <v>0</v>
      </c>
      <c r="DU55" s="36">
        <v>0</v>
      </c>
      <c r="DV55" s="36">
        <v>0</v>
      </c>
      <c r="DW55" s="36">
        <v>0</v>
      </c>
      <c r="DX55" s="36">
        <v>0</v>
      </c>
      <c r="DY55" s="37">
        <v>0</v>
      </c>
      <c r="DZ55" s="36">
        <f t="shared" si="34"/>
        <v>0</v>
      </c>
      <c r="EA55" s="37">
        <v>0</v>
      </c>
      <c r="EB55" s="36">
        <v>0</v>
      </c>
      <c r="EC55" s="28">
        <f t="shared" si="45"/>
        <v>0</v>
      </c>
      <c r="ED55" s="28">
        <f t="shared" si="35"/>
        <v>0</v>
      </c>
      <c r="EE55" s="28">
        <f t="shared" si="9"/>
        <v>0</v>
      </c>
      <c r="EF55" s="32"/>
      <c r="EG55" s="32"/>
      <c r="EI55" s="32"/>
    </row>
    <row r="56" spans="1:139" s="34" customFormat="1" ht="20.25" customHeight="1">
      <c r="A56" s="26">
        <v>47</v>
      </c>
      <c r="B56" s="33" t="s">
        <v>94</v>
      </c>
      <c r="C56" s="36">
        <v>6.8313</v>
      </c>
      <c r="D56" s="36">
        <v>1758.5746</v>
      </c>
      <c r="E56" s="28">
        <f t="shared" si="10"/>
        <v>17213.7</v>
      </c>
      <c r="F56" s="28">
        <f t="shared" si="11"/>
        <v>7890.9321199999995</v>
      </c>
      <c r="G56" s="28">
        <f t="shared" si="38"/>
        <v>7510.9241</v>
      </c>
      <c r="H56" s="28">
        <f t="shared" si="13"/>
        <v>95.1842442157518</v>
      </c>
      <c r="I56" s="28">
        <f t="shared" si="14"/>
        <v>43.63340885457514</v>
      </c>
      <c r="J56" s="28">
        <f t="shared" si="39"/>
        <v>4512</v>
      </c>
      <c r="K56" s="28">
        <f t="shared" si="40"/>
        <v>1540.08212</v>
      </c>
      <c r="L56" s="28">
        <f t="shared" si="15"/>
        <v>910.0241000000001</v>
      </c>
      <c r="M56" s="28">
        <f t="shared" si="16"/>
        <v>59.0893231070042</v>
      </c>
      <c r="N56" s="28">
        <f t="shared" si="17"/>
        <v>20.168973847517734</v>
      </c>
      <c r="O56" s="28">
        <f t="shared" si="2"/>
        <v>950</v>
      </c>
      <c r="P56" s="28">
        <f t="shared" si="18"/>
        <v>392.4431000000001</v>
      </c>
      <c r="Q56" s="28">
        <f t="shared" si="41"/>
        <v>391.80510000000004</v>
      </c>
      <c r="R56" s="28">
        <f t="shared" si="19"/>
        <v>99.83742866163271</v>
      </c>
      <c r="S56" s="29">
        <f t="shared" si="20"/>
        <v>41.24264210526316</v>
      </c>
      <c r="T56" s="36">
        <v>28</v>
      </c>
      <c r="U56" s="36">
        <v>11.566744000000002</v>
      </c>
      <c r="V56" s="37">
        <v>0.0051</v>
      </c>
      <c r="W56" s="28">
        <f t="shared" si="36"/>
        <v>0.0440919242269043</v>
      </c>
      <c r="X56" s="29">
        <f t="shared" si="37"/>
        <v>0.018214285714285714</v>
      </c>
      <c r="Y56" s="37">
        <v>1950</v>
      </c>
      <c r="Z56" s="36">
        <v>537.7905000000001</v>
      </c>
      <c r="AA56" s="37">
        <v>326.519</v>
      </c>
      <c r="AB56" s="28">
        <f t="shared" si="21"/>
        <v>60.71490664115486</v>
      </c>
      <c r="AC56" s="29">
        <f t="shared" si="22"/>
        <v>16.7445641025641</v>
      </c>
      <c r="AD56" s="36">
        <v>922</v>
      </c>
      <c r="AE56" s="36">
        <v>380.87635600000004</v>
      </c>
      <c r="AF56" s="37">
        <v>391.8</v>
      </c>
      <c r="AG56" s="28">
        <f t="shared" si="23"/>
        <v>102.86802890962335</v>
      </c>
      <c r="AH56" s="29">
        <f t="shared" si="24"/>
        <v>42.4945770065076</v>
      </c>
      <c r="AI56" s="36">
        <v>80</v>
      </c>
      <c r="AJ56" s="36">
        <v>53.61672</v>
      </c>
      <c r="AK56" s="37">
        <v>1.7</v>
      </c>
      <c r="AL56" s="28">
        <f t="shared" si="25"/>
        <v>3.1706527366836315</v>
      </c>
      <c r="AM56" s="29">
        <f t="shared" si="26"/>
        <v>2.125</v>
      </c>
      <c r="AN56" s="30">
        <v>0</v>
      </c>
      <c r="AO56" s="30"/>
      <c r="AP56" s="36">
        <v>0</v>
      </c>
      <c r="AQ56" s="28"/>
      <c r="AR56" s="29"/>
      <c r="AS56" s="30">
        <v>0</v>
      </c>
      <c r="AT56" s="30"/>
      <c r="AU56" s="29">
        <v>0</v>
      </c>
      <c r="AV56" s="29"/>
      <c r="AW56" s="29"/>
      <c r="AX56" s="29"/>
      <c r="AY56" s="37">
        <v>12701.7</v>
      </c>
      <c r="AZ56" s="36">
        <f t="shared" si="27"/>
        <v>6350.85</v>
      </c>
      <c r="BA56" s="37">
        <v>6350.9</v>
      </c>
      <c r="BB56" s="31"/>
      <c r="BC56" s="31">
        <v>0</v>
      </c>
      <c r="BD56" s="31">
        <v>0</v>
      </c>
      <c r="BE56" s="37">
        <v>0</v>
      </c>
      <c r="BF56" s="36">
        <f t="shared" si="28"/>
        <v>0</v>
      </c>
      <c r="BG56" s="37">
        <v>250</v>
      </c>
      <c r="BH56" s="31">
        <v>0</v>
      </c>
      <c r="BI56" s="31">
        <v>0</v>
      </c>
      <c r="BJ56" s="31">
        <v>0</v>
      </c>
      <c r="BK56" s="29"/>
      <c r="BL56" s="29"/>
      <c r="BM56" s="29"/>
      <c r="BN56" s="28">
        <f t="shared" si="42"/>
        <v>1100</v>
      </c>
      <c r="BO56" s="28">
        <f t="shared" si="29"/>
        <v>383.69100000000003</v>
      </c>
      <c r="BP56" s="28">
        <f t="shared" si="43"/>
        <v>190</v>
      </c>
      <c r="BQ56" s="28">
        <f t="shared" si="30"/>
        <v>49.51901399824337</v>
      </c>
      <c r="BR56" s="29">
        <f t="shared" si="31"/>
        <v>17.272727272727273</v>
      </c>
      <c r="BS56" s="36">
        <v>1100</v>
      </c>
      <c r="BT56" s="36">
        <v>383.69100000000003</v>
      </c>
      <c r="BU56" s="37">
        <v>190</v>
      </c>
      <c r="BV56" s="36">
        <v>0</v>
      </c>
      <c r="BW56" s="36">
        <v>0</v>
      </c>
      <c r="BX56" s="37">
        <v>0</v>
      </c>
      <c r="BY56" s="36">
        <v>0</v>
      </c>
      <c r="BZ56" s="36">
        <v>0</v>
      </c>
      <c r="CA56" s="36">
        <v>0</v>
      </c>
      <c r="CB56" s="36">
        <v>0</v>
      </c>
      <c r="CC56" s="36">
        <v>0</v>
      </c>
      <c r="CD56" s="37">
        <v>0</v>
      </c>
      <c r="CE56" s="36">
        <v>0</v>
      </c>
      <c r="CF56" s="36">
        <v>0</v>
      </c>
      <c r="CG56" s="36">
        <v>0</v>
      </c>
      <c r="CH56" s="37">
        <v>0</v>
      </c>
      <c r="CI56" s="36">
        <v>0</v>
      </c>
      <c r="CJ56" s="37">
        <v>0</v>
      </c>
      <c r="CK56" s="36">
        <v>0</v>
      </c>
      <c r="CL56" s="36">
        <v>0</v>
      </c>
      <c r="CM56" s="37">
        <v>0</v>
      </c>
      <c r="CN56" s="37">
        <v>432</v>
      </c>
      <c r="CO56" s="36">
        <v>172.5408</v>
      </c>
      <c r="CP56" s="37">
        <v>0</v>
      </c>
      <c r="CQ56" s="37">
        <v>432</v>
      </c>
      <c r="CR56" s="36">
        <v>140.65920000000003</v>
      </c>
      <c r="CS56" s="37">
        <v>0</v>
      </c>
      <c r="CT56" s="36">
        <v>0</v>
      </c>
      <c r="CU56" s="36">
        <v>0</v>
      </c>
      <c r="CV56" s="37">
        <v>0</v>
      </c>
      <c r="CW56" s="37">
        <v>0</v>
      </c>
      <c r="CX56" s="36">
        <v>0</v>
      </c>
      <c r="CY56" s="37">
        <v>0</v>
      </c>
      <c r="CZ56" s="36">
        <v>0</v>
      </c>
      <c r="DA56" s="36">
        <v>0</v>
      </c>
      <c r="DB56" s="37">
        <v>0</v>
      </c>
      <c r="DC56" s="37">
        <v>0</v>
      </c>
      <c r="DD56" s="36">
        <v>0</v>
      </c>
      <c r="DE56" s="37">
        <v>0</v>
      </c>
      <c r="DF56" s="37">
        <v>0</v>
      </c>
      <c r="DG56" s="28">
        <f t="shared" si="44"/>
        <v>17213.7</v>
      </c>
      <c r="DH56" s="28">
        <f t="shared" si="7"/>
        <v>7890.9321199999995</v>
      </c>
      <c r="DI56" s="28">
        <f t="shared" si="32"/>
        <v>7510.9241</v>
      </c>
      <c r="DJ56" s="36">
        <v>0</v>
      </c>
      <c r="DK56" s="36">
        <v>0</v>
      </c>
      <c r="DL56" s="36">
        <v>0</v>
      </c>
      <c r="DM56" s="37">
        <v>0</v>
      </c>
      <c r="DN56" s="36">
        <f t="shared" si="33"/>
        <v>0</v>
      </c>
      <c r="DO56" s="37">
        <v>0</v>
      </c>
      <c r="DP56" s="36">
        <v>0</v>
      </c>
      <c r="DQ56" s="36">
        <v>0</v>
      </c>
      <c r="DR56" s="36">
        <v>0</v>
      </c>
      <c r="DS56" s="36">
        <v>0</v>
      </c>
      <c r="DT56" s="36">
        <v>0</v>
      </c>
      <c r="DU56" s="36">
        <v>0</v>
      </c>
      <c r="DV56" s="36">
        <v>0</v>
      </c>
      <c r="DW56" s="36">
        <v>0</v>
      </c>
      <c r="DX56" s="36">
        <v>0</v>
      </c>
      <c r="DY56" s="37">
        <v>0</v>
      </c>
      <c r="DZ56" s="36">
        <f t="shared" si="34"/>
        <v>0</v>
      </c>
      <c r="EA56" s="37">
        <v>0</v>
      </c>
      <c r="EB56" s="36">
        <v>0</v>
      </c>
      <c r="EC56" s="28">
        <f t="shared" si="45"/>
        <v>0</v>
      </c>
      <c r="ED56" s="28">
        <f t="shared" si="35"/>
        <v>0</v>
      </c>
      <c r="EE56" s="28">
        <f t="shared" si="9"/>
        <v>0</v>
      </c>
      <c r="EF56" s="32"/>
      <c r="EG56" s="32"/>
      <c r="EI56" s="32"/>
    </row>
    <row r="57" spans="1:139" s="34" customFormat="1" ht="20.25" customHeight="1">
      <c r="A57" s="26">
        <v>48</v>
      </c>
      <c r="B57" s="33" t="s">
        <v>95</v>
      </c>
      <c r="C57" s="36">
        <v>926.79</v>
      </c>
      <c r="D57" s="36">
        <v>11606.0615</v>
      </c>
      <c r="E57" s="28">
        <f t="shared" si="10"/>
        <v>73110.96</v>
      </c>
      <c r="F57" s="28">
        <f t="shared" si="11"/>
        <v>31009.938534599998</v>
      </c>
      <c r="G57" s="28">
        <f t="shared" si="38"/>
        <v>35543.9628</v>
      </c>
      <c r="H57" s="28">
        <f t="shared" si="13"/>
        <v>114.62119720211979</v>
      </c>
      <c r="I57" s="28">
        <f t="shared" si="14"/>
        <v>48.61646297627606</v>
      </c>
      <c r="J57" s="28">
        <f t="shared" si="39"/>
        <v>36589.66</v>
      </c>
      <c r="K57" s="28">
        <f t="shared" si="40"/>
        <v>12749.2885346</v>
      </c>
      <c r="L57" s="28">
        <f t="shared" si="15"/>
        <v>16143.2628</v>
      </c>
      <c r="M57" s="28">
        <f t="shared" si="16"/>
        <v>126.62089148103577</v>
      </c>
      <c r="N57" s="28">
        <f t="shared" si="17"/>
        <v>44.11973983906929</v>
      </c>
      <c r="O57" s="28">
        <f t="shared" si="2"/>
        <v>8225</v>
      </c>
      <c r="P57" s="28">
        <f t="shared" si="18"/>
        <v>3397.7310500000003</v>
      </c>
      <c r="Q57" s="28">
        <f t="shared" si="41"/>
        <v>2854.5378</v>
      </c>
      <c r="R57" s="28">
        <f t="shared" si="19"/>
        <v>84.01305924434483</v>
      </c>
      <c r="S57" s="29">
        <f t="shared" si="20"/>
        <v>34.705626747720366</v>
      </c>
      <c r="T57" s="36">
        <v>100</v>
      </c>
      <c r="U57" s="36">
        <v>41.3098</v>
      </c>
      <c r="V57" s="37">
        <v>0.1378</v>
      </c>
      <c r="W57" s="28">
        <f t="shared" si="36"/>
        <v>0.3335770204648776</v>
      </c>
      <c r="X57" s="29">
        <f t="shared" si="37"/>
        <v>0.1378</v>
      </c>
      <c r="Y57" s="37">
        <v>16362</v>
      </c>
      <c r="Z57" s="36">
        <v>4512.47598</v>
      </c>
      <c r="AA57" s="37">
        <v>9509.373</v>
      </c>
      <c r="AB57" s="28">
        <f t="shared" si="21"/>
        <v>210.73514944228023</v>
      </c>
      <c r="AC57" s="29">
        <f t="shared" si="22"/>
        <v>58.11864686468646</v>
      </c>
      <c r="AD57" s="36">
        <v>8125</v>
      </c>
      <c r="AE57" s="36">
        <v>3356.4212500000003</v>
      </c>
      <c r="AF57" s="37">
        <v>2854.4</v>
      </c>
      <c r="AG57" s="28">
        <f t="shared" si="23"/>
        <v>85.04296056402336</v>
      </c>
      <c r="AH57" s="29">
        <f t="shared" si="24"/>
        <v>35.131076923076925</v>
      </c>
      <c r="AI57" s="36">
        <v>330</v>
      </c>
      <c r="AJ57" s="36">
        <v>221.16896999999997</v>
      </c>
      <c r="AK57" s="37">
        <v>330.752</v>
      </c>
      <c r="AL57" s="28">
        <f t="shared" si="25"/>
        <v>149.5471991391921</v>
      </c>
      <c r="AM57" s="29">
        <f t="shared" si="26"/>
        <v>100.2278787878788</v>
      </c>
      <c r="AN57" s="30">
        <v>0</v>
      </c>
      <c r="AO57" s="30"/>
      <c r="AP57" s="36">
        <v>0</v>
      </c>
      <c r="AQ57" s="28"/>
      <c r="AR57" s="29"/>
      <c r="AS57" s="30">
        <v>0</v>
      </c>
      <c r="AT57" s="30"/>
      <c r="AU57" s="29">
        <v>0</v>
      </c>
      <c r="AV57" s="29"/>
      <c r="AW57" s="29"/>
      <c r="AX57" s="29"/>
      <c r="AY57" s="37">
        <v>36521.3</v>
      </c>
      <c r="AZ57" s="36">
        <f t="shared" si="27"/>
        <v>18260.65</v>
      </c>
      <c r="BA57" s="37">
        <v>19400.7</v>
      </c>
      <c r="BB57" s="31"/>
      <c r="BC57" s="31">
        <v>0</v>
      </c>
      <c r="BD57" s="31">
        <v>0</v>
      </c>
      <c r="BE57" s="37">
        <v>0</v>
      </c>
      <c r="BF57" s="36">
        <f t="shared" si="28"/>
        <v>0</v>
      </c>
      <c r="BG57" s="37">
        <v>0</v>
      </c>
      <c r="BH57" s="31">
        <v>0</v>
      </c>
      <c r="BI57" s="31">
        <v>0</v>
      </c>
      <c r="BJ57" s="31">
        <v>0</v>
      </c>
      <c r="BK57" s="29"/>
      <c r="BL57" s="29"/>
      <c r="BM57" s="29"/>
      <c r="BN57" s="28">
        <f t="shared" si="42"/>
        <v>872.66</v>
      </c>
      <c r="BO57" s="28">
        <f t="shared" si="29"/>
        <v>304.3925346</v>
      </c>
      <c r="BP57" s="28">
        <f t="shared" si="43"/>
        <v>235.4</v>
      </c>
      <c r="BQ57" s="28">
        <f t="shared" si="30"/>
        <v>77.33435391552472</v>
      </c>
      <c r="BR57" s="29">
        <f t="shared" si="31"/>
        <v>26.974995989274177</v>
      </c>
      <c r="BS57" s="36">
        <v>872.66</v>
      </c>
      <c r="BT57" s="36">
        <v>304.3925346</v>
      </c>
      <c r="BU57" s="37">
        <v>235.4</v>
      </c>
      <c r="BV57" s="36">
        <v>0</v>
      </c>
      <c r="BW57" s="36">
        <v>0</v>
      </c>
      <c r="BX57" s="37">
        <v>0</v>
      </c>
      <c r="BY57" s="36">
        <v>0</v>
      </c>
      <c r="BZ57" s="36">
        <v>0</v>
      </c>
      <c r="CA57" s="36">
        <v>0</v>
      </c>
      <c r="CB57" s="36">
        <v>0</v>
      </c>
      <c r="CC57" s="36">
        <v>0</v>
      </c>
      <c r="CD57" s="37">
        <v>0</v>
      </c>
      <c r="CE57" s="36">
        <v>0</v>
      </c>
      <c r="CF57" s="36">
        <v>0</v>
      </c>
      <c r="CG57" s="36">
        <v>0</v>
      </c>
      <c r="CH57" s="37">
        <v>0</v>
      </c>
      <c r="CI57" s="36">
        <v>0</v>
      </c>
      <c r="CJ57" s="37">
        <v>0</v>
      </c>
      <c r="CK57" s="36">
        <v>0</v>
      </c>
      <c r="CL57" s="36">
        <v>0</v>
      </c>
      <c r="CM57" s="37">
        <v>0</v>
      </c>
      <c r="CN57" s="37">
        <v>5400</v>
      </c>
      <c r="CO57" s="36">
        <v>2156.7599999999998</v>
      </c>
      <c r="CP57" s="37">
        <v>880</v>
      </c>
      <c r="CQ57" s="37">
        <v>3000</v>
      </c>
      <c r="CR57" s="36">
        <v>976.8000000000001</v>
      </c>
      <c r="CS57" s="37">
        <v>880</v>
      </c>
      <c r="CT57" s="36">
        <v>0</v>
      </c>
      <c r="CU57" s="36">
        <v>0</v>
      </c>
      <c r="CV57" s="37">
        <v>0</v>
      </c>
      <c r="CW57" s="37">
        <v>0</v>
      </c>
      <c r="CX57" s="36">
        <v>0</v>
      </c>
      <c r="CY57" s="37">
        <v>0</v>
      </c>
      <c r="CZ57" s="36">
        <v>0</v>
      </c>
      <c r="DA57" s="36">
        <v>0</v>
      </c>
      <c r="DB57" s="37">
        <v>0</v>
      </c>
      <c r="DC57" s="37">
        <v>5400</v>
      </c>
      <c r="DD57" s="36">
        <v>2156.7599999999998</v>
      </c>
      <c r="DE57" s="37">
        <v>2333.2</v>
      </c>
      <c r="DF57" s="37">
        <v>0</v>
      </c>
      <c r="DG57" s="28">
        <f t="shared" si="44"/>
        <v>73110.96</v>
      </c>
      <c r="DH57" s="28">
        <f t="shared" si="7"/>
        <v>31009.938534599998</v>
      </c>
      <c r="DI57" s="28">
        <f t="shared" si="32"/>
        <v>35543.9628</v>
      </c>
      <c r="DJ57" s="36">
        <v>0</v>
      </c>
      <c r="DK57" s="36">
        <v>0</v>
      </c>
      <c r="DL57" s="36">
        <v>0</v>
      </c>
      <c r="DM57" s="37">
        <v>0</v>
      </c>
      <c r="DN57" s="36">
        <f t="shared" si="33"/>
        <v>0</v>
      </c>
      <c r="DO57" s="37">
        <v>0</v>
      </c>
      <c r="DP57" s="36">
        <v>0</v>
      </c>
      <c r="DQ57" s="36">
        <v>0</v>
      </c>
      <c r="DR57" s="36">
        <v>0</v>
      </c>
      <c r="DS57" s="36">
        <v>0</v>
      </c>
      <c r="DT57" s="36">
        <v>0</v>
      </c>
      <c r="DU57" s="36">
        <v>0</v>
      </c>
      <c r="DV57" s="36">
        <v>0</v>
      </c>
      <c r="DW57" s="36">
        <v>0</v>
      </c>
      <c r="DX57" s="36">
        <v>0</v>
      </c>
      <c r="DY57" s="37">
        <v>0</v>
      </c>
      <c r="DZ57" s="36">
        <f t="shared" si="34"/>
        <v>0</v>
      </c>
      <c r="EA57" s="37">
        <v>0</v>
      </c>
      <c r="EB57" s="36">
        <v>0</v>
      </c>
      <c r="EC57" s="28">
        <f t="shared" si="45"/>
        <v>0</v>
      </c>
      <c r="ED57" s="28">
        <f t="shared" si="35"/>
        <v>0</v>
      </c>
      <c r="EE57" s="28">
        <f t="shared" si="9"/>
        <v>0</v>
      </c>
      <c r="EF57" s="32"/>
      <c r="EG57" s="32"/>
      <c r="EI57" s="32"/>
    </row>
    <row r="58" spans="1:139" s="34" customFormat="1" ht="20.25" customHeight="1">
      <c r="A58" s="26">
        <v>49</v>
      </c>
      <c r="B58" s="33" t="s">
        <v>96</v>
      </c>
      <c r="C58" s="36">
        <v>16967.7893</v>
      </c>
      <c r="D58" s="36">
        <v>8008.9849</v>
      </c>
      <c r="E58" s="28">
        <f t="shared" si="10"/>
        <v>52407.200000000004</v>
      </c>
      <c r="F58" s="28">
        <f t="shared" si="11"/>
        <v>24296.246878</v>
      </c>
      <c r="G58" s="28">
        <f t="shared" si="38"/>
        <v>24133.802</v>
      </c>
      <c r="H58" s="28">
        <f t="shared" si="13"/>
        <v>99.33139929464953</v>
      </c>
      <c r="I58" s="28">
        <f t="shared" si="14"/>
        <v>46.05054648979529</v>
      </c>
      <c r="J58" s="28">
        <f t="shared" si="39"/>
        <v>15266.8</v>
      </c>
      <c r="K58" s="28">
        <f t="shared" si="40"/>
        <v>5726.046878</v>
      </c>
      <c r="L58" s="28">
        <f t="shared" si="15"/>
        <v>5193.702000000001</v>
      </c>
      <c r="M58" s="28">
        <f t="shared" si="16"/>
        <v>90.70309954944105</v>
      </c>
      <c r="N58" s="28">
        <f t="shared" si="17"/>
        <v>34.019584981790565</v>
      </c>
      <c r="O58" s="28">
        <f t="shared" si="2"/>
        <v>4900</v>
      </c>
      <c r="P58" s="28">
        <f t="shared" si="18"/>
        <v>2024.1802</v>
      </c>
      <c r="Q58" s="28">
        <f t="shared" si="41"/>
        <v>2633.6155</v>
      </c>
      <c r="R58" s="28">
        <f t="shared" si="19"/>
        <v>130.10775918072906</v>
      </c>
      <c r="S58" s="29">
        <f t="shared" si="20"/>
        <v>53.74725510204081</v>
      </c>
      <c r="T58" s="36">
        <v>500</v>
      </c>
      <c r="U58" s="36">
        <v>206.549</v>
      </c>
      <c r="V58" s="37">
        <v>175.1355</v>
      </c>
      <c r="W58" s="28">
        <f t="shared" si="36"/>
        <v>84.79126018523449</v>
      </c>
      <c r="X58" s="29">
        <f t="shared" si="37"/>
        <v>35.0271</v>
      </c>
      <c r="Y58" s="37">
        <v>4320</v>
      </c>
      <c r="Z58" s="36">
        <v>1191.4128</v>
      </c>
      <c r="AA58" s="37">
        <v>876.0905</v>
      </c>
      <c r="AB58" s="28">
        <f t="shared" si="21"/>
        <v>73.53374917576846</v>
      </c>
      <c r="AC58" s="29">
        <f t="shared" si="22"/>
        <v>20.279872685185186</v>
      </c>
      <c r="AD58" s="36">
        <v>4400</v>
      </c>
      <c r="AE58" s="36">
        <v>1817.6312</v>
      </c>
      <c r="AF58" s="37">
        <v>2458.48</v>
      </c>
      <c r="AG58" s="28">
        <f t="shared" si="23"/>
        <v>135.25736133930798</v>
      </c>
      <c r="AH58" s="29">
        <f t="shared" si="24"/>
        <v>55.874545454545455</v>
      </c>
      <c r="AI58" s="36">
        <v>430</v>
      </c>
      <c r="AJ58" s="36">
        <v>288.18987</v>
      </c>
      <c r="AK58" s="37">
        <v>395.85</v>
      </c>
      <c r="AL58" s="28">
        <f t="shared" si="25"/>
        <v>137.35736096483893</v>
      </c>
      <c r="AM58" s="29">
        <f t="shared" si="26"/>
        <v>92.05813953488374</v>
      </c>
      <c r="AN58" s="30">
        <v>0</v>
      </c>
      <c r="AO58" s="30"/>
      <c r="AP58" s="36">
        <v>0</v>
      </c>
      <c r="AQ58" s="28"/>
      <c r="AR58" s="29"/>
      <c r="AS58" s="30">
        <v>0</v>
      </c>
      <c r="AT58" s="30"/>
      <c r="AU58" s="29">
        <v>0</v>
      </c>
      <c r="AV58" s="29"/>
      <c r="AW58" s="29"/>
      <c r="AX58" s="29"/>
      <c r="AY58" s="37">
        <v>37140.4</v>
      </c>
      <c r="AZ58" s="36">
        <f t="shared" si="27"/>
        <v>18570.2</v>
      </c>
      <c r="BA58" s="37">
        <v>18940.1</v>
      </c>
      <c r="BB58" s="31"/>
      <c r="BC58" s="31">
        <v>0</v>
      </c>
      <c r="BD58" s="31">
        <v>0</v>
      </c>
      <c r="BE58" s="37">
        <v>0</v>
      </c>
      <c r="BF58" s="36">
        <f t="shared" si="28"/>
        <v>0</v>
      </c>
      <c r="BG58" s="37">
        <v>0</v>
      </c>
      <c r="BH58" s="31">
        <v>0</v>
      </c>
      <c r="BI58" s="31">
        <v>0</v>
      </c>
      <c r="BJ58" s="31">
        <v>0</v>
      </c>
      <c r="BK58" s="29"/>
      <c r="BL58" s="29"/>
      <c r="BM58" s="29"/>
      <c r="BN58" s="28">
        <f t="shared" si="42"/>
        <v>416.8</v>
      </c>
      <c r="BO58" s="28">
        <f t="shared" si="29"/>
        <v>145.384008</v>
      </c>
      <c r="BP58" s="28">
        <f t="shared" si="43"/>
        <v>203.5</v>
      </c>
      <c r="BQ58" s="28">
        <f t="shared" si="30"/>
        <v>139.97412975435373</v>
      </c>
      <c r="BR58" s="29">
        <f t="shared" si="31"/>
        <v>48.82437619961612</v>
      </c>
      <c r="BS58" s="36">
        <v>416.8</v>
      </c>
      <c r="BT58" s="36">
        <v>145.384008</v>
      </c>
      <c r="BU58" s="37">
        <v>203.5</v>
      </c>
      <c r="BV58" s="36">
        <v>0</v>
      </c>
      <c r="BW58" s="36">
        <v>0</v>
      </c>
      <c r="BX58" s="37">
        <v>0</v>
      </c>
      <c r="BY58" s="36">
        <v>0</v>
      </c>
      <c r="BZ58" s="36">
        <v>0</v>
      </c>
      <c r="CA58" s="36">
        <v>0</v>
      </c>
      <c r="CB58" s="36">
        <v>0</v>
      </c>
      <c r="CC58" s="36">
        <v>0</v>
      </c>
      <c r="CD58" s="37">
        <v>0</v>
      </c>
      <c r="CE58" s="36">
        <v>0</v>
      </c>
      <c r="CF58" s="36">
        <v>0</v>
      </c>
      <c r="CG58" s="36">
        <v>0</v>
      </c>
      <c r="CH58" s="37">
        <v>0</v>
      </c>
      <c r="CI58" s="36">
        <v>0</v>
      </c>
      <c r="CJ58" s="37">
        <v>0</v>
      </c>
      <c r="CK58" s="36">
        <v>0</v>
      </c>
      <c r="CL58" s="36">
        <v>0</v>
      </c>
      <c r="CM58" s="37">
        <v>0</v>
      </c>
      <c r="CN58" s="37">
        <v>3200</v>
      </c>
      <c r="CO58" s="36">
        <v>1278.08</v>
      </c>
      <c r="CP58" s="37">
        <v>519.645</v>
      </c>
      <c r="CQ58" s="37">
        <v>1500</v>
      </c>
      <c r="CR58" s="36">
        <v>488.40000000000003</v>
      </c>
      <c r="CS58" s="37">
        <v>220.645</v>
      </c>
      <c r="CT58" s="36">
        <v>0</v>
      </c>
      <c r="CU58" s="36">
        <v>0</v>
      </c>
      <c r="CV58" s="37">
        <v>0</v>
      </c>
      <c r="CW58" s="37">
        <v>0</v>
      </c>
      <c r="CX58" s="36">
        <v>0</v>
      </c>
      <c r="CY58" s="37">
        <v>0</v>
      </c>
      <c r="CZ58" s="36">
        <v>0</v>
      </c>
      <c r="DA58" s="36">
        <v>0</v>
      </c>
      <c r="DB58" s="37">
        <v>0</v>
      </c>
      <c r="DC58" s="37">
        <v>2000</v>
      </c>
      <c r="DD58" s="36">
        <v>798.8</v>
      </c>
      <c r="DE58" s="37">
        <v>670</v>
      </c>
      <c r="DF58" s="37">
        <v>-104.999</v>
      </c>
      <c r="DG58" s="28">
        <f t="shared" si="44"/>
        <v>52407.200000000004</v>
      </c>
      <c r="DH58" s="28">
        <f t="shared" si="7"/>
        <v>24296.246878</v>
      </c>
      <c r="DI58" s="28">
        <f t="shared" si="32"/>
        <v>24133.802</v>
      </c>
      <c r="DJ58" s="36">
        <v>0</v>
      </c>
      <c r="DK58" s="36">
        <v>0</v>
      </c>
      <c r="DL58" s="36">
        <v>0</v>
      </c>
      <c r="DM58" s="37">
        <v>0</v>
      </c>
      <c r="DN58" s="36">
        <f t="shared" si="33"/>
        <v>0</v>
      </c>
      <c r="DO58" s="37">
        <v>0</v>
      </c>
      <c r="DP58" s="36">
        <v>0</v>
      </c>
      <c r="DQ58" s="36">
        <v>0</v>
      </c>
      <c r="DR58" s="36">
        <v>0</v>
      </c>
      <c r="DS58" s="36">
        <v>0</v>
      </c>
      <c r="DT58" s="36">
        <v>0</v>
      </c>
      <c r="DU58" s="36">
        <v>0</v>
      </c>
      <c r="DV58" s="36">
        <v>0</v>
      </c>
      <c r="DW58" s="36">
        <v>0</v>
      </c>
      <c r="DX58" s="36">
        <v>0</v>
      </c>
      <c r="DY58" s="37">
        <v>0</v>
      </c>
      <c r="DZ58" s="36">
        <f t="shared" si="34"/>
        <v>0</v>
      </c>
      <c r="EA58" s="37">
        <v>0</v>
      </c>
      <c r="EB58" s="36">
        <v>0</v>
      </c>
      <c r="EC58" s="28">
        <f t="shared" si="45"/>
        <v>0</v>
      </c>
      <c r="ED58" s="28">
        <f t="shared" si="35"/>
        <v>0</v>
      </c>
      <c r="EE58" s="28">
        <f t="shared" si="9"/>
        <v>0</v>
      </c>
      <c r="EF58" s="32"/>
      <c r="EG58" s="32"/>
      <c r="EI58" s="32"/>
    </row>
    <row r="59" spans="1:139" s="34" customFormat="1" ht="20.25" customHeight="1">
      <c r="A59" s="26">
        <v>50</v>
      </c>
      <c r="B59" s="33" t="s">
        <v>97</v>
      </c>
      <c r="C59" s="36">
        <v>1271.2421</v>
      </c>
      <c r="D59" s="36">
        <v>1064.5732</v>
      </c>
      <c r="E59" s="28">
        <f t="shared" si="10"/>
        <v>35193.2</v>
      </c>
      <c r="F59" s="28">
        <f t="shared" si="11"/>
        <v>15413.549659999999</v>
      </c>
      <c r="G59" s="28">
        <f t="shared" si="38"/>
        <v>11178.47</v>
      </c>
      <c r="H59" s="28">
        <f t="shared" si="13"/>
        <v>72.52365773349058</v>
      </c>
      <c r="I59" s="28">
        <f t="shared" si="14"/>
        <v>31.763153109123355</v>
      </c>
      <c r="J59" s="28">
        <f t="shared" si="39"/>
        <v>16140</v>
      </c>
      <c r="K59" s="28">
        <f t="shared" si="40"/>
        <v>5886.94966</v>
      </c>
      <c r="L59" s="28">
        <f t="shared" si="15"/>
        <v>1461.37</v>
      </c>
      <c r="M59" s="28">
        <f t="shared" si="16"/>
        <v>24.823891563564004</v>
      </c>
      <c r="N59" s="28">
        <f t="shared" si="17"/>
        <v>9.05433705080545</v>
      </c>
      <c r="O59" s="28">
        <f t="shared" si="2"/>
        <v>7300</v>
      </c>
      <c r="P59" s="28">
        <f t="shared" si="18"/>
        <v>3015.6154</v>
      </c>
      <c r="Q59" s="28">
        <f t="shared" si="41"/>
        <v>974</v>
      </c>
      <c r="R59" s="28">
        <f t="shared" si="19"/>
        <v>32.29854841568988</v>
      </c>
      <c r="S59" s="29">
        <f t="shared" si="20"/>
        <v>13.342465753424657</v>
      </c>
      <c r="T59" s="36">
        <v>300</v>
      </c>
      <c r="U59" s="36">
        <v>123.92940000000002</v>
      </c>
      <c r="V59" s="37">
        <v>164</v>
      </c>
      <c r="W59" s="28">
        <f t="shared" si="36"/>
        <v>132.33340918297029</v>
      </c>
      <c r="X59" s="29">
        <f t="shared" si="37"/>
        <v>54.666666666666664</v>
      </c>
      <c r="Y59" s="37">
        <v>5600</v>
      </c>
      <c r="Z59" s="36">
        <v>1544.424</v>
      </c>
      <c r="AA59" s="37">
        <v>102.07</v>
      </c>
      <c r="AB59" s="28">
        <f t="shared" si="21"/>
        <v>6.608936406064656</v>
      </c>
      <c r="AC59" s="29">
        <f t="shared" si="22"/>
        <v>1.8226785714285714</v>
      </c>
      <c r="AD59" s="36">
        <v>7000</v>
      </c>
      <c r="AE59" s="36">
        <v>2891.686</v>
      </c>
      <c r="AF59" s="37">
        <v>810</v>
      </c>
      <c r="AG59" s="28">
        <f t="shared" si="23"/>
        <v>28.01134009709215</v>
      </c>
      <c r="AH59" s="29">
        <f t="shared" si="24"/>
        <v>11.571428571428571</v>
      </c>
      <c r="AI59" s="36">
        <v>140</v>
      </c>
      <c r="AJ59" s="36">
        <v>93.82925999999999</v>
      </c>
      <c r="AK59" s="37">
        <v>199</v>
      </c>
      <c r="AL59" s="28">
        <f t="shared" si="25"/>
        <v>212.08735952942615</v>
      </c>
      <c r="AM59" s="29">
        <f t="shared" si="26"/>
        <v>142.14285714285714</v>
      </c>
      <c r="AN59" s="30">
        <v>0</v>
      </c>
      <c r="AO59" s="30"/>
      <c r="AP59" s="36">
        <v>0</v>
      </c>
      <c r="AQ59" s="28"/>
      <c r="AR59" s="29"/>
      <c r="AS59" s="30">
        <v>0</v>
      </c>
      <c r="AT59" s="30"/>
      <c r="AU59" s="29">
        <v>0</v>
      </c>
      <c r="AV59" s="29"/>
      <c r="AW59" s="29"/>
      <c r="AX59" s="29"/>
      <c r="AY59" s="37">
        <v>19053.2</v>
      </c>
      <c r="AZ59" s="36">
        <f t="shared" si="27"/>
        <v>9526.6</v>
      </c>
      <c r="BA59" s="37">
        <v>9526.6</v>
      </c>
      <c r="BB59" s="31"/>
      <c r="BC59" s="31">
        <v>0</v>
      </c>
      <c r="BD59" s="31">
        <v>0</v>
      </c>
      <c r="BE59" s="37">
        <v>0</v>
      </c>
      <c r="BF59" s="36">
        <f t="shared" si="28"/>
        <v>0</v>
      </c>
      <c r="BG59" s="37">
        <v>190.5</v>
      </c>
      <c r="BH59" s="31">
        <v>0</v>
      </c>
      <c r="BI59" s="31">
        <v>0</v>
      </c>
      <c r="BJ59" s="31">
        <v>0</v>
      </c>
      <c r="BK59" s="29"/>
      <c r="BL59" s="29"/>
      <c r="BM59" s="29"/>
      <c r="BN59" s="28">
        <f t="shared" si="42"/>
        <v>100</v>
      </c>
      <c r="BO59" s="28">
        <f t="shared" si="29"/>
        <v>34.881</v>
      </c>
      <c r="BP59" s="28">
        <f t="shared" si="43"/>
        <v>0</v>
      </c>
      <c r="BQ59" s="28">
        <f t="shared" si="30"/>
        <v>0</v>
      </c>
      <c r="BR59" s="29">
        <f t="shared" si="31"/>
        <v>0</v>
      </c>
      <c r="BS59" s="36">
        <v>100</v>
      </c>
      <c r="BT59" s="36">
        <v>34.881</v>
      </c>
      <c r="BU59" s="37">
        <v>0</v>
      </c>
      <c r="BV59" s="36">
        <v>0</v>
      </c>
      <c r="BW59" s="36">
        <v>0</v>
      </c>
      <c r="BX59" s="37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7">
        <v>0</v>
      </c>
      <c r="CE59" s="36">
        <v>0</v>
      </c>
      <c r="CF59" s="36">
        <v>0</v>
      </c>
      <c r="CG59" s="36">
        <v>0</v>
      </c>
      <c r="CH59" s="37">
        <v>0</v>
      </c>
      <c r="CI59" s="36">
        <v>0</v>
      </c>
      <c r="CJ59" s="37">
        <v>0</v>
      </c>
      <c r="CK59" s="36">
        <v>2000</v>
      </c>
      <c r="CL59" s="36">
        <v>798.8</v>
      </c>
      <c r="CM59" s="37">
        <v>110.3</v>
      </c>
      <c r="CN59" s="37">
        <v>1000</v>
      </c>
      <c r="CO59" s="36">
        <v>399.4</v>
      </c>
      <c r="CP59" s="37">
        <v>76</v>
      </c>
      <c r="CQ59" s="37">
        <v>1000</v>
      </c>
      <c r="CR59" s="36">
        <v>325.6</v>
      </c>
      <c r="CS59" s="37">
        <v>70</v>
      </c>
      <c r="CT59" s="36">
        <v>0</v>
      </c>
      <c r="CU59" s="36">
        <v>0</v>
      </c>
      <c r="CV59" s="37">
        <v>0</v>
      </c>
      <c r="CW59" s="37">
        <v>0</v>
      </c>
      <c r="CX59" s="36">
        <v>0</v>
      </c>
      <c r="CY59" s="37">
        <v>0</v>
      </c>
      <c r="CZ59" s="36">
        <v>0</v>
      </c>
      <c r="DA59" s="36">
        <v>0</v>
      </c>
      <c r="DB59" s="37">
        <v>0</v>
      </c>
      <c r="DC59" s="37">
        <v>0</v>
      </c>
      <c r="DD59" s="36">
        <v>0</v>
      </c>
      <c r="DE59" s="37">
        <v>0</v>
      </c>
      <c r="DF59" s="37">
        <v>0</v>
      </c>
      <c r="DG59" s="28">
        <f t="shared" si="44"/>
        <v>35193.2</v>
      </c>
      <c r="DH59" s="28">
        <f t="shared" si="7"/>
        <v>15413.549659999999</v>
      </c>
      <c r="DI59" s="28">
        <f t="shared" si="32"/>
        <v>11178.47</v>
      </c>
      <c r="DJ59" s="36">
        <v>0</v>
      </c>
      <c r="DK59" s="36">
        <v>0</v>
      </c>
      <c r="DL59" s="36">
        <v>0</v>
      </c>
      <c r="DM59" s="37">
        <v>0</v>
      </c>
      <c r="DN59" s="36">
        <f t="shared" si="33"/>
        <v>0</v>
      </c>
      <c r="DO59" s="37">
        <v>0</v>
      </c>
      <c r="DP59" s="36">
        <v>0</v>
      </c>
      <c r="DQ59" s="36">
        <v>0</v>
      </c>
      <c r="DR59" s="36">
        <v>0</v>
      </c>
      <c r="DS59" s="36">
        <v>0</v>
      </c>
      <c r="DT59" s="36">
        <v>0</v>
      </c>
      <c r="DU59" s="36">
        <v>0</v>
      </c>
      <c r="DV59" s="36">
        <v>0</v>
      </c>
      <c r="DW59" s="36">
        <v>0</v>
      </c>
      <c r="DX59" s="36">
        <v>0</v>
      </c>
      <c r="DY59" s="37">
        <v>0</v>
      </c>
      <c r="DZ59" s="36">
        <f t="shared" si="34"/>
        <v>0</v>
      </c>
      <c r="EA59" s="37">
        <v>0</v>
      </c>
      <c r="EB59" s="36">
        <v>0</v>
      </c>
      <c r="EC59" s="28">
        <f t="shared" si="45"/>
        <v>0</v>
      </c>
      <c r="ED59" s="28">
        <f t="shared" si="35"/>
        <v>0</v>
      </c>
      <c r="EE59" s="28">
        <f t="shared" si="9"/>
        <v>0</v>
      </c>
      <c r="EF59" s="32"/>
      <c r="EG59" s="32"/>
      <c r="EI59" s="32"/>
    </row>
    <row r="60" spans="1:139" s="34" customFormat="1" ht="20.25" customHeight="1">
      <c r="A60" s="26">
        <v>51</v>
      </c>
      <c r="B60" s="33" t="s">
        <v>98</v>
      </c>
      <c r="C60" s="36">
        <v>14570.928</v>
      </c>
      <c r="D60" s="36">
        <v>10406.8196</v>
      </c>
      <c r="E60" s="28">
        <f t="shared" si="10"/>
        <v>65525.667</v>
      </c>
      <c r="F60" s="28">
        <f t="shared" si="11"/>
        <v>30792.11364085</v>
      </c>
      <c r="G60" s="28">
        <f t="shared" si="38"/>
        <v>30491.620899999998</v>
      </c>
      <c r="H60" s="28">
        <f t="shared" si="13"/>
        <v>99.02412434445112</v>
      </c>
      <c r="I60" s="28">
        <f t="shared" si="14"/>
        <v>46.53385809868978</v>
      </c>
      <c r="J60" s="28">
        <f t="shared" si="39"/>
        <v>21316.467</v>
      </c>
      <c r="K60" s="28">
        <f t="shared" si="40"/>
        <v>8687.51364085</v>
      </c>
      <c r="L60" s="28">
        <f t="shared" si="15"/>
        <v>7776.5209</v>
      </c>
      <c r="M60" s="28">
        <f t="shared" si="16"/>
        <v>89.51376908847229</v>
      </c>
      <c r="N60" s="28">
        <f t="shared" si="17"/>
        <v>36.481284164022114</v>
      </c>
      <c r="O60" s="28">
        <f t="shared" si="2"/>
        <v>8650.64</v>
      </c>
      <c r="P60" s="28">
        <f t="shared" si="18"/>
        <v>3573.56208272</v>
      </c>
      <c r="Q60" s="28">
        <f t="shared" si="41"/>
        <v>4144.9309</v>
      </c>
      <c r="R60" s="28">
        <f t="shared" si="19"/>
        <v>115.98877545860644</v>
      </c>
      <c r="S60" s="29">
        <f t="shared" si="20"/>
        <v>47.914731164399406</v>
      </c>
      <c r="T60" s="36">
        <v>1120.78</v>
      </c>
      <c r="U60" s="36">
        <v>462.99197644</v>
      </c>
      <c r="V60" s="37">
        <v>1188.3049</v>
      </c>
      <c r="W60" s="28">
        <f t="shared" si="36"/>
        <v>256.65777388563333</v>
      </c>
      <c r="X60" s="29">
        <f t="shared" si="37"/>
        <v>106.02481307660739</v>
      </c>
      <c r="Y60" s="37">
        <v>3158.637</v>
      </c>
      <c r="Z60" s="36">
        <v>871.1204982300001</v>
      </c>
      <c r="AA60" s="37">
        <v>1161.081</v>
      </c>
      <c r="AB60" s="28">
        <f t="shared" si="21"/>
        <v>133.28592340085677</v>
      </c>
      <c r="AC60" s="29">
        <f t="shared" si="22"/>
        <v>36.75892481472229</v>
      </c>
      <c r="AD60" s="36">
        <v>7529.86</v>
      </c>
      <c r="AE60" s="36">
        <v>3110.57010628</v>
      </c>
      <c r="AF60" s="37">
        <v>2956.626</v>
      </c>
      <c r="AG60" s="28">
        <f t="shared" si="23"/>
        <v>95.05093596928748</v>
      </c>
      <c r="AH60" s="29">
        <f t="shared" si="24"/>
        <v>39.26535154704072</v>
      </c>
      <c r="AI60" s="36">
        <v>1834</v>
      </c>
      <c r="AJ60" s="36">
        <v>1229.163306</v>
      </c>
      <c r="AK60" s="37">
        <v>1085</v>
      </c>
      <c r="AL60" s="28">
        <f t="shared" si="25"/>
        <v>88.27142778373829</v>
      </c>
      <c r="AM60" s="29">
        <f t="shared" si="26"/>
        <v>59.16030534351145</v>
      </c>
      <c r="AN60" s="30">
        <v>0</v>
      </c>
      <c r="AO60" s="30"/>
      <c r="AP60" s="36">
        <v>0</v>
      </c>
      <c r="AQ60" s="28"/>
      <c r="AR60" s="29"/>
      <c r="AS60" s="30">
        <v>0</v>
      </c>
      <c r="AT60" s="30"/>
      <c r="AU60" s="29">
        <v>0</v>
      </c>
      <c r="AV60" s="29"/>
      <c r="AW60" s="29"/>
      <c r="AX60" s="29"/>
      <c r="AY60" s="37">
        <v>44209.2</v>
      </c>
      <c r="AZ60" s="36">
        <f t="shared" si="27"/>
        <v>22104.6</v>
      </c>
      <c r="BA60" s="37">
        <v>22715.1</v>
      </c>
      <c r="BB60" s="31"/>
      <c r="BC60" s="31">
        <v>0</v>
      </c>
      <c r="BD60" s="31">
        <v>0</v>
      </c>
      <c r="BE60" s="37">
        <v>0</v>
      </c>
      <c r="BF60" s="36">
        <f t="shared" si="28"/>
        <v>0</v>
      </c>
      <c r="BG60" s="37">
        <v>0</v>
      </c>
      <c r="BH60" s="31">
        <v>0</v>
      </c>
      <c r="BI60" s="31">
        <v>0</v>
      </c>
      <c r="BJ60" s="31">
        <v>0</v>
      </c>
      <c r="BK60" s="29"/>
      <c r="BL60" s="29"/>
      <c r="BM60" s="29"/>
      <c r="BN60" s="28">
        <f t="shared" si="42"/>
        <v>1008.19</v>
      </c>
      <c r="BO60" s="28">
        <f t="shared" si="29"/>
        <v>351.66675390000006</v>
      </c>
      <c r="BP60" s="28">
        <f t="shared" si="43"/>
        <v>416.533</v>
      </c>
      <c r="BQ60" s="28">
        <f t="shared" si="30"/>
        <v>118.44537346241304</v>
      </c>
      <c r="BR60" s="29">
        <f t="shared" si="31"/>
        <v>41.31493071742429</v>
      </c>
      <c r="BS60" s="36">
        <v>1008.19</v>
      </c>
      <c r="BT60" s="36">
        <v>351.66675390000006</v>
      </c>
      <c r="BU60" s="37">
        <v>416.533</v>
      </c>
      <c r="BV60" s="36">
        <v>0</v>
      </c>
      <c r="BW60" s="36">
        <v>0</v>
      </c>
      <c r="BX60" s="37">
        <v>0</v>
      </c>
      <c r="BY60" s="36">
        <v>0</v>
      </c>
      <c r="BZ60" s="36">
        <v>0</v>
      </c>
      <c r="CA60" s="36">
        <v>0</v>
      </c>
      <c r="CB60" s="36">
        <v>0</v>
      </c>
      <c r="CC60" s="36">
        <v>0</v>
      </c>
      <c r="CD60" s="37">
        <v>0</v>
      </c>
      <c r="CE60" s="36">
        <v>0</v>
      </c>
      <c r="CF60" s="36">
        <v>0</v>
      </c>
      <c r="CG60" s="36">
        <v>0</v>
      </c>
      <c r="CH60" s="37">
        <v>0</v>
      </c>
      <c r="CI60" s="36">
        <v>0</v>
      </c>
      <c r="CJ60" s="37">
        <v>0</v>
      </c>
      <c r="CK60" s="36">
        <v>0</v>
      </c>
      <c r="CL60" s="36">
        <v>0</v>
      </c>
      <c r="CM60" s="37">
        <v>0</v>
      </c>
      <c r="CN60" s="37">
        <v>6665</v>
      </c>
      <c r="CO60" s="36">
        <v>2662.001</v>
      </c>
      <c r="CP60" s="37">
        <v>702.976</v>
      </c>
      <c r="CQ60" s="37">
        <v>2430</v>
      </c>
      <c r="CR60" s="36">
        <v>791.2080000000001</v>
      </c>
      <c r="CS60" s="37">
        <v>403.276</v>
      </c>
      <c r="CT60" s="36">
        <v>0</v>
      </c>
      <c r="CU60" s="36">
        <v>0</v>
      </c>
      <c r="CV60" s="37">
        <v>0</v>
      </c>
      <c r="CW60" s="37">
        <v>0</v>
      </c>
      <c r="CX60" s="36">
        <v>0</v>
      </c>
      <c r="CY60" s="37">
        <v>0</v>
      </c>
      <c r="CZ60" s="36">
        <v>0</v>
      </c>
      <c r="DA60" s="36">
        <v>0</v>
      </c>
      <c r="DB60" s="37">
        <v>0</v>
      </c>
      <c r="DC60" s="37">
        <v>0</v>
      </c>
      <c r="DD60" s="36">
        <v>0</v>
      </c>
      <c r="DE60" s="37">
        <v>266</v>
      </c>
      <c r="DF60" s="37">
        <v>0</v>
      </c>
      <c r="DG60" s="28">
        <f t="shared" si="44"/>
        <v>65525.667</v>
      </c>
      <c r="DH60" s="28">
        <f t="shared" si="7"/>
        <v>30792.11364085</v>
      </c>
      <c r="DI60" s="28">
        <f t="shared" si="32"/>
        <v>30491.620899999998</v>
      </c>
      <c r="DJ60" s="36">
        <v>0</v>
      </c>
      <c r="DK60" s="36">
        <v>0</v>
      </c>
      <c r="DL60" s="36">
        <v>0</v>
      </c>
      <c r="DM60" s="37">
        <v>0</v>
      </c>
      <c r="DN60" s="36">
        <f t="shared" si="33"/>
        <v>0</v>
      </c>
      <c r="DO60" s="37">
        <v>0</v>
      </c>
      <c r="DP60" s="36">
        <v>0</v>
      </c>
      <c r="DQ60" s="36">
        <v>0</v>
      </c>
      <c r="DR60" s="36">
        <v>0</v>
      </c>
      <c r="DS60" s="36">
        <v>0</v>
      </c>
      <c r="DT60" s="36">
        <v>0</v>
      </c>
      <c r="DU60" s="36">
        <v>0</v>
      </c>
      <c r="DV60" s="36">
        <v>0</v>
      </c>
      <c r="DW60" s="36">
        <v>0</v>
      </c>
      <c r="DX60" s="36">
        <v>0</v>
      </c>
      <c r="DY60" s="37">
        <v>0</v>
      </c>
      <c r="DZ60" s="36">
        <f t="shared" si="34"/>
        <v>0</v>
      </c>
      <c r="EA60" s="37">
        <v>0</v>
      </c>
      <c r="EB60" s="36">
        <v>0</v>
      </c>
      <c r="EC60" s="28">
        <f t="shared" si="45"/>
        <v>0</v>
      </c>
      <c r="ED60" s="28">
        <f t="shared" si="35"/>
        <v>0</v>
      </c>
      <c r="EE60" s="28">
        <f t="shared" si="9"/>
        <v>0</v>
      </c>
      <c r="EF60" s="32"/>
      <c r="EG60" s="32"/>
      <c r="EI60" s="32"/>
    </row>
    <row r="61" spans="1:139" s="34" customFormat="1" ht="20.25" customHeight="1">
      <c r="A61" s="26">
        <v>52</v>
      </c>
      <c r="B61" s="33" t="s">
        <v>99</v>
      </c>
      <c r="C61" s="36">
        <v>1058.9636</v>
      </c>
      <c r="D61" s="36">
        <v>653.7544</v>
      </c>
      <c r="E61" s="28">
        <f t="shared" si="10"/>
        <v>17989</v>
      </c>
      <c r="F61" s="28">
        <f t="shared" si="11"/>
        <v>8252.5266145</v>
      </c>
      <c r="G61" s="28">
        <f t="shared" si="38"/>
        <v>8183.205500000001</v>
      </c>
      <c r="H61" s="28">
        <f t="shared" si="13"/>
        <v>99.16000132155648</v>
      </c>
      <c r="I61" s="28">
        <f t="shared" si="14"/>
        <v>45.49005225415532</v>
      </c>
      <c r="J61" s="28">
        <f t="shared" si="39"/>
        <v>5528.5</v>
      </c>
      <c r="K61" s="28">
        <f t="shared" si="40"/>
        <v>2022.2766145</v>
      </c>
      <c r="L61" s="28">
        <f t="shared" si="15"/>
        <v>1991.1055</v>
      </c>
      <c r="M61" s="28">
        <f t="shared" si="16"/>
        <v>98.4586127201146</v>
      </c>
      <c r="N61" s="28">
        <f t="shared" si="17"/>
        <v>36.015293479243915</v>
      </c>
      <c r="O61" s="28">
        <f t="shared" si="2"/>
        <v>2413</v>
      </c>
      <c r="P61" s="28">
        <f t="shared" si="18"/>
        <v>996.805474</v>
      </c>
      <c r="Q61" s="28">
        <f t="shared" si="41"/>
        <v>1620.4054999999998</v>
      </c>
      <c r="R61" s="28">
        <f t="shared" si="19"/>
        <v>162.55985167272465</v>
      </c>
      <c r="S61" s="29">
        <f t="shared" si="20"/>
        <v>67.15314960629921</v>
      </c>
      <c r="T61" s="36">
        <v>113</v>
      </c>
      <c r="U61" s="36">
        <v>46.680074</v>
      </c>
      <c r="V61" s="37">
        <v>34.0555</v>
      </c>
      <c r="W61" s="28">
        <f t="shared" si="36"/>
        <v>72.95511142505902</v>
      </c>
      <c r="X61" s="29">
        <f t="shared" si="37"/>
        <v>30.13761061946903</v>
      </c>
      <c r="Y61" s="37">
        <v>1800</v>
      </c>
      <c r="Z61" s="36">
        <v>496.422</v>
      </c>
      <c r="AA61" s="37">
        <v>57.9</v>
      </c>
      <c r="AB61" s="28">
        <f t="shared" si="21"/>
        <v>11.663463746570457</v>
      </c>
      <c r="AC61" s="29">
        <f t="shared" si="22"/>
        <v>3.2166666666666663</v>
      </c>
      <c r="AD61" s="36">
        <v>2300</v>
      </c>
      <c r="AE61" s="36">
        <v>950.1254</v>
      </c>
      <c r="AF61" s="37">
        <v>1586.35</v>
      </c>
      <c r="AG61" s="28">
        <f t="shared" si="23"/>
        <v>166.9621715196752</v>
      </c>
      <c r="AH61" s="29">
        <f t="shared" si="24"/>
        <v>68.97173913043478</v>
      </c>
      <c r="AI61" s="36">
        <v>114.5</v>
      </c>
      <c r="AJ61" s="36">
        <v>76.7389305</v>
      </c>
      <c r="AK61" s="37">
        <v>61</v>
      </c>
      <c r="AL61" s="28">
        <f t="shared" si="25"/>
        <v>79.49029208844655</v>
      </c>
      <c r="AM61" s="29">
        <f t="shared" si="26"/>
        <v>53.275109170305676</v>
      </c>
      <c r="AN61" s="30">
        <v>0</v>
      </c>
      <c r="AO61" s="30"/>
      <c r="AP61" s="36">
        <v>0</v>
      </c>
      <c r="AQ61" s="28"/>
      <c r="AR61" s="29"/>
      <c r="AS61" s="30">
        <v>0</v>
      </c>
      <c r="AT61" s="30"/>
      <c r="AU61" s="29">
        <v>0</v>
      </c>
      <c r="AV61" s="29"/>
      <c r="AW61" s="29"/>
      <c r="AX61" s="29"/>
      <c r="AY61" s="37">
        <v>11282.2</v>
      </c>
      <c r="AZ61" s="36">
        <f t="shared" si="27"/>
        <v>5641.1</v>
      </c>
      <c r="BA61" s="37">
        <v>5641.1</v>
      </c>
      <c r="BB61" s="31"/>
      <c r="BC61" s="31">
        <v>0</v>
      </c>
      <c r="BD61" s="31">
        <v>0</v>
      </c>
      <c r="BE61" s="37">
        <v>1178.3</v>
      </c>
      <c r="BF61" s="36">
        <f t="shared" si="28"/>
        <v>589.15</v>
      </c>
      <c r="BG61" s="37">
        <v>491</v>
      </c>
      <c r="BH61" s="31">
        <v>0</v>
      </c>
      <c r="BI61" s="31">
        <v>0</v>
      </c>
      <c r="BJ61" s="31">
        <v>0</v>
      </c>
      <c r="BK61" s="29"/>
      <c r="BL61" s="29"/>
      <c r="BM61" s="29"/>
      <c r="BN61" s="28">
        <f t="shared" si="42"/>
        <v>541</v>
      </c>
      <c r="BO61" s="28">
        <f t="shared" si="29"/>
        <v>188.70620999999997</v>
      </c>
      <c r="BP61" s="28">
        <f t="shared" si="43"/>
        <v>71</v>
      </c>
      <c r="BQ61" s="28">
        <f t="shared" si="30"/>
        <v>37.624622952260026</v>
      </c>
      <c r="BR61" s="29">
        <f t="shared" si="31"/>
        <v>13.123844731977819</v>
      </c>
      <c r="BS61" s="36">
        <v>11</v>
      </c>
      <c r="BT61" s="36">
        <v>3.83691</v>
      </c>
      <c r="BU61" s="37">
        <v>11</v>
      </c>
      <c r="BV61" s="36">
        <v>0</v>
      </c>
      <c r="BW61" s="36">
        <v>0</v>
      </c>
      <c r="BX61" s="37">
        <v>0</v>
      </c>
      <c r="BY61" s="36">
        <v>0</v>
      </c>
      <c r="BZ61" s="36">
        <v>0</v>
      </c>
      <c r="CA61" s="36">
        <v>0</v>
      </c>
      <c r="CB61" s="36">
        <v>530</v>
      </c>
      <c r="CC61" s="36">
        <v>184.86929999999998</v>
      </c>
      <c r="CD61" s="37">
        <v>60</v>
      </c>
      <c r="CE61" s="36">
        <v>0</v>
      </c>
      <c r="CF61" s="36">
        <v>0</v>
      </c>
      <c r="CG61" s="36">
        <v>0</v>
      </c>
      <c r="CH61" s="37">
        <v>0</v>
      </c>
      <c r="CI61" s="36">
        <v>0</v>
      </c>
      <c r="CJ61" s="37">
        <v>60</v>
      </c>
      <c r="CK61" s="36">
        <v>0</v>
      </c>
      <c r="CL61" s="36">
        <v>0</v>
      </c>
      <c r="CM61" s="37">
        <v>0</v>
      </c>
      <c r="CN61" s="37">
        <v>660</v>
      </c>
      <c r="CO61" s="36">
        <v>263.604</v>
      </c>
      <c r="CP61" s="37">
        <v>180.8</v>
      </c>
      <c r="CQ61" s="37">
        <v>660</v>
      </c>
      <c r="CR61" s="36">
        <v>214.89600000000002</v>
      </c>
      <c r="CS61" s="37">
        <v>180.8</v>
      </c>
      <c r="CT61" s="36">
        <v>0</v>
      </c>
      <c r="CU61" s="36">
        <v>0</v>
      </c>
      <c r="CV61" s="37">
        <v>0</v>
      </c>
      <c r="CW61" s="37">
        <v>0</v>
      </c>
      <c r="CX61" s="36">
        <v>0</v>
      </c>
      <c r="CY61" s="37">
        <v>0</v>
      </c>
      <c r="CZ61" s="36">
        <v>0</v>
      </c>
      <c r="DA61" s="36">
        <v>0</v>
      </c>
      <c r="DB61" s="37">
        <v>0</v>
      </c>
      <c r="DC61" s="37">
        <v>0</v>
      </c>
      <c r="DD61" s="36">
        <v>0</v>
      </c>
      <c r="DE61" s="37">
        <v>0</v>
      </c>
      <c r="DF61" s="37">
        <v>0</v>
      </c>
      <c r="DG61" s="28">
        <f t="shared" si="44"/>
        <v>17989</v>
      </c>
      <c r="DH61" s="28">
        <f t="shared" si="7"/>
        <v>8252.5266145</v>
      </c>
      <c r="DI61" s="28">
        <f t="shared" si="32"/>
        <v>8183.205500000001</v>
      </c>
      <c r="DJ61" s="36">
        <v>0</v>
      </c>
      <c r="DK61" s="36">
        <v>0</v>
      </c>
      <c r="DL61" s="36">
        <v>0</v>
      </c>
      <c r="DM61" s="37">
        <v>0</v>
      </c>
      <c r="DN61" s="36">
        <f t="shared" si="33"/>
        <v>0</v>
      </c>
      <c r="DO61" s="37">
        <v>0</v>
      </c>
      <c r="DP61" s="36">
        <v>0</v>
      </c>
      <c r="DQ61" s="36">
        <v>0</v>
      </c>
      <c r="DR61" s="36">
        <v>0</v>
      </c>
      <c r="DS61" s="36">
        <v>0</v>
      </c>
      <c r="DT61" s="36">
        <v>0</v>
      </c>
      <c r="DU61" s="36">
        <v>0</v>
      </c>
      <c r="DV61" s="36">
        <v>0</v>
      </c>
      <c r="DW61" s="36">
        <v>0</v>
      </c>
      <c r="DX61" s="36">
        <v>0</v>
      </c>
      <c r="DY61" s="37">
        <v>0</v>
      </c>
      <c r="DZ61" s="36">
        <f t="shared" si="34"/>
        <v>0</v>
      </c>
      <c r="EA61" s="37">
        <v>0</v>
      </c>
      <c r="EB61" s="36">
        <v>0</v>
      </c>
      <c r="EC61" s="28">
        <f t="shared" si="45"/>
        <v>0</v>
      </c>
      <c r="ED61" s="28">
        <f t="shared" si="35"/>
        <v>0</v>
      </c>
      <c r="EE61" s="28">
        <f t="shared" si="9"/>
        <v>0</v>
      </c>
      <c r="EF61" s="32"/>
      <c r="EG61" s="32"/>
      <c r="EI61" s="32"/>
    </row>
    <row r="62" spans="1:139" s="34" customFormat="1" ht="20.25" customHeight="1">
      <c r="A62" s="26">
        <v>53</v>
      </c>
      <c r="B62" s="33" t="s">
        <v>100</v>
      </c>
      <c r="C62" s="36">
        <v>26802.608</v>
      </c>
      <c r="D62" s="36">
        <v>11425.636</v>
      </c>
      <c r="E62" s="28">
        <f t="shared" si="10"/>
        <v>119740.2</v>
      </c>
      <c r="F62" s="28">
        <f t="shared" si="11"/>
        <v>54639.927566</v>
      </c>
      <c r="G62" s="28">
        <f t="shared" si="38"/>
        <v>48588.73300000001</v>
      </c>
      <c r="H62" s="28">
        <f t="shared" si="13"/>
        <v>88.9253246928435</v>
      </c>
      <c r="I62" s="28">
        <f t="shared" si="14"/>
        <v>40.57846320617471</v>
      </c>
      <c r="J62" s="28">
        <f t="shared" si="39"/>
        <v>47160.2</v>
      </c>
      <c r="K62" s="28">
        <f t="shared" si="40"/>
        <v>18349.927566</v>
      </c>
      <c r="L62" s="28">
        <f t="shared" si="15"/>
        <v>12233.633</v>
      </c>
      <c r="M62" s="28">
        <f t="shared" si="16"/>
        <v>66.6685628921354</v>
      </c>
      <c r="N62" s="28">
        <f t="shared" si="17"/>
        <v>25.940587614132255</v>
      </c>
      <c r="O62" s="28">
        <f t="shared" si="2"/>
        <v>19930</v>
      </c>
      <c r="P62" s="28">
        <f t="shared" si="18"/>
        <v>8233.04314</v>
      </c>
      <c r="Q62" s="28">
        <f t="shared" si="41"/>
        <v>5905.8060000000005</v>
      </c>
      <c r="R62" s="28">
        <f t="shared" si="19"/>
        <v>71.73296555810347</v>
      </c>
      <c r="S62" s="29">
        <f t="shared" si="20"/>
        <v>29.632744606121424</v>
      </c>
      <c r="T62" s="36">
        <v>1230</v>
      </c>
      <c r="U62" s="36">
        <v>508.11054000000007</v>
      </c>
      <c r="V62" s="37">
        <v>429.448</v>
      </c>
      <c r="W62" s="28">
        <f t="shared" si="36"/>
        <v>84.5186167561098</v>
      </c>
      <c r="X62" s="29">
        <f t="shared" si="37"/>
        <v>34.91447154471545</v>
      </c>
      <c r="Y62" s="37">
        <v>7740</v>
      </c>
      <c r="Z62" s="36">
        <v>2134.6146000000003</v>
      </c>
      <c r="AA62" s="37">
        <v>704.639</v>
      </c>
      <c r="AB62" s="28">
        <f t="shared" si="21"/>
        <v>33.01012744876756</v>
      </c>
      <c r="AC62" s="29">
        <f t="shared" si="22"/>
        <v>9.103863049095608</v>
      </c>
      <c r="AD62" s="36">
        <v>18700</v>
      </c>
      <c r="AE62" s="36">
        <v>7724.9326</v>
      </c>
      <c r="AF62" s="37">
        <v>5476.358</v>
      </c>
      <c r="AG62" s="28">
        <f t="shared" si="23"/>
        <v>70.89198422261963</v>
      </c>
      <c r="AH62" s="29">
        <f t="shared" si="24"/>
        <v>29.285336898395727</v>
      </c>
      <c r="AI62" s="36">
        <v>1036</v>
      </c>
      <c r="AJ62" s="36">
        <v>694.3365239999999</v>
      </c>
      <c r="AK62" s="37">
        <v>1058.5</v>
      </c>
      <c r="AL62" s="28">
        <f t="shared" si="25"/>
        <v>152.44769120052803</v>
      </c>
      <c r="AM62" s="29">
        <f t="shared" si="26"/>
        <v>102.17181467181466</v>
      </c>
      <c r="AN62" s="30">
        <v>0</v>
      </c>
      <c r="AO62" s="30"/>
      <c r="AP62" s="36">
        <v>0</v>
      </c>
      <c r="AQ62" s="28"/>
      <c r="AR62" s="29"/>
      <c r="AS62" s="30">
        <v>0</v>
      </c>
      <c r="AT62" s="30"/>
      <c r="AU62" s="29">
        <v>0</v>
      </c>
      <c r="AV62" s="29"/>
      <c r="AW62" s="29"/>
      <c r="AX62" s="29"/>
      <c r="AY62" s="37">
        <v>70307.5</v>
      </c>
      <c r="AZ62" s="36">
        <f t="shared" si="27"/>
        <v>35153.75</v>
      </c>
      <c r="BA62" s="37">
        <v>35153.8</v>
      </c>
      <c r="BB62" s="31"/>
      <c r="BC62" s="31">
        <v>0</v>
      </c>
      <c r="BD62" s="31">
        <v>0</v>
      </c>
      <c r="BE62" s="37">
        <v>0</v>
      </c>
      <c r="BF62" s="36">
        <f t="shared" si="28"/>
        <v>0</v>
      </c>
      <c r="BG62" s="37">
        <v>1201.3</v>
      </c>
      <c r="BH62" s="31">
        <v>0</v>
      </c>
      <c r="BI62" s="31">
        <v>0</v>
      </c>
      <c r="BJ62" s="31">
        <v>0</v>
      </c>
      <c r="BK62" s="29"/>
      <c r="BL62" s="29"/>
      <c r="BM62" s="29"/>
      <c r="BN62" s="28">
        <f t="shared" si="42"/>
        <v>1634.2</v>
      </c>
      <c r="BO62" s="28">
        <f t="shared" si="29"/>
        <v>570.025302</v>
      </c>
      <c r="BP62" s="28">
        <f t="shared" si="43"/>
        <v>310.05</v>
      </c>
      <c r="BQ62" s="28">
        <f t="shared" si="30"/>
        <v>54.39232239554166</v>
      </c>
      <c r="BR62" s="29">
        <f t="shared" si="31"/>
        <v>18.97258597478889</v>
      </c>
      <c r="BS62" s="36">
        <v>1634.2</v>
      </c>
      <c r="BT62" s="36">
        <v>570.025302</v>
      </c>
      <c r="BU62" s="37">
        <v>310.05</v>
      </c>
      <c r="BV62" s="36">
        <v>0</v>
      </c>
      <c r="BW62" s="36">
        <v>0</v>
      </c>
      <c r="BX62" s="37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7">
        <v>0</v>
      </c>
      <c r="CE62" s="36">
        <v>0</v>
      </c>
      <c r="CF62" s="36">
        <v>0</v>
      </c>
      <c r="CG62" s="36">
        <v>0</v>
      </c>
      <c r="CH62" s="37">
        <v>0</v>
      </c>
      <c r="CI62" s="36">
        <v>0</v>
      </c>
      <c r="CJ62" s="37">
        <v>0</v>
      </c>
      <c r="CK62" s="36">
        <v>0</v>
      </c>
      <c r="CL62" s="36">
        <v>0</v>
      </c>
      <c r="CM62" s="37">
        <v>0</v>
      </c>
      <c r="CN62" s="37">
        <v>12820</v>
      </c>
      <c r="CO62" s="36">
        <v>5120.307999999999</v>
      </c>
      <c r="CP62" s="37">
        <v>455.1</v>
      </c>
      <c r="CQ62" s="37">
        <v>4500</v>
      </c>
      <c r="CR62" s="36">
        <v>1465.2</v>
      </c>
      <c r="CS62" s="37">
        <v>427.1</v>
      </c>
      <c r="CT62" s="36">
        <v>0</v>
      </c>
      <c r="CU62" s="36">
        <v>0</v>
      </c>
      <c r="CV62" s="37">
        <v>2561.038</v>
      </c>
      <c r="CW62" s="37">
        <v>0</v>
      </c>
      <c r="CX62" s="36">
        <v>0</v>
      </c>
      <c r="CY62" s="37">
        <v>0</v>
      </c>
      <c r="CZ62" s="36">
        <v>0</v>
      </c>
      <c r="DA62" s="36">
        <v>0</v>
      </c>
      <c r="DB62" s="37">
        <v>0</v>
      </c>
      <c r="DC62" s="37">
        <v>4000</v>
      </c>
      <c r="DD62" s="36">
        <v>1597.6</v>
      </c>
      <c r="DE62" s="37">
        <v>1238.5</v>
      </c>
      <c r="DF62" s="37">
        <v>0</v>
      </c>
      <c r="DG62" s="28">
        <f t="shared" si="44"/>
        <v>117467.7</v>
      </c>
      <c r="DH62" s="28">
        <f t="shared" si="7"/>
        <v>53503.677566</v>
      </c>
      <c r="DI62" s="28">
        <f t="shared" si="32"/>
        <v>48588.73300000001</v>
      </c>
      <c r="DJ62" s="36">
        <v>0</v>
      </c>
      <c r="DK62" s="36">
        <v>0</v>
      </c>
      <c r="DL62" s="36">
        <v>0</v>
      </c>
      <c r="DM62" s="37">
        <v>2272.5</v>
      </c>
      <c r="DN62" s="36">
        <f t="shared" si="33"/>
        <v>1136.25</v>
      </c>
      <c r="DO62" s="37">
        <v>0</v>
      </c>
      <c r="DP62" s="36">
        <v>0</v>
      </c>
      <c r="DQ62" s="36">
        <v>0</v>
      </c>
      <c r="DR62" s="36">
        <v>0</v>
      </c>
      <c r="DS62" s="36">
        <v>0</v>
      </c>
      <c r="DT62" s="36">
        <v>0</v>
      </c>
      <c r="DU62" s="36">
        <v>0</v>
      </c>
      <c r="DV62" s="36">
        <v>0</v>
      </c>
      <c r="DW62" s="36">
        <v>0</v>
      </c>
      <c r="DX62" s="36">
        <v>0</v>
      </c>
      <c r="DY62" s="37">
        <v>5000</v>
      </c>
      <c r="DZ62" s="36">
        <f t="shared" si="34"/>
        <v>2500</v>
      </c>
      <c r="EA62" s="37">
        <v>0</v>
      </c>
      <c r="EB62" s="36">
        <v>0</v>
      </c>
      <c r="EC62" s="28">
        <f t="shared" si="45"/>
        <v>7272.5</v>
      </c>
      <c r="ED62" s="28">
        <f t="shared" si="35"/>
        <v>3636.25</v>
      </c>
      <c r="EE62" s="28">
        <f t="shared" si="9"/>
        <v>0</v>
      </c>
      <c r="EF62" s="32"/>
      <c r="EG62" s="32"/>
      <c r="EI62" s="32"/>
    </row>
    <row r="63" spans="1:139" s="34" customFormat="1" ht="20.25" customHeight="1">
      <c r="A63" s="26">
        <v>54</v>
      </c>
      <c r="B63" s="33" t="s">
        <v>101</v>
      </c>
      <c r="C63" s="36">
        <v>10764.4117</v>
      </c>
      <c r="D63" s="36">
        <v>6284.0726</v>
      </c>
      <c r="E63" s="28">
        <f t="shared" si="10"/>
        <v>28469.1</v>
      </c>
      <c r="F63" s="28">
        <f t="shared" si="11"/>
        <v>13150.795329999999</v>
      </c>
      <c r="G63" s="28">
        <f t="shared" si="38"/>
        <v>11278.6846</v>
      </c>
      <c r="H63" s="28">
        <f t="shared" si="13"/>
        <v>85.76427749788424</v>
      </c>
      <c r="I63" s="28">
        <f t="shared" si="14"/>
        <v>39.61728540768764</v>
      </c>
      <c r="J63" s="28">
        <f t="shared" si="39"/>
        <v>8230</v>
      </c>
      <c r="K63" s="28">
        <f t="shared" si="40"/>
        <v>3031.2453300000006</v>
      </c>
      <c r="L63" s="28">
        <f t="shared" si="15"/>
        <v>1240.7846</v>
      </c>
      <c r="M63" s="28">
        <f t="shared" si="16"/>
        <v>40.93316326857647</v>
      </c>
      <c r="N63" s="28">
        <f t="shared" si="17"/>
        <v>15.076362089914944</v>
      </c>
      <c r="O63" s="28">
        <f t="shared" si="2"/>
        <v>3600</v>
      </c>
      <c r="P63" s="28">
        <f t="shared" si="18"/>
        <v>1487.1528</v>
      </c>
      <c r="Q63" s="28">
        <f t="shared" si="41"/>
        <v>948.203</v>
      </c>
      <c r="R63" s="28">
        <f t="shared" si="19"/>
        <v>63.759621741626006</v>
      </c>
      <c r="S63" s="29">
        <f t="shared" si="20"/>
        <v>26.338972222222225</v>
      </c>
      <c r="T63" s="36">
        <v>100</v>
      </c>
      <c r="U63" s="36">
        <v>41.3098</v>
      </c>
      <c r="V63" s="37">
        <v>0</v>
      </c>
      <c r="W63" s="28">
        <f t="shared" si="36"/>
        <v>0</v>
      </c>
      <c r="X63" s="29">
        <f t="shared" si="37"/>
        <v>0</v>
      </c>
      <c r="Y63" s="37">
        <v>2800</v>
      </c>
      <c r="Z63" s="36">
        <v>772.212</v>
      </c>
      <c r="AA63" s="37">
        <v>190.5816</v>
      </c>
      <c r="AB63" s="28">
        <f t="shared" si="21"/>
        <v>24.679958353405542</v>
      </c>
      <c r="AC63" s="29">
        <f t="shared" si="22"/>
        <v>6.806485714285715</v>
      </c>
      <c r="AD63" s="36">
        <v>3500</v>
      </c>
      <c r="AE63" s="36">
        <v>1445.843</v>
      </c>
      <c r="AF63" s="37">
        <v>948.203</v>
      </c>
      <c r="AG63" s="28">
        <f t="shared" si="23"/>
        <v>65.58132521995817</v>
      </c>
      <c r="AH63" s="29">
        <f t="shared" si="24"/>
        <v>27.091514285714286</v>
      </c>
      <c r="AI63" s="36">
        <v>170</v>
      </c>
      <c r="AJ63" s="36">
        <v>113.93552999999999</v>
      </c>
      <c r="AK63" s="37">
        <v>70</v>
      </c>
      <c r="AL63" s="28">
        <f t="shared" si="25"/>
        <v>61.43825372120533</v>
      </c>
      <c r="AM63" s="29">
        <f t="shared" si="26"/>
        <v>41.17647058823529</v>
      </c>
      <c r="AN63" s="30">
        <v>0</v>
      </c>
      <c r="AO63" s="30"/>
      <c r="AP63" s="36">
        <v>0</v>
      </c>
      <c r="AQ63" s="28"/>
      <c r="AR63" s="29"/>
      <c r="AS63" s="30">
        <v>0</v>
      </c>
      <c r="AT63" s="30"/>
      <c r="AU63" s="29">
        <v>0</v>
      </c>
      <c r="AV63" s="29"/>
      <c r="AW63" s="29"/>
      <c r="AX63" s="29"/>
      <c r="AY63" s="37">
        <v>20239.1</v>
      </c>
      <c r="AZ63" s="36">
        <f t="shared" si="27"/>
        <v>10119.55</v>
      </c>
      <c r="BA63" s="37">
        <v>10037.9</v>
      </c>
      <c r="BB63" s="31"/>
      <c r="BC63" s="31">
        <v>0</v>
      </c>
      <c r="BD63" s="31">
        <v>0</v>
      </c>
      <c r="BE63" s="37">
        <v>0</v>
      </c>
      <c r="BF63" s="36">
        <f t="shared" si="28"/>
        <v>0</v>
      </c>
      <c r="BG63" s="37">
        <v>0</v>
      </c>
      <c r="BH63" s="31">
        <v>0</v>
      </c>
      <c r="BI63" s="31">
        <v>0</v>
      </c>
      <c r="BJ63" s="31">
        <v>0</v>
      </c>
      <c r="BK63" s="29"/>
      <c r="BL63" s="29"/>
      <c r="BM63" s="29"/>
      <c r="BN63" s="28">
        <f t="shared" si="42"/>
        <v>100</v>
      </c>
      <c r="BO63" s="28">
        <f t="shared" si="29"/>
        <v>34.881</v>
      </c>
      <c r="BP63" s="28">
        <f t="shared" si="43"/>
        <v>0</v>
      </c>
      <c r="BQ63" s="28">
        <f t="shared" si="30"/>
        <v>0</v>
      </c>
      <c r="BR63" s="29">
        <f t="shared" si="31"/>
        <v>0</v>
      </c>
      <c r="BS63" s="36">
        <v>100</v>
      </c>
      <c r="BT63" s="36">
        <v>34.881</v>
      </c>
      <c r="BU63" s="37">
        <v>0</v>
      </c>
      <c r="BV63" s="36">
        <v>0</v>
      </c>
      <c r="BW63" s="36">
        <v>0</v>
      </c>
      <c r="BX63" s="37">
        <v>0</v>
      </c>
      <c r="BY63" s="36">
        <v>0</v>
      </c>
      <c r="BZ63" s="36">
        <v>0</v>
      </c>
      <c r="CA63" s="36">
        <v>0</v>
      </c>
      <c r="CB63" s="36">
        <v>0</v>
      </c>
      <c r="CC63" s="36">
        <v>0</v>
      </c>
      <c r="CD63" s="37">
        <v>0</v>
      </c>
      <c r="CE63" s="36">
        <v>0</v>
      </c>
      <c r="CF63" s="36">
        <v>0</v>
      </c>
      <c r="CG63" s="36">
        <v>0</v>
      </c>
      <c r="CH63" s="37">
        <v>0</v>
      </c>
      <c r="CI63" s="36">
        <v>0</v>
      </c>
      <c r="CJ63" s="37">
        <v>0</v>
      </c>
      <c r="CK63" s="36">
        <v>650</v>
      </c>
      <c r="CL63" s="36">
        <v>259.61</v>
      </c>
      <c r="CM63" s="37">
        <v>0</v>
      </c>
      <c r="CN63" s="37">
        <v>850</v>
      </c>
      <c r="CO63" s="36">
        <v>339.49</v>
      </c>
      <c r="CP63" s="37">
        <v>32</v>
      </c>
      <c r="CQ63" s="37">
        <v>650</v>
      </c>
      <c r="CR63" s="36">
        <v>211.64000000000001</v>
      </c>
      <c r="CS63" s="37">
        <v>32</v>
      </c>
      <c r="CT63" s="36">
        <v>60</v>
      </c>
      <c r="CU63" s="36">
        <v>23.964</v>
      </c>
      <c r="CV63" s="37">
        <v>0</v>
      </c>
      <c r="CW63" s="37">
        <v>0</v>
      </c>
      <c r="CX63" s="36">
        <v>0</v>
      </c>
      <c r="CY63" s="37">
        <v>0</v>
      </c>
      <c r="CZ63" s="36">
        <v>0</v>
      </c>
      <c r="DA63" s="36">
        <v>0</v>
      </c>
      <c r="DB63" s="37">
        <v>0</v>
      </c>
      <c r="DC63" s="37">
        <v>0</v>
      </c>
      <c r="DD63" s="36">
        <v>0</v>
      </c>
      <c r="DE63" s="37">
        <v>0</v>
      </c>
      <c r="DF63" s="37">
        <v>0</v>
      </c>
      <c r="DG63" s="28">
        <f t="shared" si="44"/>
        <v>28469.1</v>
      </c>
      <c r="DH63" s="28">
        <f t="shared" si="7"/>
        <v>13150.795329999999</v>
      </c>
      <c r="DI63" s="28">
        <f t="shared" si="32"/>
        <v>11278.6846</v>
      </c>
      <c r="DJ63" s="36">
        <v>0</v>
      </c>
      <c r="DK63" s="36">
        <v>0</v>
      </c>
      <c r="DL63" s="36">
        <v>0</v>
      </c>
      <c r="DM63" s="37">
        <v>0</v>
      </c>
      <c r="DN63" s="36">
        <f t="shared" si="33"/>
        <v>0</v>
      </c>
      <c r="DO63" s="37">
        <v>0</v>
      </c>
      <c r="DP63" s="36">
        <v>0</v>
      </c>
      <c r="DQ63" s="36">
        <v>0</v>
      </c>
      <c r="DR63" s="36">
        <v>0</v>
      </c>
      <c r="DS63" s="36">
        <v>0</v>
      </c>
      <c r="DT63" s="36">
        <v>0</v>
      </c>
      <c r="DU63" s="36">
        <v>0</v>
      </c>
      <c r="DV63" s="36">
        <v>0</v>
      </c>
      <c r="DW63" s="36">
        <v>0</v>
      </c>
      <c r="DX63" s="36">
        <v>0</v>
      </c>
      <c r="DY63" s="37">
        <v>0</v>
      </c>
      <c r="DZ63" s="36">
        <f t="shared" si="34"/>
        <v>0</v>
      </c>
      <c r="EA63" s="37">
        <v>0</v>
      </c>
      <c r="EB63" s="36">
        <v>0</v>
      </c>
      <c r="EC63" s="28">
        <f t="shared" si="45"/>
        <v>0</v>
      </c>
      <c r="ED63" s="28">
        <f t="shared" si="35"/>
        <v>0</v>
      </c>
      <c r="EE63" s="28">
        <f t="shared" si="9"/>
        <v>0</v>
      </c>
      <c r="EF63" s="32"/>
      <c r="EG63" s="32"/>
      <c r="EI63" s="32"/>
    </row>
    <row r="64" spans="1:139" s="34" customFormat="1" ht="20.25" customHeight="1">
      <c r="A64" s="26">
        <v>55</v>
      </c>
      <c r="B64" s="33" t="s">
        <v>102</v>
      </c>
      <c r="C64" s="36">
        <v>799.0027</v>
      </c>
      <c r="D64" s="36">
        <v>1679.0663</v>
      </c>
      <c r="E64" s="28">
        <f t="shared" si="10"/>
        <v>60951.4</v>
      </c>
      <c r="F64" s="28">
        <f t="shared" si="11"/>
        <v>28102.9879944</v>
      </c>
      <c r="G64" s="28">
        <f t="shared" si="38"/>
        <v>24757.924899999998</v>
      </c>
      <c r="H64" s="28">
        <f t="shared" si="13"/>
        <v>88.09712655797824</v>
      </c>
      <c r="I64" s="28">
        <f t="shared" si="14"/>
        <v>40.61912425309344</v>
      </c>
      <c r="J64" s="28">
        <f t="shared" si="39"/>
        <v>20992.6</v>
      </c>
      <c r="K64" s="28">
        <f t="shared" si="40"/>
        <v>8123.587994399999</v>
      </c>
      <c r="L64" s="28">
        <f t="shared" si="15"/>
        <v>4838.8249</v>
      </c>
      <c r="M64" s="28">
        <f t="shared" si="16"/>
        <v>59.56511954244414</v>
      </c>
      <c r="N64" s="28">
        <f t="shared" si="17"/>
        <v>23.050145765650754</v>
      </c>
      <c r="O64" s="28">
        <f t="shared" si="2"/>
        <v>12000</v>
      </c>
      <c r="P64" s="28">
        <f t="shared" si="18"/>
        <v>4957.176</v>
      </c>
      <c r="Q64" s="28">
        <f t="shared" si="41"/>
        <v>3625.4051</v>
      </c>
      <c r="R64" s="28">
        <f t="shared" si="19"/>
        <v>73.1344842305377</v>
      </c>
      <c r="S64" s="29">
        <f t="shared" si="20"/>
        <v>30.211709166666665</v>
      </c>
      <c r="T64" s="36">
        <v>2500</v>
      </c>
      <c r="U64" s="36">
        <v>1032.7450000000001</v>
      </c>
      <c r="V64" s="37">
        <v>364.6421</v>
      </c>
      <c r="W64" s="28">
        <f t="shared" si="36"/>
        <v>35.308047969247</v>
      </c>
      <c r="X64" s="29">
        <f t="shared" si="37"/>
        <v>14.585684000000002</v>
      </c>
      <c r="Y64" s="37">
        <v>3929</v>
      </c>
      <c r="Z64" s="36">
        <v>1083.57891</v>
      </c>
      <c r="AA64" s="37">
        <v>308.375</v>
      </c>
      <c r="AB64" s="28">
        <f t="shared" si="21"/>
        <v>28.458933369236583</v>
      </c>
      <c r="AC64" s="29">
        <f t="shared" si="22"/>
        <v>7.848689233901757</v>
      </c>
      <c r="AD64" s="36">
        <v>9500</v>
      </c>
      <c r="AE64" s="36">
        <v>3924.431</v>
      </c>
      <c r="AF64" s="37">
        <v>3260.763</v>
      </c>
      <c r="AG64" s="28">
        <f t="shared" si="23"/>
        <v>83.0888095624563</v>
      </c>
      <c r="AH64" s="29">
        <f t="shared" si="24"/>
        <v>34.32382105263157</v>
      </c>
      <c r="AI64" s="36">
        <v>321.6</v>
      </c>
      <c r="AJ64" s="36">
        <v>215.5392144</v>
      </c>
      <c r="AK64" s="37">
        <v>126.1</v>
      </c>
      <c r="AL64" s="28">
        <f t="shared" si="25"/>
        <v>58.50443519107491</v>
      </c>
      <c r="AM64" s="29">
        <f t="shared" si="26"/>
        <v>39.210199004975124</v>
      </c>
      <c r="AN64" s="30">
        <v>0</v>
      </c>
      <c r="AO64" s="30"/>
      <c r="AP64" s="36">
        <v>0</v>
      </c>
      <c r="AQ64" s="28"/>
      <c r="AR64" s="29"/>
      <c r="AS64" s="30">
        <v>0</v>
      </c>
      <c r="AT64" s="30"/>
      <c r="AU64" s="29">
        <v>0</v>
      </c>
      <c r="AV64" s="29"/>
      <c r="AW64" s="29"/>
      <c r="AX64" s="29"/>
      <c r="AY64" s="37">
        <v>39958.8</v>
      </c>
      <c r="AZ64" s="36">
        <f t="shared" si="27"/>
        <v>19979.4</v>
      </c>
      <c r="BA64" s="37">
        <v>19919.1</v>
      </c>
      <c r="BB64" s="31"/>
      <c r="BC64" s="31">
        <v>0</v>
      </c>
      <c r="BD64" s="31">
        <v>0</v>
      </c>
      <c r="BE64" s="37">
        <v>0</v>
      </c>
      <c r="BF64" s="36">
        <f t="shared" si="28"/>
        <v>0</v>
      </c>
      <c r="BG64" s="37">
        <v>0</v>
      </c>
      <c r="BH64" s="31">
        <v>0</v>
      </c>
      <c r="BI64" s="31">
        <v>0</v>
      </c>
      <c r="BJ64" s="31">
        <v>0</v>
      </c>
      <c r="BK64" s="29"/>
      <c r="BL64" s="29"/>
      <c r="BM64" s="29"/>
      <c r="BN64" s="28">
        <f t="shared" si="42"/>
        <v>527</v>
      </c>
      <c r="BO64" s="28">
        <f t="shared" si="29"/>
        <v>183.82287</v>
      </c>
      <c r="BP64" s="28">
        <f t="shared" si="43"/>
        <v>4.3578</v>
      </c>
      <c r="BQ64" s="28">
        <f t="shared" si="30"/>
        <v>2.3706517040017925</v>
      </c>
      <c r="BR64" s="29">
        <f t="shared" si="31"/>
        <v>0.8269070208728653</v>
      </c>
      <c r="BS64" s="36">
        <v>527</v>
      </c>
      <c r="BT64" s="36">
        <v>183.82287</v>
      </c>
      <c r="BU64" s="37">
        <v>4.3578</v>
      </c>
      <c r="BV64" s="36">
        <v>0</v>
      </c>
      <c r="BW64" s="36">
        <v>0</v>
      </c>
      <c r="BX64" s="37">
        <v>0</v>
      </c>
      <c r="BY64" s="36">
        <v>0</v>
      </c>
      <c r="BZ64" s="36">
        <v>0</v>
      </c>
      <c r="CA64" s="36">
        <v>0</v>
      </c>
      <c r="CB64" s="36">
        <v>0</v>
      </c>
      <c r="CC64" s="36">
        <v>0</v>
      </c>
      <c r="CD64" s="37">
        <v>0</v>
      </c>
      <c r="CE64" s="36">
        <v>0</v>
      </c>
      <c r="CF64" s="36">
        <v>0</v>
      </c>
      <c r="CG64" s="36">
        <v>0</v>
      </c>
      <c r="CH64" s="37">
        <v>0</v>
      </c>
      <c r="CI64" s="36">
        <v>0</v>
      </c>
      <c r="CJ64" s="37">
        <v>0</v>
      </c>
      <c r="CK64" s="36">
        <v>0</v>
      </c>
      <c r="CL64" s="36">
        <v>0</v>
      </c>
      <c r="CM64" s="37">
        <v>0</v>
      </c>
      <c r="CN64" s="37">
        <v>3915</v>
      </c>
      <c r="CO64" s="36">
        <v>1563.6509999999998</v>
      </c>
      <c r="CP64" s="37">
        <v>622.387</v>
      </c>
      <c r="CQ64" s="37">
        <v>1900</v>
      </c>
      <c r="CR64" s="36">
        <v>618.6400000000001</v>
      </c>
      <c r="CS64" s="37">
        <v>233.187</v>
      </c>
      <c r="CT64" s="36">
        <v>0</v>
      </c>
      <c r="CU64" s="36">
        <v>0</v>
      </c>
      <c r="CV64" s="37">
        <v>0</v>
      </c>
      <c r="CW64" s="37">
        <v>0</v>
      </c>
      <c r="CX64" s="36">
        <v>0</v>
      </c>
      <c r="CY64" s="37">
        <v>0</v>
      </c>
      <c r="CZ64" s="36">
        <v>0</v>
      </c>
      <c r="DA64" s="36">
        <v>0</v>
      </c>
      <c r="DB64" s="37">
        <v>0</v>
      </c>
      <c r="DC64" s="37">
        <v>300</v>
      </c>
      <c r="DD64" s="36">
        <v>119.82</v>
      </c>
      <c r="DE64" s="37">
        <v>152.2</v>
      </c>
      <c r="DF64" s="37">
        <v>0</v>
      </c>
      <c r="DG64" s="28">
        <f t="shared" si="44"/>
        <v>60951.4</v>
      </c>
      <c r="DH64" s="28">
        <f t="shared" si="7"/>
        <v>28102.9879944</v>
      </c>
      <c r="DI64" s="28">
        <f t="shared" si="32"/>
        <v>24757.924899999998</v>
      </c>
      <c r="DJ64" s="36">
        <v>0</v>
      </c>
      <c r="DK64" s="36">
        <v>0</v>
      </c>
      <c r="DL64" s="36">
        <v>0</v>
      </c>
      <c r="DM64" s="37">
        <v>0</v>
      </c>
      <c r="DN64" s="36">
        <f t="shared" si="33"/>
        <v>0</v>
      </c>
      <c r="DO64" s="37">
        <v>0</v>
      </c>
      <c r="DP64" s="36">
        <v>0</v>
      </c>
      <c r="DQ64" s="36">
        <v>0</v>
      </c>
      <c r="DR64" s="36">
        <v>0</v>
      </c>
      <c r="DS64" s="36">
        <v>0</v>
      </c>
      <c r="DT64" s="36">
        <v>0</v>
      </c>
      <c r="DU64" s="36">
        <v>0</v>
      </c>
      <c r="DV64" s="36">
        <v>0</v>
      </c>
      <c r="DW64" s="36">
        <v>0</v>
      </c>
      <c r="DX64" s="36">
        <v>0</v>
      </c>
      <c r="DY64" s="37">
        <v>0</v>
      </c>
      <c r="DZ64" s="36">
        <f t="shared" si="34"/>
        <v>0</v>
      </c>
      <c r="EA64" s="37">
        <v>0</v>
      </c>
      <c r="EB64" s="36">
        <v>0</v>
      </c>
      <c r="EC64" s="28">
        <f t="shared" si="45"/>
        <v>0</v>
      </c>
      <c r="ED64" s="28">
        <f t="shared" si="35"/>
        <v>0</v>
      </c>
      <c r="EE64" s="28">
        <f t="shared" si="9"/>
        <v>0</v>
      </c>
      <c r="EF64" s="32"/>
      <c r="EG64" s="32"/>
      <c r="EI64" s="32"/>
    </row>
    <row r="65" spans="1:139" s="34" customFormat="1" ht="20.25" customHeight="1">
      <c r="A65" s="26">
        <v>56</v>
      </c>
      <c r="B65" s="33" t="s">
        <v>51</v>
      </c>
      <c r="C65" s="36">
        <v>5678.022</v>
      </c>
      <c r="D65" s="36">
        <v>1717.9716</v>
      </c>
      <c r="E65" s="28">
        <f t="shared" si="10"/>
        <v>39730.3</v>
      </c>
      <c r="F65" s="28">
        <f t="shared" si="11"/>
        <v>18594.0672552</v>
      </c>
      <c r="G65" s="28">
        <f t="shared" si="38"/>
        <v>18174.0948</v>
      </c>
      <c r="H65" s="28">
        <f t="shared" si="13"/>
        <v>97.74136314860026</v>
      </c>
      <c r="I65" s="28">
        <f t="shared" si="14"/>
        <v>45.74366365217478</v>
      </c>
      <c r="J65" s="28">
        <f t="shared" si="39"/>
        <v>10459.4</v>
      </c>
      <c r="K65" s="28">
        <f t="shared" si="40"/>
        <v>3958.6172552000003</v>
      </c>
      <c r="L65" s="28">
        <f t="shared" si="15"/>
        <v>3538.3818</v>
      </c>
      <c r="M65" s="28">
        <f t="shared" si="16"/>
        <v>89.38428678226006</v>
      </c>
      <c r="N65" s="28">
        <f t="shared" si="17"/>
        <v>33.829682390959334</v>
      </c>
      <c r="O65" s="28">
        <f t="shared" si="2"/>
        <v>4315.4</v>
      </c>
      <c r="P65" s="28">
        <f t="shared" si="18"/>
        <v>1782.6831092</v>
      </c>
      <c r="Q65" s="28">
        <f t="shared" si="41"/>
        <v>2558.9588</v>
      </c>
      <c r="R65" s="28">
        <f t="shared" si="19"/>
        <v>143.54535513316006</v>
      </c>
      <c r="S65" s="29">
        <f t="shared" si="20"/>
        <v>59.29829911479817</v>
      </c>
      <c r="T65" s="36">
        <v>0</v>
      </c>
      <c r="U65" s="36">
        <v>0</v>
      </c>
      <c r="V65" s="37">
        <v>0.3378</v>
      </c>
      <c r="W65" s="28" t="e">
        <f t="shared" si="36"/>
        <v>#DIV/0!</v>
      </c>
      <c r="X65" s="29" t="e">
        <f t="shared" si="37"/>
        <v>#DIV/0!</v>
      </c>
      <c r="Y65" s="37">
        <v>3100</v>
      </c>
      <c r="Z65" s="36">
        <v>854.9490000000001</v>
      </c>
      <c r="AA65" s="37">
        <v>267.71</v>
      </c>
      <c r="AB65" s="28">
        <f t="shared" si="21"/>
        <v>31.312978902835138</v>
      </c>
      <c r="AC65" s="29">
        <f t="shared" si="22"/>
        <v>8.635806451612902</v>
      </c>
      <c r="AD65" s="36">
        <v>4315.4</v>
      </c>
      <c r="AE65" s="36">
        <v>1782.6831092</v>
      </c>
      <c r="AF65" s="37">
        <v>2558.621</v>
      </c>
      <c r="AG65" s="28">
        <f t="shared" si="23"/>
        <v>143.52640616807165</v>
      </c>
      <c r="AH65" s="29">
        <f t="shared" si="24"/>
        <v>59.290471335218065</v>
      </c>
      <c r="AI65" s="36">
        <v>594</v>
      </c>
      <c r="AJ65" s="36">
        <v>398.104146</v>
      </c>
      <c r="AK65" s="37">
        <v>221.8</v>
      </c>
      <c r="AL65" s="28">
        <f t="shared" si="25"/>
        <v>55.71406432928734</v>
      </c>
      <c r="AM65" s="29">
        <f t="shared" si="26"/>
        <v>37.34006734006734</v>
      </c>
      <c r="AN65" s="30">
        <v>0</v>
      </c>
      <c r="AO65" s="30"/>
      <c r="AP65" s="36">
        <v>0</v>
      </c>
      <c r="AQ65" s="28"/>
      <c r="AR65" s="29"/>
      <c r="AS65" s="30">
        <v>0</v>
      </c>
      <c r="AT65" s="30"/>
      <c r="AU65" s="29">
        <v>0</v>
      </c>
      <c r="AV65" s="29"/>
      <c r="AW65" s="29"/>
      <c r="AX65" s="29"/>
      <c r="AY65" s="37">
        <v>29270.9</v>
      </c>
      <c r="AZ65" s="36">
        <f t="shared" si="27"/>
        <v>14635.45</v>
      </c>
      <c r="BA65" s="37">
        <v>14635.5</v>
      </c>
      <c r="BB65" s="31"/>
      <c r="BC65" s="31">
        <v>0</v>
      </c>
      <c r="BD65" s="31">
        <v>0</v>
      </c>
      <c r="BE65" s="37">
        <v>0</v>
      </c>
      <c r="BF65" s="36">
        <f t="shared" si="28"/>
        <v>0</v>
      </c>
      <c r="BG65" s="37">
        <v>0</v>
      </c>
      <c r="BH65" s="31">
        <v>0</v>
      </c>
      <c r="BI65" s="31">
        <v>0</v>
      </c>
      <c r="BJ65" s="31">
        <v>0</v>
      </c>
      <c r="BK65" s="29"/>
      <c r="BL65" s="29"/>
      <c r="BM65" s="29"/>
      <c r="BN65" s="28">
        <f t="shared" si="42"/>
        <v>1100</v>
      </c>
      <c r="BO65" s="28">
        <f t="shared" si="29"/>
        <v>383.69100000000003</v>
      </c>
      <c r="BP65" s="28">
        <f t="shared" si="43"/>
        <v>401.913</v>
      </c>
      <c r="BQ65" s="28">
        <f t="shared" si="30"/>
        <v>104.74913406882101</v>
      </c>
      <c r="BR65" s="29">
        <f t="shared" si="31"/>
        <v>36.53754545454546</v>
      </c>
      <c r="BS65" s="36">
        <v>1100</v>
      </c>
      <c r="BT65" s="36">
        <v>383.69100000000003</v>
      </c>
      <c r="BU65" s="37">
        <v>401.7</v>
      </c>
      <c r="BV65" s="36">
        <v>0</v>
      </c>
      <c r="BW65" s="36">
        <v>0</v>
      </c>
      <c r="BX65" s="37">
        <v>0</v>
      </c>
      <c r="BY65" s="36">
        <v>0</v>
      </c>
      <c r="BZ65" s="36">
        <v>0</v>
      </c>
      <c r="CA65" s="36">
        <v>0</v>
      </c>
      <c r="CB65" s="36">
        <v>0</v>
      </c>
      <c r="CC65" s="36">
        <v>0</v>
      </c>
      <c r="CD65" s="37">
        <v>0.213</v>
      </c>
      <c r="CE65" s="36">
        <v>0</v>
      </c>
      <c r="CF65" s="36">
        <v>0</v>
      </c>
      <c r="CG65" s="36">
        <v>0</v>
      </c>
      <c r="CH65" s="37">
        <v>0</v>
      </c>
      <c r="CI65" s="36">
        <v>0</v>
      </c>
      <c r="CJ65" s="37">
        <v>0.213</v>
      </c>
      <c r="CK65" s="36">
        <v>0</v>
      </c>
      <c r="CL65" s="36">
        <v>0</v>
      </c>
      <c r="CM65" s="37">
        <v>0</v>
      </c>
      <c r="CN65" s="37">
        <v>1350</v>
      </c>
      <c r="CO65" s="36">
        <v>539.1899999999999</v>
      </c>
      <c r="CP65" s="37">
        <v>88</v>
      </c>
      <c r="CQ65" s="37">
        <v>1350</v>
      </c>
      <c r="CR65" s="36">
        <v>439.56000000000006</v>
      </c>
      <c r="CS65" s="37">
        <v>88</v>
      </c>
      <c r="CT65" s="36">
        <v>0</v>
      </c>
      <c r="CU65" s="36">
        <v>0</v>
      </c>
      <c r="CV65" s="37">
        <v>0</v>
      </c>
      <c r="CW65" s="37">
        <v>0</v>
      </c>
      <c r="CX65" s="36">
        <v>0</v>
      </c>
      <c r="CY65" s="37">
        <v>0</v>
      </c>
      <c r="CZ65" s="36">
        <v>0</v>
      </c>
      <c r="DA65" s="36">
        <v>0</v>
      </c>
      <c r="DB65" s="37">
        <v>0</v>
      </c>
      <c r="DC65" s="37">
        <v>0</v>
      </c>
      <c r="DD65" s="36">
        <v>0</v>
      </c>
      <c r="DE65" s="37">
        <v>0</v>
      </c>
      <c r="DF65" s="37">
        <v>0</v>
      </c>
      <c r="DG65" s="28">
        <f t="shared" si="44"/>
        <v>39730.3</v>
      </c>
      <c r="DH65" s="28">
        <f t="shared" si="7"/>
        <v>18594.0672552</v>
      </c>
      <c r="DI65" s="28">
        <f t="shared" si="32"/>
        <v>18174.0948</v>
      </c>
      <c r="DJ65" s="36">
        <v>0</v>
      </c>
      <c r="DK65" s="36">
        <v>0</v>
      </c>
      <c r="DL65" s="36">
        <v>0</v>
      </c>
      <c r="DM65" s="37">
        <v>0</v>
      </c>
      <c r="DN65" s="36">
        <f t="shared" si="33"/>
        <v>0</v>
      </c>
      <c r="DO65" s="37">
        <v>0</v>
      </c>
      <c r="DP65" s="36">
        <v>0</v>
      </c>
      <c r="DQ65" s="36">
        <v>0</v>
      </c>
      <c r="DR65" s="36">
        <v>0</v>
      </c>
      <c r="DS65" s="36">
        <v>0</v>
      </c>
      <c r="DT65" s="36">
        <v>0</v>
      </c>
      <c r="DU65" s="36">
        <v>0</v>
      </c>
      <c r="DV65" s="36">
        <v>0</v>
      </c>
      <c r="DW65" s="36">
        <v>0</v>
      </c>
      <c r="DX65" s="36">
        <v>0</v>
      </c>
      <c r="DY65" s="37">
        <v>0</v>
      </c>
      <c r="DZ65" s="36">
        <f t="shared" si="34"/>
        <v>0</v>
      </c>
      <c r="EA65" s="37">
        <v>0</v>
      </c>
      <c r="EB65" s="36">
        <v>0</v>
      </c>
      <c r="EC65" s="28">
        <f t="shared" si="45"/>
        <v>0</v>
      </c>
      <c r="ED65" s="28">
        <f t="shared" si="35"/>
        <v>0</v>
      </c>
      <c r="EE65" s="28">
        <f t="shared" si="9"/>
        <v>0</v>
      </c>
      <c r="EF65" s="32"/>
      <c r="EG65" s="32"/>
      <c r="EI65" s="32"/>
    </row>
    <row r="66" spans="1:139" s="34" customFormat="1" ht="20.25" customHeight="1">
      <c r="A66" s="26">
        <v>57</v>
      </c>
      <c r="B66" s="33" t="s">
        <v>103</v>
      </c>
      <c r="C66" s="36">
        <v>12462.9009</v>
      </c>
      <c r="D66" s="36">
        <v>11001.6085</v>
      </c>
      <c r="E66" s="28">
        <f t="shared" si="10"/>
        <v>104160</v>
      </c>
      <c r="F66" s="28">
        <f t="shared" si="11"/>
        <v>48462.676742</v>
      </c>
      <c r="G66" s="28">
        <f t="shared" si="38"/>
        <v>49598.4913</v>
      </c>
      <c r="H66" s="28">
        <f t="shared" si="13"/>
        <v>102.34368927669166</v>
      </c>
      <c r="I66" s="28">
        <f t="shared" si="14"/>
        <v>47.617599174347156</v>
      </c>
      <c r="J66" s="28">
        <f t="shared" si="39"/>
        <v>31694.4</v>
      </c>
      <c r="K66" s="28">
        <f t="shared" si="40"/>
        <v>12229.876742</v>
      </c>
      <c r="L66" s="28">
        <f t="shared" si="15"/>
        <v>12218.991300000003</v>
      </c>
      <c r="M66" s="28">
        <f t="shared" si="16"/>
        <v>99.91099303591004</v>
      </c>
      <c r="N66" s="28">
        <f t="shared" si="17"/>
        <v>38.552524420717866</v>
      </c>
      <c r="O66" s="28">
        <f t="shared" si="2"/>
        <v>13000</v>
      </c>
      <c r="P66" s="28">
        <f t="shared" si="18"/>
        <v>5370.274</v>
      </c>
      <c r="Q66" s="28">
        <f t="shared" si="41"/>
        <v>6733.804300000001</v>
      </c>
      <c r="R66" s="28">
        <f t="shared" si="19"/>
        <v>125.39033017682154</v>
      </c>
      <c r="S66" s="29">
        <f t="shared" si="20"/>
        <v>51.79849461538461</v>
      </c>
      <c r="T66" s="36">
        <v>650</v>
      </c>
      <c r="U66" s="36">
        <v>268.51370000000003</v>
      </c>
      <c r="V66" s="37">
        <v>257.0973</v>
      </c>
      <c r="W66" s="28">
        <f t="shared" si="36"/>
        <v>95.74829887637017</v>
      </c>
      <c r="X66" s="29">
        <f t="shared" si="37"/>
        <v>39.55343076923077</v>
      </c>
      <c r="Y66" s="37">
        <v>7000</v>
      </c>
      <c r="Z66" s="36">
        <v>1930.53</v>
      </c>
      <c r="AA66" s="37">
        <v>1991.122</v>
      </c>
      <c r="AB66" s="28">
        <f t="shared" si="21"/>
        <v>103.13861996446572</v>
      </c>
      <c r="AC66" s="29">
        <f t="shared" si="22"/>
        <v>28.444600000000005</v>
      </c>
      <c r="AD66" s="36">
        <v>12350</v>
      </c>
      <c r="AE66" s="36">
        <v>5101.7603</v>
      </c>
      <c r="AF66" s="37">
        <v>6476.707</v>
      </c>
      <c r="AG66" s="28">
        <f t="shared" si="23"/>
        <v>126.9504370873716</v>
      </c>
      <c r="AH66" s="29">
        <f t="shared" si="24"/>
        <v>52.44297165991904</v>
      </c>
      <c r="AI66" s="36">
        <v>1172</v>
      </c>
      <c r="AJ66" s="36">
        <v>785.484948</v>
      </c>
      <c r="AK66" s="37">
        <v>1179.7</v>
      </c>
      <c r="AL66" s="28">
        <f t="shared" si="25"/>
        <v>150.1874737388348</v>
      </c>
      <c r="AM66" s="29">
        <f t="shared" si="26"/>
        <v>100.6569965870307</v>
      </c>
      <c r="AN66" s="30">
        <v>0</v>
      </c>
      <c r="AO66" s="30"/>
      <c r="AP66" s="36">
        <v>0</v>
      </c>
      <c r="AQ66" s="28"/>
      <c r="AR66" s="29"/>
      <c r="AS66" s="30">
        <v>0</v>
      </c>
      <c r="AT66" s="30"/>
      <c r="AU66" s="29">
        <v>0</v>
      </c>
      <c r="AV66" s="29"/>
      <c r="AW66" s="29"/>
      <c r="AX66" s="29"/>
      <c r="AY66" s="37">
        <v>72465.6</v>
      </c>
      <c r="AZ66" s="36">
        <f t="shared" si="27"/>
        <v>36232.8</v>
      </c>
      <c r="BA66" s="37">
        <v>37379.5</v>
      </c>
      <c r="BB66" s="31"/>
      <c r="BC66" s="31">
        <v>0</v>
      </c>
      <c r="BD66" s="31">
        <v>0</v>
      </c>
      <c r="BE66" s="37">
        <v>0</v>
      </c>
      <c r="BF66" s="36">
        <f t="shared" si="28"/>
        <v>0</v>
      </c>
      <c r="BG66" s="37">
        <v>0</v>
      </c>
      <c r="BH66" s="31">
        <v>0</v>
      </c>
      <c r="BI66" s="31">
        <v>0</v>
      </c>
      <c r="BJ66" s="31">
        <v>0</v>
      </c>
      <c r="BK66" s="29"/>
      <c r="BL66" s="29"/>
      <c r="BM66" s="29"/>
      <c r="BN66" s="28">
        <f t="shared" si="42"/>
        <v>1167.4</v>
      </c>
      <c r="BO66" s="28">
        <f t="shared" si="29"/>
        <v>407.20079400000003</v>
      </c>
      <c r="BP66" s="28">
        <f t="shared" si="43"/>
        <v>396.2</v>
      </c>
      <c r="BQ66" s="28">
        <f t="shared" si="30"/>
        <v>97.29843503202991</v>
      </c>
      <c r="BR66" s="29">
        <f t="shared" si="31"/>
        <v>33.93866712352235</v>
      </c>
      <c r="BS66" s="36">
        <v>1167.4</v>
      </c>
      <c r="BT66" s="36">
        <v>407.20079400000003</v>
      </c>
      <c r="BU66" s="37">
        <v>396.2</v>
      </c>
      <c r="BV66" s="36">
        <v>0</v>
      </c>
      <c r="BW66" s="36">
        <v>0</v>
      </c>
      <c r="BX66" s="37">
        <v>0</v>
      </c>
      <c r="BY66" s="36">
        <v>0</v>
      </c>
      <c r="BZ66" s="36">
        <v>0</v>
      </c>
      <c r="CA66" s="36">
        <v>0</v>
      </c>
      <c r="CB66" s="36">
        <v>0</v>
      </c>
      <c r="CC66" s="36">
        <v>0</v>
      </c>
      <c r="CD66" s="37">
        <v>0</v>
      </c>
      <c r="CE66" s="36">
        <v>0</v>
      </c>
      <c r="CF66" s="36">
        <v>0</v>
      </c>
      <c r="CG66" s="36">
        <v>0</v>
      </c>
      <c r="CH66" s="37">
        <v>0</v>
      </c>
      <c r="CI66" s="36">
        <v>0</v>
      </c>
      <c r="CJ66" s="37">
        <v>0</v>
      </c>
      <c r="CK66" s="36">
        <v>0</v>
      </c>
      <c r="CL66" s="36">
        <v>0</v>
      </c>
      <c r="CM66" s="37">
        <v>0</v>
      </c>
      <c r="CN66" s="37">
        <v>9355</v>
      </c>
      <c r="CO66" s="36">
        <v>3736.3869999999997</v>
      </c>
      <c r="CP66" s="37">
        <v>1586.11</v>
      </c>
      <c r="CQ66" s="37">
        <v>4255</v>
      </c>
      <c r="CR66" s="36">
        <v>1385.428</v>
      </c>
      <c r="CS66" s="37">
        <v>632.41</v>
      </c>
      <c r="CT66" s="36">
        <v>0</v>
      </c>
      <c r="CU66" s="36">
        <v>0</v>
      </c>
      <c r="CV66" s="37">
        <v>0</v>
      </c>
      <c r="CW66" s="37">
        <v>0</v>
      </c>
      <c r="CX66" s="36">
        <v>0</v>
      </c>
      <c r="CY66" s="37">
        <v>0</v>
      </c>
      <c r="CZ66" s="36">
        <v>0</v>
      </c>
      <c r="DA66" s="36">
        <v>0</v>
      </c>
      <c r="DB66" s="37">
        <v>0</v>
      </c>
      <c r="DC66" s="37">
        <v>0</v>
      </c>
      <c r="DD66" s="36">
        <v>0</v>
      </c>
      <c r="DE66" s="37">
        <v>332.055</v>
      </c>
      <c r="DF66" s="37">
        <v>0</v>
      </c>
      <c r="DG66" s="28">
        <f t="shared" si="44"/>
        <v>104160</v>
      </c>
      <c r="DH66" s="28">
        <f t="shared" si="7"/>
        <v>48462.676742</v>
      </c>
      <c r="DI66" s="28">
        <f t="shared" si="32"/>
        <v>49598.4913</v>
      </c>
      <c r="DJ66" s="36">
        <v>0</v>
      </c>
      <c r="DK66" s="36">
        <v>0</v>
      </c>
      <c r="DL66" s="36">
        <v>0</v>
      </c>
      <c r="DM66" s="37">
        <v>0</v>
      </c>
      <c r="DN66" s="36">
        <f t="shared" si="33"/>
        <v>0</v>
      </c>
      <c r="DO66" s="37">
        <v>0</v>
      </c>
      <c r="DP66" s="36">
        <v>0</v>
      </c>
      <c r="DQ66" s="36">
        <v>0</v>
      </c>
      <c r="DR66" s="36">
        <v>0</v>
      </c>
      <c r="DS66" s="36">
        <v>0</v>
      </c>
      <c r="DT66" s="36">
        <v>0</v>
      </c>
      <c r="DU66" s="36">
        <v>0</v>
      </c>
      <c r="DV66" s="36">
        <v>0</v>
      </c>
      <c r="DW66" s="36">
        <v>0</v>
      </c>
      <c r="DX66" s="36">
        <v>0</v>
      </c>
      <c r="DY66" s="37">
        <v>0</v>
      </c>
      <c r="DZ66" s="36">
        <f t="shared" si="34"/>
        <v>0</v>
      </c>
      <c r="EA66" s="37">
        <v>0</v>
      </c>
      <c r="EB66" s="36">
        <v>0</v>
      </c>
      <c r="EC66" s="28">
        <f t="shared" si="45"/>
        <v>0</v>
      </c>
      <c r="ED66" s="28">
        <f t="shared" si="35"/>
        <v>0</v>
      </c>
      <c r="EE66" s="28">
        <f t="shared" si="9"/>
        <v>0</v>
      </c>
      <c r="EF66" s="32"/>
      <c r="EG66" s="32"/>
      <c r="EI66" s="32"/>
    </row>
    <row r="67" spans="1:139" s="34" customFormat="1" ht="20.25" customHeight="1">
      <c r="A67" s="26">
        <v>58</v>
      </c>
      <c r="B67" s="33" t="s">
        <v>104</v>
      </c>
      <c r="C67" s="36">
        <v>96720.4044</v>
      </c>
      <c r="D67" s="36">
        <v>21707.3009</v>
      </c>
      <c r="E67" s="28">
        <f t="shared" si="10"/>
        <v>158216</v>
      </c>
      <c r="F67" s="28">
        <f t="shared" si="11"/>
        <v>72246.51068630001</v>
      </c>
      <c r="G67" s="28">
        <f t="shared" si="38"/>
        <v>64783.83500000001</v>
      </c>
      <c r="H67" s="28">
        <f t="shared" si="13"/>
        <v>89.67053825103952</v>
      </c>
      <c r="I67" s="28">
        <f t="shared" si="14"/>
        <v>40.94644979016029</v>
      </c>
      <c r="J67" s="28">
        <f t="shared" si="39"/>
        <v>62794.7</v>
      </c>
      <c r="K67" s="28">
        <f t="shared" si="40"/>
        <v>24535.8606863</v>
      </c>
      <c r="L67" s="28">
        <f t="shared" si="15"/>
        <v>13624.735</v>
      </c>
      <c r="M67" s="28">
        <f t="shared" si="16"/>
        <v>55.529884091686235</v>
      </c>
      <c r="N67" s="28">
        <f t="shared" si="17"/>
        <v>21.697269037036566</v>
      </c>
      <c r="O67" s="28">
        <f t="shared" si="2"/>
        <v>30557</v>
      </c>
      <c r="P67" s="28">
        <f t="shared" si="18"/>
        <v>12623.035586000002</v>
      </c>
      <c r="Q67" s="28">
        <f t="shared" si="41"/>
        <v>8030.94</v>
      </c>
      <c r="R67" s="28">
        <f t="shared" si="19"/>
        <v>63.621305234273294</v>
      </c>
      <c r="S67" s="29">
        <f t="shared" si="20"/>
        <v>26.28183394966783</v>
      </c>
      <c r="T67" s="36">
        <v>3115.7</v>
      </c>
      <c r="U67" s="36">
        <v>1287.0894386</v>
      </c>
      <c r="V67" s="37">
        <v>2951.49</v>
      </c>
      <c r="W67" s="28">
        <f t="shared" si="36"/>
        <v>229.31506634149764</v>
      </c>
      <c r="X67" s="29">
        <f t="shared" si="37"/>
        <v>94.72959527554</v>
      </c>
      <c r="Y67" s="37">
        <v>11006</v>
      </c>
      <c r="Z67" s="36">
        <v>3035.34474</v>
      </c>
      <c r="AA67" s="37">
        <v>1759.565</v>
      </c>
      <c r="AB67" s="28">
        <f t="shared" si="21"/>
        <v>57.96919792379168</v>
      </c>
      <c r="AC67" s="29">
        <f t="shared" si="22"/>
        <v>15.987325095402507</v>
      </c>
      <c r="AD67" s="36">
        <v>27441.3</v>
      </c>
      <c r="AE67" s="36">
        <v>11335.946147400002</v>
      </c>
      <c r="AF67" s="37">
        <v>5079.45</v>
      </c>
      <c r="AG67" s="28">
        <f t="shared" si="23"/>
        <v>44.808346246113885</v>
      </c>
      <c r="AH67" s="29">
        <f t="shared" si="24"/>
        <v>18.510238217577154</v>
      </c>
      <c r="AI67" s="36">
        <v>1896.7</v>
      </c>
      <c r="AJ67" s="36">
        <v>1271.1854102999998</v>
      </c>
      <c r="AK67" s="37">
        <v>15</v>
      </c>
      <c r="AL67" s="28">
        <f t="shared" si="25"/>
        <v>1.1800009564662954</v>
      </c>
      <c r="AM67" s="29">
        <f t="shared" si="26"/>
        <v>0.7908472610323193</v>
      </c>
      <c r="AN67" s="30">
        <v>0</v>
      </c>
      <c r="AO67" s="30"/>
      <c r="AP67" s="36">
        <v>0</v>
      </c>
      <c r="AQ67" s="28"/>
      <c r="AR67" s="29"/>
      <c r="AS67" s="30">
        <v>0</v>
      </c>
      <c r="AT67" s="30"/>
      <c r="AU67" s="29">
        <v>0</v>
      </c>
      <c r="AV67" s="29"/>
      <c r="AW67" s="29"/>
      <c r="AX67" s="29"/>
      <c r="AY67" s="37">
        <v>92154</v>
      </c>
      <c r="AZ67" s="36">
        <f t="shared" si="27"/>
        <v>46077</v>
      </c>
      <c r="BA67" s="37">
        <v>49243.7</v>
      </c>
      <c r="BB67" s="31"/>
      <c r="BC67" s="31">
        <v>0</v>
      </c>
      <c r="BD67" s="31">
        <v>0</v>
      </c>
      <c r="BE67" s="37">
        <v>3267.3</v>
      </c>
      <c r="BF67" s="36">
        <f t="shared" si="28"/>
        <v>1633.65</v>
      </c>
      <c r="BG67" s="37">
        <v>1469.9</v>
      </c>
      <c r="BH67" s="31">
        <v>0</v>
      </c>
      <c r="BI67" s="31">
        <v>0</v>
      </c>
      <c r="BJ67" s="31">
        <v>0</v>
      </c>
      <c r="BK67" s="29"/>
      <c r="BL67" s="29"/>
      <c r="BM67" s="29"/>
      <c r="BN67" s="28">
        <f t="shared" si="42"/>
        <v>2295</v>
      </c>
      <c r="BO67" s="28">
        <f t="shared" si="29"/>
        <v>800.5189500000001</v>
      </c>
      <c r="BP67" s="28">
        <f t="shared" si="43"/>
        <v>820.5</v>
      </c>
      <c r="BQ67" s="28">
        <f t="shared" si="30"/>
        <v>102.4960121181391</v>
      </c>
      <c r="BR67" s="29">
        <f t="shared" si="31"/>
        <v>35.751633986928105</v>
      </c>
      <c r="BS67" s="36">
        <v>1430</v>
      </c>
      <c r="BT67" s="36">
        <v>498.79830000000004</v>
      </c>
      <c r="BU67" s="37">
        <v>375</v>
      </c>
      <c r="BV67" s="36">
        <v>0</v>
      </c>
      <c r="BW67" s="36">
        <v>0</v>
      </c>
      <c r="BX67" s="37">
        <v>0</v>
      </c>
      <c r="BY67" s="36">
        <v>0</v>
      </c>
      <c r="BZ67" s="36">
        <v>0</v>
      </c>
      <c r="CA67" s="36">
        <v>0</v>
      </c>
      <c r="CB67" s="36">
        <v>865</v>
      </c>
      <c r="CC67" s="36">
        <v>301.72065000000003</v>
      </c>
      <c r="CD67" s="37">
        <v>445.5</v>
      </c>
      <c r="CE67" s="36">
        <v>0</v>
      </c>
      <c r="CF67" s="36">
        <v>0</v>
      </c>
      <c r="CG67" s="36">
        <v>0</v>
      </c>
      <c r="CH67" s="37">
        <v>0</v>
      </c>
      <c r="CI67" s="36">
        <v>0</v>
      </c>
      <c r="CJ67" s="37">
        <v>445.5</v>
      </c>
      <c r="CK67" s="36">
        <v>11000</v>
      </c>
      <c r="CL67" s="36">
        <v>4393.4</v>
      </c>
      <c r="CM67" s="37">
        <v>2158.8</v>
      </c>
      <c r="CN67" s="37">
        <v>6040</v>
      </c>
      <c r="CO67" s="36">
        <v>2412.3759999999997</v>
      </c>
      <c r="CP67" s="37">
        <v>0</v>
      </c>
      <c r="CQ67" s="37">
        <v>6000</v>
      </c>
      <c r="CR67" s="36">
        <v>1953.6000000000001</v>
      </c>
      <c r="CS67" s="37">
        <v>0</v>
      </c>
      <c r="CT67" s="36">
        <v>0</v>
      </c>
      <c r="CU67" s="36">
        <v>0</v>
      </c>
      <c r="CV67" s="37">
        <v>839.93</v>
      </c>
      <c r="CW67" s="37">
        <v>0</v>
      </c>
      <c r="CX67" s="36">
        <v>0</v>
      </c>
      <c r="CY67" s="37">
        <v>0</v>
      </c>
      <c r="CZ67" s="36">
        <v>0</v>
      </c>
      <c r="DA67" s="36">
        <v>0</v>
      </c>
      <c r="DB67" s="37">
        <v>0</v>
      </c>
      <c r="DC67" s="37">
        <v>0</v>
      </c>
      <c r="DD67" s="36">
        <v>0</v>
      </c>
      <c r="DE67" s="37">
        <v>0</v>
      </c>
      <c r="DF67" s="37">
        <v>0</v>
      </c>
      <c r="DG67" s="28">
        <f t="shared" si="44"/>
        <v>158216</v>
      </c>
      <c r="DH67" s="28">
        <f t="shared" si="7"/>
        <v>72246.51068630001</v>
      </c>
      <c r="DI67" s="28">
        <f t="shared" si="32"/>
        <v>64783.83500000001</v>
      </c>
      <c r="DJ67" s="36">
        <v>0</v>
      </c>
      <c r="DK67" s="36">
        <v>0</v>
      </c>
      <c r="DL67" s="36">
        <v>0</v>
      </c>
      <c r="DM67" s="37">
        <v>0</v>
      </c>
      <c r="DN67" s="36">
        <f t="shared" si="33"/>
        <v>0</v>
      </c>
      <c r="DO67" s="37">
        <v>0</v>
      </c>
      <c r="DP67" s="36">
        <v>0</v>
      </c>
      <c r="DQ67" s="36">
        <v>0</v>
      </c>
      <c r="DR67" s="36">
        <v>0</v>
      </c>
      <c r="DS67" s="36">
        <v>0</v>
      </c>
      <c r="DT67" s="36">
        <v>0</v>
      </c>
      <c r="DU67" s="36">
        <v>0</v>
      </c>
      <c r="DV67" s="36">
        <v>0</v>
      </c>
      <c r="DW67" s="36">
        <v>0</v>
      </c>
      <c r="DX67" s="36">
        <v>0</v>
      </c>
      <c r="DY67" s="37">
        <v>0</v>
      </c>
      <c r="DZ67" s="36">
        <f t="shared" si="34"/>
        <v>0</v>
      </c>
      <c r="EA67" s="37">
        <v>0</v>
      </c>
      <c r="EB67" s="36">
        <v>0</v>
      </c>
      <c r="EC67" s="28">
        <f t="shared" si="45"/>
        <v>0</v>
      </c>
      <c r="ED67" s="28">
        <f t="shared" si="35"/>
        <v>0</v>
      </c>
      <c r="EE67" s="28">
        <f t="shared" si="9"/>
        <v>0</v>
      </c>
      <c r="EF67" s="32"/>
      <c r="EG67" s="32"/>
      <c r="EI67" s="32"/>
    </row>
    <row r="68" spans="1:139" s="34" customFormat="1" ht="20.25" customHeight="1">
      <c r="A68" s="26">
        <v>59</v>
      </c>
      <c r="B68" s="33" t="s">
        <v>105</v>
      </c>
      <c r="C68" s="36">
        <v>443.086</v>
      </c>
      <c r="D68" s="36">
        <v>204.4967</v>
      </c>
      <c r="E68" s="28">
        <f t="shared" si="10"/>
        <v>33911</v>
      </c>
      <c r="F68" s="28">
        <f t="shared" si="11"/>
        <v>15748.612163</v>
      </c>
      <c r="G68" s="28">
        <f t="shared" si="38"/>
        <v>13558.8233</v>
      </c>
      <c r="H68" s="28">
        <f t="shared" si="13"/>
        <v>86.09535341695239</v>
      </c>
      <c r="I68" s="28">
        <f t="shared" si="14"/>
        <v>39.983554893692315</v>
      </c>
      <c r="J68" s="28">
        <f t="shared" si="39"/>
        <v>10090</v>
      </c>
      <c r="K68" s="28">
        <f t="shared" si="40"/>
        <v>3838.1121630000002</v>
      </c>
      <c r="L68" s="28">
        <f t="shared" si="15"/>
        <v>1698.4233</v>
      </c>
      <c r="M68" s="28">
        <f t="shared" si="16"/>
        <v>44.25152856065712</v>
      </c>
      <c r="N68" s="28">
        <f t="shared" si="17"/>
        <v>16.83273835480674</v>
      </c>
      <c r="O68" s="28">
        <f t="shared" si="2"/>
        <v>5043</v>
      </c>
      <c r="P68" s="28">
        <f t="shared" si="18"/>
        <v>2083.2532140000003</v>
      </c>
      <c r="Q68" s="28">
        <f t="shared" si="41"/>
        <v>993.9232999999999</v>
      </c>
      <c r="R68" s="28">
        <f t="shared" si="19"/>
        <v>47.71015320272055</v>
      </c>
      <c r="S68" s="29">
        <f t="shared" si="20"/>
        <v>19.708968867737457</v>
      </c>
      <c r="T68" s="36">
        <v>289.7</v>
      </c>
      <c r="U68" s="36">
        <v>119.6744906</v>
      </c>
      <c r="V68" s="37">
        <v>60.2733</v>
      </c>
      <c r="W68" s="28">
        <f t="shared" si="36"/>
        <v>50.364367291486936</v>
      </c>
      <c r="X68" s="29">
        <f t="shared" si="37"/>
        <v>20.805419399378668</v>
      </c>
      <c r="Y68" s="37">
        <v>3260</v>
      </c>
      <c r="Z68" s="36">
        <v>899.0754000000001</v>
      </c>
      <c r="AA68" s="37">
        <v>344</v>
      </c>
      <c r="AB68" s="28">
        <f t="shared" si="21"/>
        <v>38.26152956693065</v>
      </c>
      <c r="AC68" s="29">
        <f t="shared" si="22"/>
        <v>10.552147239263803</v>
      </c>
      <c r="AD68" s="36">
        <v>4753.3</v>
      </c>
      <c r="AE68" s="36">
        <v>1963.5787234000002</v>
      </c>
      <c r="AF68" s="37">
        <v>933.65</v>
      </c>
      <c r="AG68" s="28">
        <f t="shared" si="23"/>
        <v>47.54838646771212</v>
      </c>
      <c r="AH68" s="29">
        <f t="shared" si="24"/>
        <v>19.64214335303894</v>
      </c>
      <c r="AI68" s="36">
        <v>541</v>
      </c>
      <c r="AJ68" s="36">
        <v>362.583069</v>
      </c>
      <c r="AK68" s="37">
        <v>290.5</v>
      </c>
      <c r="AL68" s="28">
        <f t="shared" si="25"/>
        <v>80.11957116508383</v>
      </c>
      <c r="AM68" s="29">
        <f t="shared" si="26"/>
        <v>53.69685767097967</v>
      </c>
      <c r="AN68" s="30">
        <v>0</v>
      </c>
      <c r="AO68" s="30"/>
      <c r="AP68" s="36">
        <v>0</v>
      </c>
      <c r="AQ68" s="28"/>
      <c r="AR68" s="29"/>
      <c r="AS68" s="30">
        <v>0</v>
      </c>
      <c r="AT68" s="30"/>
      <c r="AU68" s="29">
        <v>0</v>
      </c>
      <c r="AV68" s="29"/>
      <c r="AW68" s="29"/>
      <c r="AX68" s="29"/>
      <c r="AY68" s="37">
        <v>23218.7</v>
      </c>
      <c r="AZ68" s="36">
        <f t="shared" si="27"/>
        <v>11609.35</v>
      </c>
      <c r="BA68" s="37">
        <v>11609.4</v>
      </c>
      <c r="BB68" s="31"/>
      <c r="BC68" s="31">
        <v>0</v>
      </c>
      <c r="BD68" s="31">
        <v>0</v>
      </c>
      <c r="BE68" s="37">
        <v>602.3</v>
      </c>
      <c r="BF68" s="36">
        <f t="shared" si="28"/>
        <v>301.15</v>
      </c>
      <c r="BG68" s="37">
        <v>251</v>
      </c>
      <c r="BH68" s="31">
        <v>0</v>
      </c>
      <c r="BI68" s="31">
        <v>0</v>
      </c>
      <c r="BJ68" s="31">
        <v>0</v>
      </c>
      <c r="BK68" s="29"/>
      <c r="BL68" s="29"/>
      <c r="BM68" s="29"/>
      <c r="BN68" s="28">
        <f t="shared" si="42"/>
        <v>88</v>
      </c>
      <c r="BO68" s="28">
        <f t="shared" si="29"/>
        <v>30.69528</v>
      </c>
      <c r="BP68" s="28">
        <f t="shared" si="43"/>
        <v>5</v>
      </c>
      <c r="BQ68" s="28">
        <f t="shared" si="30"/>
        <v>16.289149341527427</v>
      </c>
      <c r="BR68" s="29">
        <f t="shared" si="31"/>
        <v>5.681818181818182</v>
      </c>
      <c r="BS68" s="36">
        <v>88</v>
      </c>
      <c r="BT68" s="36">
        <v>30.69528</v>
      </c>
      <c r="BU68" s="37">
        <v>5</v>
      </c>
      <c r="BV68" s="36">
        <v>0</v>
      </c>
      <c r="BW68" s="36">
        <v>0</v>
      </c>
      <c r="BX68" s="37">
        <v>0</v>
      </c>
      <c r="BY68" s="36">
        <v>0</v>
      </c>
      <c r="BZ68" s="36">
        <v>0</v>
      </c>
      <c r="CA68" s="36">
        <v>0</v>
      </c>
      <c r="CB68" s="36">
        <v>0</v>
      </c>
      <c r="CC68" s="36">
        <v>0</v>
      </c>
      <c r="CD68" s="37">
        <v>0</v>
      </c>
      <c r="CE68" s="36">
        <v>0</v>
      </c>
      <c r="CF68" s="36">
        <v>0</v>
      </c>
      <c r="CG68" s="36">
        <v>0</v>
      </c>
      <c r="CH68" s="37">
        <v>0</v>
      </c>
      <c r="CI68" s="36">
        <v>0</v>
      </c>
      <c r="CJ68" s="37">
        <v>0</v>
      </c>
      <c r="CK68" s="36">
        <v>0</v>
      </c>
      <c r="CL68" s="36">
        <v>0</v>
      </c>
      <c r="CM68" s="37">
        <v>0</v>
      </c>
      <c r="CN68" s="37">
        <v>1158</v>
      </c>
      <c r="CO68" s="36">
        <v>462.5052</v>
      </c>
      <c r="CP68" s="37">
        <v>65</v>
      </c>
      <c r="CQ68" s="37">
        <v>1158</v>
      </c>
      <c r="CR68" s="36">
        <v>377.0448</v>
      </c>
      <c r="CS68" s="37">
        <v>65</v>
      </c>
      <c r="CT68" s="36">
        <v>0</v>
      </c>
      <c r="CU68" s="36">
        <v>0</v>
      </c>
      <c r="CV68" s="37">
        <v>0</v>
      </c>
      <c r="CW68" s="37">
        <v>0</v>
      </c>
      <c r="CX68" s="36">
        <v>0</v>
      </c>
      <c r="CY68" s="37">
        <v>0</v>
      </c>
      <c r="CZ68" s="36">
        <v>0</v>
      </c>
      <c r="DA68" s="36">
        <v>0</v>
      </c>
      <c r="DB68" s="37">
        <v>0</v>
      </c>
      <c r="DC68" s="37">
        <v>0</v>
      </c>
      <c r="DD68" s="36">
        <v>0</v>
      </c>
      <c r="DE68" s="37">
        <v>0</v>
      </c>
      <c r="DF68" s="37">
        <v>0</v>
      </c>
      <c r="DG68" s="28">
        <f t="shared" si="44"/>
        <v>33911</v>
      </c>
      <c r="DH68" s="28">
        <f t="shared" si="7"/>
        <v>15748.612163</v>
      </c>
      <c r="DI68" s="28">
        <f t="shared" si="32"/>
        <v>13558.8233</v>
      </c>
      <c r="DJ68" s="36">
        <v>0</v>
      </c>
      <c r="DK68" s="36">
        <v>0</v>
      </c>
      <c r="DL68" s="36">
        <v>0</v>
      </c>
      <c r="DM68" s="37">
        <v>0</v>
      </c>
      <c r="DN68" s="36">
        <f t="shared" si="33"/>
        <v>0</v>
      </c>
      <c r="DO68" s="37">
        <v>0</v>
      </c>
      <c r="DP68" s="36">
        <v>0</v>
      </c>
      <c r="DQ68" s="36">
        <v>0</v>
      </c>
      <c r="DR68" s="36">
        <v>0</v>
      </c>
      <c r="DS68" s="36">
        <v>0</v>
      </c>
      <c r="DT68" s="36">
        <v>0</v>
      </c>
      <c r="DU68" s="36">
        <v>0</v>
      </c>
      <c r="DV68" s="36">
        <v>0</v>
      </c>
      <c r="DW68" s="36">
        <v>0</v>
      </c>
      <c r="DX68" s="36">
        <v>0</v>
      </c>
      <c r="DY68" s="37">
        <v>0</v>
      </c>
      <c r="DZ68" s="36">
        <f t="shared" si="34"/>
        <v>0</v>
      </c>
      <c r="EA68" s="37">
        <v>0</v>
      </c>
      <c r="EB68" s="36">
        <v>0</v>
      </c>
      <c r="EC68" s="28">
        <f t="shared" si="45"/>
        <v>0</v>
      </c>
      <c r="ED68" s="28">
        <f t="shared" si="35"/>
        <v>0</v>
      </c>
      <c r="EE68" s="28">
        <f t="shared" si="9"/>
        <v>0</v>
      </c>
      <c r="EF68" s="32"/>
      <c r="EG68" s="32"/>
      <c r="EI68" s="32"/>
    </row>
    <row r="69" spans="1:139" s="34" customFormat="1" ht="20.25" customHeight="1">
      <c r="A69" s="26">
        <v>60</v>
      </c>
      <c r="B69" s="33" t="s">
        <v>106</v>
      </c>
      <c r="C69" s="36">
        <v>159.7392</v>
      </c>
      <c r="D69" s="36">
        <v>88.524</v>
      </c>
      <c r="E69" s="28">
        <f t="shared" si="10"/>
        <v>53283.5</v>
      </c>
      <c r="F69" s="28">
        <f t="shared" si="11"/>
        <v>24253.020868599997</v>
      </c>
      <c r="G69" s="28">
        <f t="shared" si="38"/>
        <v>24623.848</v>
      </c>
      <c r="H69" s="28">
        <f t="shared" si="13"/>
        <v>101.52899357737373</v>
      </c>
      <c r="I69" s="28">
        <f t="shared" si="14"/>
        <v>46.21289517392814</v>
      </c>
      <c r="J69" s="28">
        <f t="shared" si="39"/>
        <v>21484.4</v>
      </c>
      <c r="K69" s="28">
        <f t="shared" si="40"/>
        <v>8353.4708686</v>
      </c>
      <c r="L69" s="28">
        <f t="shared" si="15"/>
        <v>7527.547999999999</v>
      </c>
      <c r="M69" s="28">
        <f t="shared" si="16"/>
        <v>90.11281799396014</v>
      </c>
      <c r="N69" s="28">
        <f t="shared" si="17"/>
        <v>35.03727355662713</v>
      </c>
      <c r="O69" s="28">
        <f t="shared" si="2"/>
        <v>7700</v>
      </c>
      <c r="P69" s="28">
        <f t="shared" si="18"/>
        <v>3180.8546</v>
      </c>
      <c r="Q69" s="28">
        <f t="shared" si="41"/>
        <v>1188.3</v>
      </c>
      <c r="R69" s="28">
        <f t="shared" si="19"/>
        <v>37.35788489043164</v>
      </c>
      <c r="S69" s="29">
        <f t="shared" si="20"/>
        <v>15.43246753246753</v>
      </c>
      <c r="T69" s="36">
        <v>600</v>
      </c>
      <c r="U69" s="36">
        <v>247.85880000000003</v>
      </c>
      <c r="V69" s="37">
        <v>28</v>
      </c>
      <c r="W69" s="28">
        <f t="shared" si="36"/>
        <v>11.296754442448684</v>
      </c>
      <c r="X69" s="29">
        <f t="shared" si="37"/>
        <v>4.666666666666667</v>
      </c>
      <c r="Y69" s="37">
        <v>5600</v>
      </c>
      <c r="Z69" s="36">
        <v>1544.424</v>
      </c>
      <c r="AA69" s="37">
        <v>283.128</v>
      </c>
      <c r="AB69" s="28">
        <f t="shared" si="21"/>
        <v>18.332271448773135</v>
      </c>
      <c r="AC69" s="29">
        <f t="shared" si="22"/>
        <v>5.055857142857143</v>
      </c>
      <c r="AD69" s="36">
        <v>7100</v>
      </c>
      <c r="AE69" s="36">
        <v>2932.9958</v>
      </c>
      <c r="AF69" s="37">
        <v>1160.3</v>
      </c>
      <c r="AG69" s="28">
        <f t="shared" si="23"/>
        <v>39.56023394237387</v>
      </c>
      <c r="AH69" s="29">
        <f t="shared" si="24"/>
        <v>16.34225352112676</v>
      </c>
      <c r="AI69" s="36">
        <v>1460.4</v>
      </c>
      <c r="AJ69" s="36">
        <v>978.7732236</v>
      </c>
      <c r="AK69" s="37">
        <v>490.7</v>
      </c>
      <c r="AL69" s="28">
        <f t="shared" si="25"/>
        <v>50.13418718129306</v>
      </c>
      <c r="AM69" s="29">
        <f t="shared" si="26"/>
        <v>33.60038345658724</v>
      </c>
      <c r="AN69" s="30">
        <v>0</v>
      </c>
      <c r="AO69" s="30"/>
      <c r="AP69" s="36">
        <v>0</v>
      </c>
      <c r="AQ69" s="28"/>
      <c r="AR69" s="29"/>
      <c r="AS69" s="30">
        <v>0</v>
      </c>
      <c r="AT69" s="30"/>
      <c r="AU69" s="29">
        <v>0</v>
      </c>
      <c r="AV69" s="29"/>
      <c r="AW69" s="29"/>
      <c r="AX69" s="29"/>
      <c r="AY69" s="37">
        <v>31799.1</v>
      </c>
      <c r="AZ69" s="36">
        <f t="shared" si="27"/>
        <v>15899.55</v>
      </c>
      <c r="BA69" s="37">
        <v>15899.6</v>
      </c>
      <c r="BB69" s="31"/>
      <c r="BC69" s="31">
        <v>0</v>
      </c>
      <c r="BD69" s="31">
        <v>0</v>
      </c>
      <c r="BE69" s="37">
        <v>0</v>
      </c>
      <c r="BF69" s="36">
        <f t="shared" si="28"/>
        <v>0</v>
      </c>
      <c r="BG69" s="37">
        <v>868.7</v>
      </c>
      <c r="BH69" s="31">
        <v>0</v>
      </c>
      <c r="BI69" s="31">
        <v>0</v>
      </c>
      <c r="BJ69" s="31">
        <v>0</v>
      </c>
      <c r="BK69" s="29"/>
      <c r="BL69" s="29"/>
      <c r="BM69" s="29"/>
      <c r="BN69" s="28">
        <f t="shared" si="42"/>
        <v>714.5</v>
      </c>
      <c r="BO69" s="28">
        <f t="shared" si="29"/>
        <v>249.224745</v>
      </c>
      <c r="BP69" s="28">
        <f t="shared" si="43"/>
        <v>375</v>
      </c>
      <c r="BQ69" s="28">
        <f t="shared" si="30"/>
        <v>150.46659993573272</v>
      </c>
      <c r="BR69" s="29">
        <f t="shared" si="31"/>
        <v>52.48425472358292</v>
      </c>
      <c r="BS69" s="36">
        <v>114.5</v>
      </c>
      <c r="BT69" s="36">
        <v>39.938745000000004</v>
      </c>
      <c r="BU69" s="37">
        <v>47</v>
      </c>
      <c r="BV69" s="36">
        <v>0</v>
      </c>
      <c r="BW69" s="36">
        <v>0</v>
      </c>
      <c r="BX69" s="37">
        <v>0</v>
      </c>
      <c r="BY69" s="36">
        <v>0</v>
      </c>
      <c r="BZ69" s="36">
        <v>0</v>
      </c>
      <c r="CA69" s="36">
        <v>0</v>
      </c>
      <c r="CB69" s="36">
        <v>600</v>
      </c>
      <c r="CC69" s="36">
        <v>209.286</v>
      </c>
      <c r="CD69" s="37">
        <v>328</v>
      </c>
      <c r="CE69" s="36">
        <v>0</v>
      </c>
      <c r="CF69" s="36">
        <v>0</v>
      </c>
      <c r="CG69" s="36">
        <v>0</v>
      </c>
      <c r="CH69" s="37">
        <v>0</v>
      </c>
      <c r="CI69" s="36">
        <v>0</v>
      </c>
      <c r="CJ69" s="37">
        <v>328</v>
      </c>
      <c r="CK69" s="36">
        <v>2000</v>
      </c>
      <c r="CL69" s="36">
        <v>798.8</v>
      </c>
      <c r="CM69" s="37">
        <v>17</v>
      </c>
      <c r="CN69" s="37">
        <v>3572</v>
      </c>
      <c r="CO69" s="36">
        <v>1426.6568</v>
      </c>
      <c r="CP69" s="37">
        <v>600.2</v>
      </c>
      <c r="CQ69" s="37">
        <v>3572</v>
      </c>
      <c r="CR69" s="36">
        <v>1163.0432</v>
      </c>
      <c r="CS69" s="37">
        <v>586.2</v>
      </c>
      <c r="CT69" s="36">
        <v>0</v>
      </c>
      <c r="CU69" s="36">
        <v>0</v>
      </c>
      <c r="CV69" s="37">
        <v>3735.72</v>
      </c>
      <c r="CW69" s="37">
        <v>0</v>
      </c>
      <c r="CX69" s="36">
        <v>0</v>
      </c>
      <c r="CY69" s="37">
        <v>400</v>
      </c>
      <c r="CZ69" s="36">
        <v>0</v>
      </c>
      <c r="DA69" s="36">
        <v>0</v>
      </c>
      <c r="DB69" s="37">
        <v>0</v>
      </c>
      <c r="DC69" s="37">
        <v>437.5</v>
      </c>
      <c r="DD69" s="36">
        <v>174.73749999999998</v>
      </c>
      <c r="DE69" s="37">
        <v>437.5</v>
      </c>
      <c r="DF69" s="37">
        <v>0</v>
      </c>
      <c r="DG69" s="28">
        <f t="shared" si="44"/>
        <v>53283.5</v>
      </c>
      <c r="DH69" s="28">
        <f t="shared" si="7"/>
        <v>24253.020868599997</v>
      </c>
      <c r="DI69" s="28">
        <f t="shared" si="32"/>
        <v>24623.848</v>
      </c>
      <c r="DJ69" s="36">
        <v>0</v>
      </c>
      <c r="DK69" s="36">
        <v>0</v>
      </c>
      <c r="DL69" s="36">
        <v>0</v>
      </c>
      <c r="DM69" s="37">
        <v>0</v>
      </c>
      <c r="DN69" s="36">
        <f t="shared" si="33"/>
        <v>0</v>
      </c>
      <c r="DO69" s="37">
        <v>0</v>
      </c>
      <c r="DP69" s="36">
        <v>0</v>
      </c>
      <c r="DQ69" s="36">
        <v>0</v>
      </c>
      <c r="DR69" s="36">
        <v>0</v>
      </c>
      <c r="DS69" s="36">
        <v>0</v>
      </c>
      <c r="DT69" s="36">
        <v>0</v>
      </c>
      <c r="DU69" s="36">
        <v>0</v>
      </c>
      <c r="DV69" s="36">
        <v>0</v>
      </c>
      <c r="DW69" s="36">
        <v>0</v>
      </c>
      <c r="DX69" s="36">
        <v>0</v>
      </c>
      <c r="DY69" s="37">
        <v>0</v>
      </c>
      <c r="DZ69" s="36">
        <f t="shared" si="34"/>
        <v>0</v>
      </c>
      <c r="EA69" s="37">
        <v>0</v>
      </c>
      <c r="EB69" s="36">
        <v>0</v>
      </c>
      <c r="EC69" s="28">
        <f t="shared" si="45"/>
        <v>0</v>
      </c>
      <c r="ED69" s="28">
        <f t="shared" si="35"/>
        <v>0</v>
      </c>
      <c r="EE69" s="28">
        <f t="shared" si="9"/>
        <v>0</v>
      </c>
      <c r="EF69" s="32"/>
      <c r="EG69" s="32"/>
      <c r="EI69" s="32"/>
    </row>
    <row r="70" spans="1:139" s="34" customFormat="1" ht="20.25" customHeight="1">
      <c r="A70" s="26">
        <v>61</v>
      </c>
      <c r="B70" s="33" t="s">
        <v>107</v>
      </c>
      <c r="C70" s="36">
        <v>0.806</v>
      </c>
      <c r="D70" s="36">
        <v>2053.358</v>
      </c>
      <c r="E70" s="28">
        <f t="shared" si="10"/>
        <v>64127.5</v>
      </c>
      <c r="F70" s="28">
        <f t="shared" si="11"/>
        <v>29337.227236</v>
      </c>
      <c r="G70" s="28">
        <f t="shared" si="38"/>
        <v>26687.712599999995</v>
      </c>
      <c r="H70" s="28">
        <f t="shared" si="13"/>
        <v>90.96876260770563</v>
      </c>
      <c r="I70" s="28">
        <f t="shared" si="14"/>
        <v>41.616642781957815</v>
      </c>
      <c r="J70" s="28">
        <f t="shared" si="39"/>
        <v>23601</v>
      </c>
      <c r="K70" s="28">
        <f t="shared" si="40"/>
        <v>9073.977235999999</v>
      </c>
      <c r="L70" s="28">
        <f t="shared" si="15"/>
        <v>5517.9126000000015</v>
      </c>
      <c r="M70" s="28">
        <f t="shared" si="16"/>
        <v>60.810298025746576</v>
      </c>
      <c r="N70" s="28">
        <f t="shared" si="17"/>
        <v>23.37999491546969</v>
      </c>
      <c r="O70" s="28">
        <f t="shared" si="2"/>
        <v>12182</v>
      </c>
      <c r="P70" s="28">
        <f t="shared" si="18"/>
        <v>5032.359836</v>
      </c>
      <c r="Q70" s="28">
        <f t="shared" si="41"/>
        <v>3428.9936000000002</v>
      </c>
      <c r="R70" s="28">
        <f t="shared" si="19"/>
        <v>68.13887940743037</v>
      </c>
      <c r="S70" s="29">
        <f t="shared" si="20"/>
        <v>28.148034805450667</v>
      </c>
      <c r="T70" s="36">
        <v>532</v>
      </c>
      <c r="U70" s="36">
        <v>219.76813600000003</v>
      </c>
      <c r="V70" s="37">
        <v>258.9596</v>
      </c>
      <c r="W70" s="28">
        <f t="shared" si="36"/>
        <v>117.83309660505105</v>
      </c>
      <c r="X70" s="29">
        <f t="shared" si="37"/>
        <v>48.67661654135339</v>
      </c>
      <c r="Y70" s="37">
        <v>5200</v>
      </c>
      <c r="Z70" s="36">
        <v>1434.108</v>
      </c>
      <c r="AA70" s="37">
        <v>664.584</v>
      </c>
      <c r="AB70" s="28">
        <f t="shared" si="21"/>
        <v>46.34127973625417</v>
      </c>
      <c r="AC70" s="29">
        <f t="shared" si="22"/>
        <v>12.780461538461537</v>
      </c>
      <c r="AD70" s="36">
        <v>11650</v>
      </c>
      <c r="AE70" s="36">
        <v>4812.5917</v>
      </c>
      <c r="AF70" s="37">
        <v>3170.034</v>
      </c>
      <c r="AG70" s="28">
        <f t="shared" si="23"/>
        <v>65.86958124870638</v>
      </c>
      <c r="AH70" s="29">
        <f t="shared" si="24"/>
        <v>27.210592274678113</v>
      </c>
      <c r="AI70" s="36">
        <v>490</v>
      </c>
      <c r="AJ70" s="36">
        <v>328.40241000000003</v>
      </c>
      <c r="AK70" s="37">
        <v>256</v>
      </c>
      <c r="AL70" s="28">
        <f t="shared" si="25"/>
        <v>77.95314291390248</v>
      </c>
      <c r="AM70" s="29">
        <f t="shared" si="26"/>
        <v>52.244897959183675</v>
      </c>
      <c r="AN70" s="30">
        <v>0</v>
      </c>
      <c r="AO70" s="30"/>
      <c r="AP70" s="36">
        <v>0</v>
      </c>
      <c r="AQ70" s="28"/>
      <c r="AR70" s="29"/>
      <c r="AS70" s="30">
        <v>0</v>
      </c>
      <c r="AT70" s="30"/>
      <c r="AU70" s="29">
        <v>0</v>
      </c>
      <c r="AV70" s="29"/>
      <c r="AW70" s="29"/>
      <c r="AX70" s="29"/>
      <c r="AY70" s="37">
        <v>40526.5</v>
      </c>
      <c r="AZ70" s="36">
        <f t="shared" si="27"/>
        <v>20263.25</v>
      </c>
      <c r="BA70" s="37">
        <v>21158.7</v>
      </c>
      <c r="BB70" s="31"/>
      <c r="BC70" s="31">
        <v>0</v>
      </c>
      <c r="BD70" s="31">
        <v>0</v>
      </c>
      <c r="BE70" s="37">
        <v>0</v>
      </c>
      <c r="BF70" s="36">
        <f t="shared" si="28"/>
        <v>0</v>
      </c>
      <c r="BG70" s="37">
        <v>0</v>
      </c>
      <c r="BH70" s="31">
        <v>0</v>
      </c>
      <c r="BI70" s="31">
        <v>0</v>
      </c>
      <c r="BJ70" s="31">
        <v>0</v>
      </c>
      <c r="BK70" s="29"/>
      <c r="BL70" s="29"/>
      <c r="BM70" s="29"/>
      <c r="BN70" s="28">
        <f t="shared" si="42"/>
        <v>179</v>
      </c>
      <c r="BO70" s="28">
        <f t="shared" si="29"/>
        <v>62.43699</v>
      </c>
      <c r="BP70" s="28">
        <f t="shared" si="43"/>
        <v>190.1</v>
      </c>
      <c r="BQ70" s="28">
        <f t="shared" si="30"/>
        <v>304.4669514017251</v>
      </c>
      <c r="BR70" s="29">
        <f t="shared" si="31"/>
        <v>106.20111731843576</v>
      </c>
      <c r="BS70" s="36">
        <v>179</v>
      </c>
      <c r="BT70" s="36">
        <v>62.43699</v>
      </c>
      <c r="BU70" s="37">
        <v>179</v>
      </c>
      <c r="BV70" s="36">
        <v>0</v>
      </c>
      <c r="BW70" s="36">
        <v>0</v>
      </c>
      <c r="BX70" s="37">
        <v>0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7">
        <v>11.1</v>
      </c>
      <c r="CE70" s="36">
        <v>0</v>
      </c>
      <c r="CF70" s="36">
        <v>0</v>
      </c>
      <c r="CG70" s="36">
        <v>0</v>
      </c>
      <c r="CH70" s="37">
        <v>0</v>
      </c>
      <c r="CI70" s="36">
        <v>0</v>
      </c>
      <c r="CJ70" s="37">
        <v>11.1</v>
      </c>
      <c r="CK70" s="36">
        <v>3000</v>
      </c>
      <c r="CL70" s="36">
        <v>1198.1999999999998</v>
      </c>
      <c r="CM70" s="37">
        <v>110</v>
      </c>
      <c r="CN70" s="37">
        <v>2550</v>
      </c>
      <c r="CO70" s="36">
        <v>1018.4699999999999</v>
      </c>
      <c r="CP70" s="37">
        <v>228.6</v>
      </c>
      <c r="CQ70" s="37">
        <v>2550</v>
      </c>
      <c r="CR70" s="36">
        <v>830.2800000000001</v>
      </c>
      <c r="CS70" s="37">
        <v>228.6</v>
      </c>
      <c r="CT70" s="36">
        <v>0</v>
      </c>
      <c r="CU70" s="36">
        <v>0</v>
      </c>
      <c r="CV70" s="37">
        <v>639.635</v>
      </c>
      <c r="CW70" s="37">
        <v>0</v>
      </c>
      <c r="CX70" s="36">
        <v>0</v>
      </c>
      <c r="CY70" s="37">
        <v>0</v>
      </c>
      <c r="CZ70" s="36">
        <v>0</v>
      </c>
      <c r="DA70" s="36">
        <v>0</v>
      </c>
      <c r="DB70" s="37">
        <v>0</v>
      </c>
      <c r="DC70" s="37">
        <v>0</v>
      </c>
      <c r="DD70" s="36">
        <v>0</v>
      </c>
      <c r="DE70" s="37">
        <v>0</v>
      </c>
      <c r="DF70" s="37">
        <v>0</v>
      </c>
      <c r="DG70" s="28">
        <f t="shared" si="44"/>
        <v>64127.5</v>
      </c>
      <c r="DH70" s="28">
        <f t="shared" si="7"/>
        <v>29337.227236</v>
      </c>
      <c r="DI70" s="28">
        <f t="shared" si="32"/>
        <v>26687.712599999995</v>
      </c>
      <c r="DJ70" s="36">
        <v>0</v>
      </c>
      <c r="DK70" s="36">
        <v>0</v>
      </c>
      <c r="DL70" s="36">
        <v>0</v>
      </c>
      <c r="DM70" s="37">
        <v>0</v>
      </c>
      <c r="DN70" s="36">
        <f t="shared" si="33"/>
        <v>0</v>
      </c>
      <c r="DO70" s="37">
        <v>0</v>
      </c>
      <c r="DP70" s="36">
        <v>0</v>
      </c>
      <c r="DQ70" s="36">
        <v>0</v>
      </c>
      <c r="DR70" s="36">
        <v>0</v>
      </c>
      <c r="DS70" s="36">
        <v>0</v>
      </c>
      <c r="DT70" s="36">
        <v>0</v>
      </c>
      <c r="DU70" s="36">
        <v>0</v>
      </c>
      <c r="DV70" s="36">
        <v>0</v>
      </c>
      <c r="DW70" s="36">
        <v>0</v>
      </c>
      <c r="DX70" s="36">
        <v>0</v>
      </c>
      <c r="DY70" s="37">
        <v>0</v>
      </c>
      <c r="DZ70" s="36">
        <f t="shared" si="34"/>
        <v>0</v>
      </c>
      <c r="EA70" s="37">
        <v>0</v>
      </c>
      <c r="EB70" s="36">
        <v>0</v>
      </c>
      <c r="EC70" s="28">
        <f t="shared" si="45"/>
        <v>0</v>
      </c>
      <c r="ED70" s="28">
        <f t="shared" si="35"/>
        <v>0</v>
      </c>
      <c r="EE70" s="28">
        <f t="shared" si="9"/>
        <v>0</v>
      </c>
      <c r="EF70" s="32"/>
      <c r="EG70" s="32"/>
      <c r="EI70" s="32"/>
    </row>
    <row r="71" spans="1:139" s="34" customFormat="1" ht="20.25" customHeight="1">
      <c r="A71" s="26">
        <v>62</v>
      </c>
      <c r="B71" s="33" t="s">
        <v>108</v>
      </c>
      <c r="C71" s="36">
        <v>10977.4335</v>
      </c>
      <c r="D71" s="36">
        <v>3144.7133</v>
      </c>
      <c r="E71" s="28">
        <f t="shared" si="10"/>
        <v>40017.7</v>
      </c>
      <c r="F71" s="28">
        <f t="shared" si="11"/>
        <v>17409.339487999998</v>
      </c>
      <c r="G71" s="28">
        <f t="shared" si="38"/>
        <v>15224.9746</v>
      </c>
      <c r="H71" s="28">
        <f t="shared" si="13"/>
        <v>87.45291348068864</v>
      </c>
      <c r="I71" s="28">
        <f t="shared" si="14"/>
        <v>38.045601321415276</v>
      </c>
      <c r="J71" s="28">
        <f t="shared" si="39"/>
        <v>20468</v>
      </c>
      <c r="K71" s="28">
        <f t="shared" si="40"/>
        <v>7634.489487999999</v>
      </c>
      <c r="L71" s="28">
        <f t="shared" si="15"/>
        <v>4602.5746</v>
      </c>
      <c r="M71" s="28">
        <f t="shared" si="16"/>
        <v>60.2866060295766</v>
      </c>
      <c r="N71" s="28">
        <f t="shared" si="17"/>
        <v>22.48668458080907</v>
      </c>
      <c r="O71" s="28">
        <f t="shared" si="2"/>
        <v>5300</v>
      </c>
      <c r="P71" s="28">
        <f t="shared" si="18"/>
        <v>2189.4194</v>
      </c>
      <c r="Q71" s="28">
        <f t="shared" si="41"/>
        <v>2369.4956</v>
      </c>
      <c r="R71" s="28">
        <f t="shared" si="19"/>
        <v>108.22483805523966</v>
      </c>
      <c r="S71" s="29">
        <f t="shared" si="20"/>
        <v>44.7074641509434</v>
      </c>
      <c r="T71" s="36">
        <v>0</v>
      </c>
      <c r="U71" s="36">
        <v>0</v>
      </c>
      <c r="V71" s="37">
        <v>0.4436</v>
      </c>
      <c r="W71" s="28" t="e">
        <f t="shared" si="36"/>
        <v>#DIV/0!</v>
      </c>
      <c r="X71" s="29" t="e">
        <f t="shared" si="37"/>
        <v>#DIV/0!</v>
      </c>
      <c r="Y71" s="37">
        <v>4600</v>
      </c>
      <c r="Z71" s="36">
        <v>1268.634</v>
      </c>
      <c r="AA71" s="37">
        <v>2</v>
      </c>
      <c r="AB71" s="28">
        <f t="shared" si="21"/>
        <v>0.1576498816837638</v>
      </c>
      <c r="AC71" s="29">
        <f t="shared" si="22"/>
        <v>0.043478260869565216</v>
      </c>
      <c r="AD71" s="36">
        <v>5300</v>
      </c>
      <c r="AE71" s="36">
        <v>2189.4194</v>
      </c>
      <c r="AF71" s="37">
        <v>2369.052</v>
      </c>
      <c r="AG71" s="28">
        <f t="shared" si="23"/>
        <v>108.20457697597818</v>
      </c>
      <c r="AH71" s="29">
        <f t="shared" si="24"/>
        <v>44.69909433962264</v>
      </c>
      <c r="AI71" s="36">
        <v>232</v>
      </c>
      <c r="AJ71" s="36">
        <v>155.488488</v>
      </c>
      <c r="AK71" s="37">
        <v>155.6</v>
      </c>
      <c r="AL71" s="28">
        <f t="shared" si="25"/>
        <v>100.07171720648542</v>
      </c>
      <c r="AM71" s="29">
        <f t="shared" si="26"/>
        <v>67.06896551724138</v>
      </c>
      <c r="AN71" s="30">
        <v>0</v>
      </c>
      <c r="AO71" s="30"/>
      <c r="AP71" s="36">
        <v>0</v>
      </c>
      <c r="AQ71" s="28"/>
      <c r="AR71" s="29"/>
      <c r="AS71" s="30">
        <v>0</v>
      </c>
      <c r="AT71" s="30"/>
      <c r="AU71" s="29">
        <v>0</v>
      </c>
      <c r="AV71" s="29"/>
      <c r="AW71" s="29"/>
      <c r="AX71" s="29"/>
      <c r="AY71" s="37">
        <v>19549.7</v>
      </c>
      <c r="AZ71" s="36">
        <f t="shared" si="27"/>
        <v>9774.85</v>
      </c>
      <c r="BA71" s="37">
        <v>10622.4</v>
      </c>
      <c r="BB71" s="31"/>
      <c r="BC71" s="31">
        <v>0</v>
      </c>
      <c r="BD71" s="31">
        <v>0</v>
      </c>
      <c r="BE71" s="37">
        <v>0</v>
      </c>
      <c r="BF71" s="36">
        <f t="shared" si="28"/>
        <v>0</v>
      </c>
      <c r="BG71" s="37">
        <v>0</v>
      </c>
      <c r="BH71" s="31">
        <v>0</v>
      </c>
      <c r="BI71" s="31">
        <v>0</v>
      </c>
      <c r="BJ71" s="31">
        <v>0</v>
      </c>
      <c r="BK71" s="29"/>
      <c r="BL71" s="29"/>
      <c r="BM71" s="29"/>
      <c r="BN71" s="28">
        <f t="shared" si="42"/>
        <v>2120</v>
      </c>
      <c r="BO71" s="28">
        <f t="shared" si="29"/>
        <v>739.4771999999999</v>
      </c>
      <c r="BP71" s="28">
        <f t="shared" si="43"/>
        <v>1401.72</v>
      </c>
      <c r="BQ71" s="28">
        <f t="shared" si="30"/>
        <v>189.55554004910496</v>
      </c>
      <c r="BR71" s="29">
        <f t="shared" si="31"/>
        <v>66.1188679245283</v>
      </c>
      <c r="BS71" s="36">
        <v>2120</v>
      </c>
      <c r="BT71" s="36">
        <v>739.4771999999999</v>
      </c>
      <c r="BU71" s="37">
        <v>1401.72</v>
      </c>
      <c r="BV71" s="36">
        <v>0</v>
      </c>
      <c r="BW71" s="36">
        <v>0</v>
      </c>
      <c r="BX71" s="37">
        <v>0</v>
      </c>
      <c r="BY71" s="36">
        <v>0</v>
      </c>
      <c r="BZ71" s="36">
        <v>0</v>
      </c>
      <c r="CA71" s="36">
        <v>0</v>
      </c>
      <c r="CB71" s="36">
        <v>0</v>
      </c>
      <c r="CC71" s="36">
        <v>0</v>
      </c>
      <c r="CD71" s="37">
        <v>0</v>
      </c>
      <c r="CE71" s="36">
        <v>0</v>
      </c>
      <c r="CF71" s="36">
        <v>0</v>
      </c>
      <c r="CG71" s="36">
        <v>0</v>
      </c>
      <c r="CH71" s="37">
        <v>0</v>
      </c>
      <c r="CI71" s="36">
        <v>0</v>
      </c>
      <c r="CJ71" s="37">
        <v>0</v>
      </c>
      <c r="CK71" s="36">
        <v>0</v>
      </c>
      <c r="CL71" s="36">
        <v>0</v>
      </c>
      <c r="CM71" s="37">
        <v>0</v>
      </c>
      <c r="CN71" s="37">
        <v>4000</v>
      </c>
      <c r="CO71" s="36">
        <v>1597.6</v>
      </c>
      <c r="CP71" s="37">
        <v>172.14</v>
      </c>
      <c r="CQ71" s="37">
        <v>2000</v>
      </c>
      <c r="CR71" s="36">
        <v>651.2</v>
      </c>
      <c r="CS71" s="37">
        <v>142.34</v>
      </c>
      <c r="CT71" s="36">
        <v>0</v>
      </c>
      <c r="CU71" s="36">
        <v>0</v>
      </c>
      <c r="CV71" s="37">
        <v>0</v>
      </c>
      <c r="CW71" s="37">
        <v>0</v>
      </c>
      <c r="CX71" s="36">
        <v>0</v>
      </c>
      <c r="CY71" s="37">
        <v>0</v>
      </c>
      <c r="CZ71" s="36">
        <v>0</v>
      </c>
      <c r="DA71" s="36">
        <v>0</v>
      </c>
      <c r="DB71" s="37">
        <v>0</v>
      </c>
      <c r="DC71" s="37">
        <v>4216</v>
      </c>
      <c r="DD71" s="36">
        <v>1683.8703999999998</v>
      </c>
      <c r="DE71" s="37">
        <v>501.619</v>
      </c>
      <c r="DF71" s="37">
        <v>0</v>
      </c>
      <c r="DG71" s="28">
        <f t="shared" si="44"/>
        <v>40017.7</v>
      </c>
      <c r="DH71" s="28">
        <f t="shared" si="7"/>
        <v>17409.339487999998</v>
      </c>
      <c r="DI71" s="28">
        <f t="shared" si="32"/>
        <v>15224.9746</v>
      </c>
      <c r="DJ71" s="36">
        <v>0</v>
      </c>
      <c r="DK71" s="36">
        <v>0</v>
      </c>
      <c r="DL71" s="36">
        <v>0</v>
      </c>
      <c r="DM71" s="37">
        <v>0</v>
      </c>
      <c r="DN71" s="36">
        <f t="shared" si="33"/>
        <v>0</v>
      </c>
      <c r="DO71" s="37">
        <v>0</v>
      </c>
      <c r="DP71" s="36">
        <v>0</v>
      </c>
      <c r="DQ71" s="36">
        <v>0</v>
      </c>
      <c r="DR71" s="36">
        <v>0</v>
      </c>
      <c r="DS71" s="36">
        <v>0</v>
      </c>
      <c r="DT71" s="36">
        <v>0</v>
      </c>
      <c r="DU71" s="36">
        <v>0</v>
      </c>
      <c r="DV71" s="36">
        <v>0</v>
      </c>
      <c r="DW71" s="36">
        <v>0</v>
      </c>
      <c r="DX71" s="36">
        <v>0</v>
      </c>
      <c r="DY71" s="37">
        <v>0</v>
      </c>
      <c r="DZ71" s="36">
        <f t="shared" si="34"/>
        <v>0</v>
      </c>
      <c r="EA71" s="37">
        <v>0</v>
      </c>
      <c r="EB71" s="36">
        <v>0</v>
      </c>
      <c r="EC71" s="28">
        <f t="shared" si="45"/>
        <v>0</v>
      </c>
      <c r="ED71" s="28">
        <f t="shared" si="35"/>
        <v>0</v>
      </c>
      <c r="EE71" s="28">
        <f t="shared" si="9"/>
        <v>0</v>
      </c>
      <c r="EF71" s="32"/>
      <c r="EG71" s="32"/>
      <c r="EI71" s="32"/>
    </row>
    <row r="72" spans="1:139" s="34" customFormat="1" ht="20.25" customHeight="1">
      <c r="A72" s="26">
        <v>63</v>
      </c>
      <c r="B72" s="33" t="s">
        <v>109</v>
      </c>
      <c r="C72" s="36">
        <v>76.4497</v>
      </c>
      <c r="D72" s="36">
        <v>12165.5885</v>
      </c>
      <c r="E72" s="28">
        <f t="shared" si="10"/>
        <v>32483.7</v>
      </c>
      <c r="F72" s="28">
        <f t="shared" si="11"/>
        <v>14679.6870228</v>
      </c>
      <c r="G72" s="28">
        <f t="shared" si="38"/>
        <v>13757.1455</v>
      </c>
      <c r="H72" s="28">
        <f t="shared" si="13"/>
        <v>93.7155232167611</v>
      </c>
      <c r="I72" s="28">
        <f t="shared" si="14"/>
        <v>42.350919076336744</v>
      </c>
      <c r="J72" s="28">
        <f t="shared" si="39"/>
        <v>9900.5</v>
      </c>
      <c r="K72" s="28">
        <f t="shared" si="40"/>
        <v>3388.0870228000003</v>
      </c>
      <c r="L72" s="28">
        <f t="shared" si="15"/>
        <v>2412.4455000000003</v>
      </c>
      <c r="M72" s="28">
        <f t="shared" si="16"/>
        <v>71.20376435922519</v>
      </c>
      <c r="N72" s="28">
        <f t="shared" si="17"/>
        <v>24.36690571183274</v>
      </c>
      <c r="O72" s="28">
        <f t="shared" si="2"/>
        <v>2382.1</v>
      </c>
      <c r="P72" s="28">
        <f t="shared" si="18"/>
        <v>984.0407458</v>
      </c>
      <c r="Q72" s="28">
        <f t="shared" si="41"/>
        <v>824.5843</v>
      </c>
      <c r="R72" s="28">
        <f t="shared" si="19"/>
        <v>83.79574763742471</v>
      </c>
      <c r="S72" s="29">
        <f t="shared" si="20"/>
        <v>34.61585575752487</v>
      </c>
      <c r="T72" s="36">
        <v>82.1</v>
      </c>
      <c r="U72" s="36">
        <v>33.9153458</v>
      </c>
      <c r="V72" s="37">
        <v>43.0183</v>
      </c>
      <c r="W72" s="28">
        <f t="shared" si="36"/>
        <v>126.84022228073526</v>
      </c>
      <c r="X72" s="29">
        <f t="shared" si="37"/>
        <v>52.39744214372717</v>
      </c>
      <c r="Y72" s="37">
        <v>5201.4</v>
      </c>
      <c r="Z72" s="36">
        <v>1434.4941059999999</v>
      </c>
      <c r="AA72" s="37">
        <v>907.767</v>
      </c>
      <c r="AB72" s="28">
        <f t="shared" si="21"/>
        <v>63.28133355188565</v>
      </c>
      <c r="AC72" s="29">
        <f t="shared" si="22"/>
        <v>17.452358980274543</v>
      </c>
      <c r="AD72" s="36">
        <v>2300</v>
      </c>
      <c r="AE72" s="36">
        <v>950.1254</v>
      </c>
      <c r="AF72" s="37">
        <v>781.566</v>
      </c>
      <c r="AG72" s="28">
        <f t="shared" si="23"/>
        <v>82.25924704254828</v>
      </c>
      <c r="AH72" s="29">
        <f t="shared" si="24"/>
        <v>33.98113043478261</v>
      </c>
      <c r="AI72" s="36">
        <v>299</v>
      </c>
      <c r="AJ72" s="36">
        <v>200.392491</v>
      </c>
      <c r="AK72" s="37">
        <v>94.5</v>
      </c>
      <c r="AL72" s="28">
        <f t="shared" si="25"/>
        <v>47.1574556154402</v>
      </c>
      <c r="AM72" s="29">
        <f t="shared" si="26"/>
        <v>31.605351170568564</v>
      </c>
      <c r="AN72" s="30">
        <v>0</v>
      </c>
      <c r="AO72" s="30"/>
      <c r="AP72" s="36">
        <v>0</v>
      </c>
      <c r="AQ72" s="28"/>
      <c r="AR72" s="29"/>
      <c r="AS72" s="30">
        <v>0</v>
      </c>
      <c r="AT72" s="30"/>
      <c r="AU72" s="29">
        <v>0</v>
      </c>
      <c r="AV72" s="29"/>
      <c r="AW72" s="29"/>
      <c r="AX72" s="29"/>
      <c r="AY72" s="37">
        <v>22583.2</v>
      </c>
      <c r="AZ72" s="36">
        <f t="shared" si="27"/>
        <v>11291.6</v>
      </c>
      <c r="BA72" s="37">
        <v>11291.6</v>
      </c>
      <c r="BB72" s="31"/>
      <c r="BC72" s="31">
        <v>0</v>
      </c>
      <c r="BD72" s="31">
        <v>0</v>
      </c>
      <c r="BE72" s="37">
        <v>0</v>
      </c>
      <c r="BF72" s="36">
        <f t="shared" si="28"/>
        <v>0</v>
      </c>
      <c r="BG72" s="37">
        <v>53.1</v>
      </c>
      <c r="BH72" s="31">
        <v>0</v>
      </c>
      <c r="BI72" s="31">
        <v>0</v>
      </c>
      <c r="BJ72" s="31">
        <v>0</v>
      </c>
      <c r="BK72" s="29"/>
      <c r="BL72" s="29"/>
      <c r="BM72" s="29"/>
      <c r="BN72" s="28">
        <f t="shared" si="42"/>
        <v>728</v>
      </c>
      <c r="BO72" s="28">
        <f t="shared" si="29"/>
        <v>253.93368</v>
      </c>
      <c r="BP72" s="28">
        <f t="shared" si="43"/>
        <v>245.185</v>
      </c>
      <c r="BQ72" s="28">
        <f t="shared" si="30"/>
        <v>96.55473822928884</v>
      </c>
      <c r="BR72" s="29">
        <f t="shared" si="31"/>
        <v>33.67925824175824</v>
      </c>
      <c r="BS72" s="36">
        <v>728</v>
      </c>
      <c r="BT72" s="36">
        <v>253.93368</v>
      </c>
      <c r="BU72" s="37">
        <v>245.185</v>
      </c>
      <c r="BV72" s="36">
        <v>0</v>
      </c>
      <c r="BW72" s="36">
        <v>0</v>
      </c>
      <c r="BX72" s="37">
        <v>0</v>
      </c>
      <c r="BY72" s="36">
        <v>0</v>
      </c>
      <c r="BZ72" s="36">
        <v>0</v>
      </c>
      <c r="CA72" s="36">
        <v>0</v>
      </c>
      <c r="CB72" s="36">
        <v>0</v>
      </c>
      <c r="CC72" s="36">
        <v>0</v>
      </c>
      <c r="CD72" s="37">
        <v>0</v>
      </c>
      <c r="CE72" s="36">
        <v>0</v>
      </c>
      <c r="CF72" s="36">
        <v>0</v>
      </c>
      <c r="CG72" s="36">
        <v>0</v>
      </c>
      <c r="CH72" s="37">
        <v>0</v>
      </c>
      <c r="CI72" s="36">
        <v>0</v>
      </c>
      <c r="CJ72" s="37">
        <v>0</v>
      </c>
      <c r="CK72" s="36">
        <v>0</v>
      </c>
      <c r="CL72" s="36">
        <v>0</v>
      </c>
      <c r="CM72" s="37">
        <v>0</v>
      </c>
      <c r="CN72" s="37">
        <v>1290</v>
      </c>
      <c r="CO72" s="36">
        <v>515.226</v>
      </c>
      <c r="CP72" s="37">
        <v>273.57</v>
      </c>
      <c r="CQ72" s="37">
        <v>1250</v>
      </c>
      <c r="CR72" s="36">
        <v>407</v>
      </c>
      <c r="CS72" s="37">
        <v>268.57</v>
      </c>
      <c r="CT72" s="36">
        <v>0</v>
      </c>
      <c r="CU72" s="36">
        <v>0</v>
      </c>
      <c r="CV72" s="37">
        <v>66.8392</v>
      </c>
      <c r="CW72" s="37">
        <v>0</v>
      </c>
      <c r="CX72" s="36">
        <v>0</v>
      </c>
      <c r="CY72" s="37">
        <v>0</v>
      </c>
      <c r="CZ72" s="36">
        <v>0</v>
      </c>
      <c r="DA72" s="36">
        <v>0</v>
      </c>
      <c r="DB72" s="37">
        <v>0</v>
      </c>
      <c r="DC72" s="37">
        <v>0</v>
      </c>
      <c r="DD72" s="36">
        <v>0</v>
      </c>
      <c r="DE72" s="37">
        <v>0</v>
      </c>
      <c r="DF72" s="37">
        <v>0</v>
      </c>
      <c r="DG72" s="28">
        <f t="shared" si="44"/>
        <v>32483.7</v>
      </c>
      <c r="DH72" s="28">
        <f t="shared" si="7"/>
        <v>14679.6870228</v>
      </c>
      <c r="DI72" s="28">
        <f t="shared" si="32"/>
        <v>13757.1455</v>
      </c>
      <c r="DJ72" s="36">
        <v>0</v>
      </c>
      <c r="DK72" s="36">
        <v>0</v>
      </c>
      <c r="DL72" s="36">
        <v>0</v>
      </c>
      <c r="DM72" s="37">
        <v>0</v>
      </c>
      <c r="DN72" s="36">
        <f t="shared" si="33"/>
        <v>0</v>
      </c>
      <c r="DO72" s="37">
        <v>0</v>
      </c>
      <c r="DP72" s="36">
        <v>0</v>
      </c>
      <c r="DQ72" s="36">
        <v>0</v>
      </c>
      <c r="DR72" s="36">
        <v>0</v>
      </c>
      <c r="DS72" s="36">
        <v>0</v>
      </c>
      <c r="DT72" s="36">
        <v>0</v>
      </c>
      <c r="DU72" s="36">
        <v>0</v>
      </c>
      <c r="DV72" s="36">
        <v>0</v>
      </c>
      <c r="DW72" s="36">
        <v>0</v>
      </c>
      <c r="DX72" s="36">
        <v>0</v>
      </c>
      <c r="DY72" s="37">
        <v>0</v>
      </c>
      <c r="DZ72" s="36">
        <f t="shared" si="34"/>
        <v>0</v>
      </c>
      <c r="EA72" s="37">
        <v>0</v>
      </c>
      <c r="EB72" s="36">
        <v>0</v>
      </c>
      <c r="EC72" s="28">
        <f t="shared" si="45"/>
        <v>0</v>
      </c>
      <c r="ED72" s="28">
        <f t="shared" si="35"/>
        <v>0</v>
      </c>
      <c r="EE72" s="28">
        <f t="shared" si="9"/>
        <v>0</v>
      </c>
      <c r="EF72" s="32"/>
      <c r="EG72" s="32"/>
      <c r="EI72" s="32"/>
    </row>
    <row r="73" spans="1:139" s="34" customFormat="1" ht="20.25" customHeight="1">
      <c r="A73" s="26">
        <v>64</v>
      </c>
      <c r="B73" s="33" t="s">
        <v>110</v>
      </c>
      <c r="C73" s="36">
        <v>506.3481</v>
      </c>
      <c r="D73" s="36">
        <v>2756.9147</v>
      </c>
      <c r="E73" s="28">
        <f t="shared" si="10"/>
        <v>44970.4</v>
      </c>
      <c r="F73" s="28">
        <f t="shared" si="11"/>
        <v>20152.461301000003</v>
      </c>
      <c r="G73" s="28">
        <f t="shared" si="38"/>
        <v>18653.468800000002</v>
      </c>
      <c r="H73" s="28">
        <f t="shared" si="13"/>
        <v>92.56173983608832</v>
      </c>
      <c r="I73" s="28">
        <f t="shared" si="14"/>
        <v>41.47943714087489</v>
      </c>
      <c r="J73" s="28">
        <f t="shared" si="39"/>
        <v>18355</v>
      </c>
      <c r="K73" s="28">
        <f t="shared" si="40"/>
        <v>6869.761301</v>
      </c>
      <c r="L73" s="28">
        <f t="shared" si="15"/>
        <v>4798.2688</v>
      </c>
      <c r="M73" s="28">
        <f t="shared" si="16"/>
        <v>69.84622303109043</v>
      </c>
      <c r="N73" s="28">
        <f t="shared" si="17"/>
        <v>26.14148079542359</v>
      </c>
      <c r="O73" s="28">
        <f t="shared" si="2"/>
        <v>8620</v>
      </c>
      <c r="P73" s="28">
        <f t="shared" si="18"/>
        <v>3560.90476</v>
      </c>
      <c r="Q73" s="28">
        <f t="shared" si="41"/>
        <v>4059.4648</v>
      </c>
      <c r="R73" s="28">
        <f t="shared" si="19"/>
        <v>114.00093722248276</v>
      </c>
      <c r="S73" s="29">
        <f t="shared" si="20"/>
        <v>47.09355916473318</v>
      </c>
      <c r="T73" s="36">
        <v>120</v>
      </c>
      <c r="U73" s="36">
        <v>49.571760000000005</v>
      </c>
      <c r="V73" s="37">
        <v>0.0738</v>
      </c>
      <c r="W73" s="28">
        <f t="shared" si="36"/>
        <v>0.1488750853308416</v>
      </c>
      <c r="X73" s="29">
        <f t="shared" si="37"/>
        <v>0.0615</v>
      </c>
      <c r="Y73" s="37">
        <v>5100</v>
      </c>
      <c r="Z73" s="36">
        <v>1406.529</v>
      </c>
      <c r="AA73" s="37">
        <v>430.495</v>
      </c>
      <c r="AB73" s="28">
        <f t="shared" si="21"/>
        <v>30.60690536775282</v>
      </c>
      <c r="AC73" s="29">
        <f t="shared" si="22"/>
        <v>8.44107843137255</v>
      </c>
      <c r="AD73" s="36">
        <v>8500</v>
      </c>
      <c r="AE73" s="36">
        <v>3511.333</v>
      </c>
      <c r="AF73" s="37">
        <v>4059.391</v>
      </c>
      <c r="AG73" s="28">
        <f t="shared" si="23"/>
        <v>115.6082604526543</v>
      </c>
      <c r="AH73" s="29">
        <f t="shared" si="24"/>
        <v>47.75754117647059</v>
      </c>
      <c r="AI73" s="36">
        <v>199</v>
      </c>
      <c r="AJ73" s="36">
        <v>133.371591</v>
      </c>
      <c r="AK73" s="37">
        <v>82.15</v>
      </c>
      <c r="AL73" s="28">
        <f t="shared" si="25"/>
        <v>61.5948264424618</v>
      </c>
      <c r="AM73" s="29">
        <f t="shared" si="26"/>
        <v>41.28140703517588</v>
      </c>
      <c r="AN73" s="30">
        <v>0</v>
      </c>
      <c r="AO73" s="30"/>
      <c r="AP73" s="36">
        <v>0</v>
      </c>
      <c r="AQ73" s="28"/>
      <c r="AR73" s="29"/>
      <c r="AS73" s="30">
        <v>0</v>
      </c>
      <c r="AT73" s="30"/>
      <c r="AU73" s="29">
        <v>0</v>
      </c>
      <c r="AV73" s="29"/>
      <c r="AW73" s="29"/>
      <c r="AX73" s="29"/>
      <c r="AY73" s="37">
        <v>26465.4</v>
      </c>
      <c r="AZ73" s="36">
        <f t="shared" si="27"/>
        <v>13232.7</v>
      </c>
      <c r="BA73" s="37">
        <v>13855.2</v>
      </c>
      <c r="BB73" s="31"/>
      <c r="BC73" s="31">
        <v>0</v>
      </c>
      <c r="BD73" s="31">
        <v>0</v>
      </c>
      <c r="BE73" s="37">
        <v>0</v>
      </c>
      <c r="BF73" s="36">
        <f t="shared" si="28"/>
        <v>0</v>
      </c>
      <c r="BG73" s="37">
        <v>0</v>
      </c>
      <c r="BH73" s="31">
        <v>0</v>
      </c>
      <c r="BI73" s="31">
        <v>0</v>
      </c>
      <c r="BJ73" s="31">
        <v>0</v>
      </c>
      <c r="BK73" s="29"/>
      <c r="BL73" s="29"/>
      <c r="BM73" s="29"/>
      <c r="BN73" s="28">
        <f t="shared" si="42"/>
        <v>55</v>
      </c>
      <c r="BO73" s="28">
        <f t="shared" si="29"/>
        <v>19.18455</v>
      </c>
      <c r="BP73" s="28">
        <f t="shared" si="43"/>
        <v>51.7</v>
      </c>
      <c r="BQ73" s="28">
        <f t="shared" si="30"/>
        <v>269.48768670622974</v>
      </c>
      <c r="BR73" s="29">
        <f t="shared" si="31"/>
        <v>94</v>
      </c>
      <c r="BS73" s="36">
        <v>55</v>
      </c>
      <c r="BT73" s="36">
        <v>19.18455</v>
      </c>
      <c r="BU73" s="37">
        <v>51.7</v>
      </c>
      <c r="BV73" s="36">
        <v>0</v>
      </c>
      <c r="BW73" s="36">
        <v>0</v>
      </c>
      <c r="BX73" s="37">
        <v>0</v>
      </c>
      <c r="BY73" s="36">
        <v>0</v>
      </c>
      <c r="BZ73" s="36">
        <v>0</v>
      </c>
      <c r="CA73" s="36">
        <v>0</v>
      </c>
      <c r="CB73" s="36">
        <v>0</v>
      </c>
      <c r="CC73" s="36">
        <v>0</v>
      </c>
      <c r="CD73" s="37">
        <v>0</v>
      </c>
      <c r="CE73" s="36">
        <v>0</v>
      </c>
      <c r="CF73" s="36">
        <v>0</v>
      </c>
      <c r="CG73" s="36">
        <v>0</v>
      </c>
      <c r="CH73" s="37">
        <v>150</v>
      </c>
      <c r="CI73" s="36">
        <v>50</v>
      </c>
      <c r="CJ73" s="37">
        <v>0</v>
      </c>
      <c r="CK73" s="36">
        <v>2880</v>
      </c>
      <c r="CL73" s="36">
        <v>1150.272</v>
      </c>
      <c r="CM73" s="37">
        <v>0</v>
      </c>
      <c r="CN73" s="37">
        <v>1501</v>
      </c>
      <c r="CO73" s="36">
        <v>599.4993999999999</v>
      </c>
      <c r="CP73" s="37">
        <v>174.459</v>
      </c>
      <c r="CQ73" s="37">
        <v>1501</v>
      </c>
      <c r="CR73" s="36">
        <v>488.72560000000004</v>
      </c>
      <c r="CS73" s="37">
        <v>66.5</v>
      </c>
      <c r="CT73" s="36">
        <v>0</v>
      </c>
      <c r="CU73" s="36">
        <v>0</v>
      </c>
      <c r="CV73" s="37">
        <v>0</v>
      </c>
      <c r="CW73" s="37">
        <v>0</v>
      </c>
      <c r="CX73" s="36">
        <v>0</v>
      </c>
      <c r="CY73" s="37">
        <v>0</v>
      </c>
      <c r="CZ73" s="36">
        <v>0</v>
      </c>
      <c r="DA73" s="36">
        <v>0</v>
      </c>
      <c r="DB73" s="37">
        <v>0</v>
      </c>
      <c r="DC73" s="37">
        <v>0</v>
      </c>
      <c r="DD73" s="36">
        <v>0</v>
      </c>
      <c r="DE73" s="37">
        <v>0</v>
      </c>
      <c r="DF73" s="37">
        <v>0</v>
      </c>
      <c r="DG73" s="28">
        <f t="shared" si="44"/>
        <v>44970.4</v>
      </c>
      <c r="DH73" s="28">
        <f t="shared" si="7"/>
        <v>20152.461301000003</v>
      </c>
      <c r="DI73" s="28">
        <f t="shared" si="32"/>
        <v>18653.468800000002</v>
      </c>
      <c r="DJ73" s="36">
        <v>0</v>
      </c>
      <c r="DK73" s="36">
        <v>0</v>
      </c>
      <c r="DL73" s="36">
        <v>0</v>
      </c>
      <c r="DM73" s="37">
        <v>0</v>
      </c>
      <c r="DN73" s="36">
        <f t="shared" si="33"/>
        <v>0</v>
      </c>
      <c r="DO73" s="37">
        <v>0</v>
      </c>
      <c r="DP73" s="36">
        <v>0</v>
      </c>
      <c r="DQ73" s="36">
        <v>0</v>
      </c>
      <c r="DR73" s="36">
        <v>0</v>
      </c>
      <c r="DS73" s="36">
        <v>0</v>
      </c>
      <c r="DT73" s="36">
        <v>0</v>
      </c>
      <c r="DU73" s="36">
        <v>0</v>
      </c>
      <c r="DV73" s="36">
        <v>0</v>
      </c>
      <c r="DW73" s="36">
        <v>0</v>
      </c>
      <c r="DX73" s="36">
        <v>0</v>
      </c>
      <c r="DY73" s="37">
        <v>0</v>
      </c>
      <c r="DZ73" s="36">
        <f t="shared" si="34"/>
        <v>0</v>
      </c>
      <c r="EA73" s="37">
        <v>0</v>
      </c>
      <c r="EB73" s="36">
        <v>0</v>
      </c>
      <c r="EC73" s="28">
        <f t="shared" si="45"/>
        <v>0</v>
      </c>
      <c r="ED73" s="28">
        <f t="shared" si="35"/>
        <v>0</v>
      </c>
      <c r="EE73" s="28">
        <f t="shared" si="9"/>
        <v>0</v>
      </c>
      <c r="EF73" s="32"/>
      <c r="EG73" s="32"/>
      <c r="EI73" s="32"/>
    </row>
    <row r="74" spans="1:139" s="34" customFormat="1" ht="20.25" customHeight="1">
      <c r="A74" s="26">
        <v>65</v>
      </c>
      <c r="B74" s="33" t="s">
        <v>111</v>
      </c>
      <c r="C74" s="36">
        <v>11755.6729</v>
      </c>
      <c r="D74" s="36">
        <v>5030.4631</v>
      </c>
      <c r="E74" s="28">
        <f t="shared" si="10"/>
        <v>58960.9</v>
      </c>
      <c r="F74" s="28">
        <f t="shared" si="11"/>
        <v>24244.829912600002</v>
      </c>
      <c r="G74" s="28">
        <f aca="true" t="shared" si="46" ref="G74:G104">DI74+EE74-EA74</f>
        <v>23553.4871</v>
      </c>
      <c r="H74" s="28">
        <f t="shared" si="13"/>
        <v>97.14849386408476</v>
      </c>
      <c r="I74" s="28">
        <f t="shared" si="14"/>
        <v>39.947638350160865</v>
      </c>
      <c r="J74" s="28">
        <f aca="true" t="shared" si="47" ref="J74:J104">T74+Y74+AD74+AI74+AN74+AS74+BK74+BS74+BV74+BY74+CB74+CE74+CK74+CN74+CT74+CW74+DC74</f>
        <v>32103.7</v>
      </c>
      <c r="K74" s="28">
        <f aca="true" t="shared" si="48" ref="K74:K104">U74+Z74+AE74+AJ74+AO74+AT74+BL74+BT74+BW74+BZ74+CC74+CF74+CL74+CO74+CU74+CX74+DD74</f>
        <v>10816.2299126</v>
      </c>
      <c r="L74" s="28">
        <f t="shared" si="15"/>
        <v>8917.5871</v>
      </c>
      <c r="M74" s="28">
        <f t="shared" si="16"/>
        <v>82.44635304591445</v>
      </c>
      <c r="N74" s="28">
        <f t="shared" si="17"/>
        <v>27.777443409949633</v>
      </c>
      <c r="O74" s="28">
        <f aca="true" t="shared" si="49" ref="O74:O104">T74+AD74</f>
        <v>4663.7</v>
      </c>
      <c r="P74" s="28">
        <f t="shared" si="18"/>
        <v>1926.5651426000002</v>
      </c>
      <c r="Q74" s="28">
        <f aca="true" t="shared" si="50" ref="Q74:Q104">V74+AF74</f>
        <v>1626.2771</v>
      </c>
      <c r="R74" s="28">
        <f t="shared" si="19"/>
        <v>84.41329410773281</v>
      </c>
      <c r="S74" s="29">
        <f t="shared" si="20"/>
        <v>34.87096296931621</v>
      </c>
      <c r="T74" s="36">
        <v>0</v>
      </c>
      <c r="U74" s="36">
        <v>0</v>
      </c>
      <c r="V74" s="37">
        <v>0.0771</v>
      </c>
      <c r="W74" s="28" t="e">
        <f t="shared" si="36"/>
        <v>#DIV/0!</v>
      </c>
      <c r="X74" s="29" t="e">
        <f t="shared" si="37"/>
        <v>#DIV/0!</v>
      </c>
      <c r="Y74" s="37">
        <v>15000</v>
      </c>
      <c r="Z74" s="36">
        <v>4136.85</v>
      </c>
      <c r="AA74" s="37">
        <v>3433.25</v>
      </c>
      <c r="AB74" s="28">
        <f t="shared" si="21"/>
        <v>82.99188996458658</v>
      </c>
      <c r="AC74" s="29">
        <f t="shared" si="22"/>
        <v>22.888333333333332</v>
      </c>
      <c r="AD74" s="36">
        <v>4663.7</v>
      </c>
      <c r="AE74" s="36">
        <v>1926.5651426000002</v>
      </c>
      <c r="AF74" s="37">
        <v>1626.2</v>
      </c>
      <c r="AG74" s="28">
        <f t="shared" si="23"/>
        <v>84.40929216675012</v>
      </c>
      <c r="AH74" s="29">
        <f t="shared" si="24"/>
        <v>34.86930977550014</v>
      </c>
      <c r="AI74" s="36">
        <v>130</v>
      </c>
      <c r="AJ74" s="36">
        <v>87.12717</v>
      </c>
      <c r="AK74" s="37">
        <v>120.8</v>
      </c>
      <c r="AL74" s="28">
        <f t="shared" si="25"/>
        <v>138.6479097163376</v>
      </c>
      <c r="AM74" s="29">
        <f t="shared" si="26"/>
        <v>92.92307692307692</v>
      </c>
      <c r="AN74" s="30">
        <v>0</v>
      </c>
      <c r="AO74" s="30"/>
      <c r="AP74" s="36">
        <v>0</v>
      </c>
      <c r="AQ74" s="28"/>
      <c r="AR74" s="29"/>
      <c r="AS74" s="30">
        <v>0</v>
      </c>
      <c r="AT74" s="30"/>
      <c r="AU74" s="29">
        <v>0</v>
      </c>
      <c r="AV74" s="29"/>
      <c r="AW74" s="29"/>
      <c r="AX74" s="29"/>
      <c r="AY74" s="37">
        <v>26857.2</v>
      </c>
      <c r="AZ74" s="36">
        <f t="shared" si="27"/>
        <v>13428.599999999999</v>
      </c>
      <c r="BA74" s="37">
        <v>14635.9</v>
      </c>
      <c r="BB74" s="31"/>
      <c r="BC74" s="31">
        <v>0</v>
      </c>
      <c r="BD74" s="31">
        <v>0</v>
      </c>
      <c r="BE74" s="37">
        <v>0</v>
      </c>
      <c r="BF74" s="36">
        <f t="shared" si="28"/>
        <v>0</v>
      </c>
      <c r="BG74" s="37">
        <v>0</v>
      </c>
      <c r="BH74" s="31">
        <v>0</v>
      </c>
      <c r="BI74" s="31">
        <v>0</v>
      </c>
      <c r="BJ74" s="31">
        <v>0</v>
      </c>
      <c r="BK74" s="29"/>
      <c r="BL74" s="29"/>
      <c r="BM74" s="29"/>
      <c r="BN74" s="28">
        <f aca="true" t="shared" si="51" ref="BN74:BN104">BS74+BV74+BY74+CB74</f>
        <v>4960</v>
      </c>
      <c r="BO74" s="28">
        <f t="shared" si="29"/>
        <v>1730.0976</v>
      </c>
      <c r="BP74" s="28">
        <f aca="true" t="shared" si="52" ref="BP74:BP104">BU74+BX74+CA74+CD74</f>
        <v>411.6</v>
      </c>
      <c r="BQ74" s="28">
        <f t="shared" si="30"/>
        <v>23.790565341515993</v>
      </c>
      <c r="BR74" s="29">
        <f t="shared" si="31"/>
        <v>8.298387096774194</v>
      </c>
      <c r="BS74" s="36">
        <v>4960</v>
      </c>
      <c r="BT74" s="36">
        <v>1730.0976</v>
      </c>
      <c r="BU74" s="37">
        <v>411.6</v>
      </c>
      <c r="BV74" s="36">
        <v>0</v>
      </c>
      <c r="BW74" s="36">
        <v>0</v>
      </c>
      <c r="BX74" s="37">
        <v>0</v>
      </c>
      <c r="BY74" s="36">
        <v>0</v>
      </c>
      <c r="BZ74" s="36">
        <v>0</v>
      </c>
      <c r="CA74" s="36">
        <v>0</v>
      </c>
      <c r="CB74" s="36">
        <v>0</v>
      </c>
      <c r="CC74" s="36">
        <v>0</v>
      </c>
      <c r="CD74" s="37">
        <v>0</v>
      </c>
      <c r="CE74" s="36">
        <v>0</v>
      </c>
      <c r="CF74" s="36">
        <v>0</v>
      </c>
      <c r="CG74" s="36">
        <v>0</v>
      </c>
      <c r="CH74" s="37">
        <v>0</v>
      </c>
      <c r="CI74" s="36">
        <v>0</v>
      </c>
      <c r="CJ74" s="37">
        <v>0</v>
      </c>
      <c r="CK74" s="36">
        <v>4000</v>
      </c>
      <c r="CL74" s="36">
        <v>1597.6</v>
      </c>
      <c r="CM74" s="37">
        <v>2579.7</v>
      </c>
      <c r="CN74" s="37">
        <v>3350</v>
      </c>
      <c r="CO74" s="36">
        <v>1337.99</v>
      </c>
      <c r="CP74" s="37">
        <v>594.1</v>
      </c>
      <c r="CQ74" s="37">
        <v>1750</v>
      </c>
      <c r="CR74" s="36">
        <v>569.8000000000001</v>
      </c>
      <c r="CS74" s="37">
        <v>594.1</v>
      </c>
      <c r="CT74" s="36">
        <v>0</v>
      </c>
      <c r="CU74" s="36">
        <v>0</v>
      </c>
      <c r="CV74" s="37">
        <v>0</v>
      </c>
      <c r="CW74" s="37">
        <v>0</v>
      </c>
      <c r="CX74" s="36">
        <v>0</v>
      </c>
      <c r="CY74" s="37">
        <v>0</v>
      </c>
      <c r="CZ74" s="36">
        <v>0</v>
      </c>
      <c r="DA74" s="36">
        <v>0</v>
      </c>
      <c r="DB74" s="37">
        <v>0</v>
      </c>
      <c r="DC74" s="37">
        <v>0</v>
      </c>
      <c r="DD74" s="36">
        <v>0</v>
      </c>
      <c r="DE74" s="37">
        <v>151.86</v>
      </c>
      <c r="DF74" s="37">
        <v>0</v>
      </c>
      <c r="DG74" s="28">
        <f aca="true" t="shared" si="53" ref="DG74:DH104">T74+Y74+AD74+AI74+AN74+AS74+AV74+AY74+BB74+BE74+BH74+BK74+BS74+BV74+BY74+CB74+CE74+CH74+CK74+CN74+CT74+CW74+CZ74+DC74</f>
        <v>58960.9</v>
      </c>
      <c r="DH74" s="28">
        <f t="shared" si="53"/>
        <v>24244.829912600002</v>
      </c>
      <c r="DI74" s="28">
        <f t="shared" si="32"/>
        <v>23553.4871</v>
      </c>
      <c r="DJ74" s="36">
        <v>0</v>
      </c>
      <c r="DK74" s="36">
        <v>0</v>
      </c>
      <c r="DL74" s="36">
        <v>0</v>
      </c>
      <c r="DM74" s="37">
        <v>0</v>
      </c>
      <c r="DN74" s="36">
        <f t="shared" si="33"/>
        <v>0</v>
      </c>
      <c r="DO74" s="37">
        <v>0</v>
      </c>
      <c r="DP74" s="36">
        <v>0</v>
      </c>
      <c r="DQ74" s="36">
        <v>0</v>
      </c>
      <c r="DR74" s="36">
        <v>0</v>
      </c>
      <c r="DS74" s="36">
        <v>0</v>
      </c>
      <c r="DT74" s="36">
        <v>0</v>
      </c>
      <c r="DU74" s="36">
        <v>0</v>
      </c>
      <c r="DV74" s="36">
        <v>0</v>
      </c>
      <c r="DW74" s="36">
        <v>0</v>
      </c>
      <c r="DX74" s="36">
        <v>0</v>
      </c>
      <c r="DY74" s="37">
        <v>0</v>
      </c>
      <c r="DZ74" s="36">
        <f t="shared" si="34"/>
        <v>0</v>
      </c>
      <c r="EA74" s="37">
        <v>0</v>
      </c>
      <c r="EB74" s="36">
        <v>0</v>
      </c>
      <c r="EC74" s="28">
        <f aca="true" t="shared" si="54" ref="EC74:EC104">DJ74+DM74+DP74+DS74+DV74+DY74</f>
        <v>0</v>
      </c>
      <c r="ED74" s="28">
        <f t="shared" si="35"/>
        <v>0</v>
      </c>
      <c r="EE74" s="28">
        <f aca="true" t="shared" si="55" ref="EE74:EE104">DL74+DO74+DR74+DU74+DX74+EA74+EB74</f>
        <v>0</v>
      </c>
      <c r="EF74" s="32"/>
      <c r="EG74" s="32"/>
      <c r="EI74" s="32"/>
    </row>
    <row r="75" spans="1:139" s="34" customFormat="1" ht="20.25" customHeight="1">
      <c r="A75" s="26">
        <v>66</v>
      </c>
      <c r="B75" s="35" t="s">
        <v>112</v>
      </c>
      <c r="C75" s="36">
        <v>33023.8697</v>
      </c>
      <c r="D75" s="36">
        <v>4729.4842</v>
      </c>
      <c r="E75" s="28">
        <f aca="true" t="shared" si="56" ref="E75:E104">DG75+EC75-DY75</f>
        <v>70316.8</v>
      </c>
      <c r="F75" s="28">
        <f aca="true" t="shared" si="57" ref="F75:F104">DH75+ED75-DZ75</f>
        <v>32054.405920600002</v>
      </c>
      <c r="G75" s="28">
        <f t="shared" si="46"/>
        <v>28611.085999999996</v>
      </c>
      <c r="H75" s="28">
        <f aca="true" t="shared" si="58" ref="H75:H104">G75/F75*100</f>
        <v>89.25788882461512</v>
      </c>
      <c r="I75" s="28">
        <f aca="true" t="shared" si="59" ref="I75:I104">G75/E75*100</f>
        <v>40.688833962865196</v>
      </c>
      <c r="J75" s="28">
        <f t="shared" si="47"/>
        <v>26482.9</v>
      </c>
      <c r="K75" s="28">
        <f t="shared" si="48"/>
        <v>10137.455920600001</v>
      </c>
      <c r="L75" s="28">
        <f aca="true" t="shared" si="60" ref="L75:L104">V75+AA75+AF75+AK75+AP75+AU75+BM75+BU75+BX75+CA75+CD75+CG75+CM75+CP75+CV75+CY75+DE75+DF75+EB75</f>
        <v>6749.486</v>
      </c>
      <c r="M75" s="28">
        <f aca="true" t="shared" si="61" ref="M75:M104">L75/K75*100</f>
        <v>66.5796828401945</v>
      </c>
      <c r="N75" s="28">
        <f aca="true" t="shared" si="62" ref="N75:N104">L75/J75*100</f>
        <v>25.486204305419726</v>
      </c>
      <c r="O75" s="28">
        <f t="shared" si="49"/>
        <v>11886.2</v>
      </c>
      <c r="P75" s="28">
        <f aca="true" t="shared" si="63" ref="P75:P104">U75+AE75</f>
        <v>4910.1654476</v>
      </c>
      <c r="Q75" s="28">
        <f t="shared" si="50"/>
        <v>3427.811</v>
      </c>
      <c r="R75" s="28">
        <f>Q75/P75*100</f>
        <v>69.81049898584276</v>
      </c>
      <c r="S75" s="29">
        <f>Q75/O75*100</f>
        <v>28.838577510053675</v>
      </c>
      <c r="T75" s="36">
        <v>2821.2</v>
      </c>
      <c r="U75" s="36">
        <v>1165.4320776</v>
      </c>
      <c r="V75" s="37">
        <v>805.52</v>
      </c>
      <c r="W75" s="28">
        <f t="shared" si="36"/>
        <v>69.11771311965474</v>
      </c>
      <c r="X75" s="29">
        <f t="shared" si="37"/>
        <v>28.552389054303134</v>
      </c>
      <c r="Y75" s="37">
        <v>5484</v>
      </c>
      <c r="Z75" s="36">
        <v>1512.43236</v>
      </c>
      <c r="AA75" s="37">
        <v>616.578</v>
      </c>
      <c r="AB75" s="28">
        <f aca="true" t="shared" si="64" ref="AB75:AB105">AA75/Z75*100</f>
        <v>40.76731074439587</v>
      </c>
      <c r="AC75" s="29">
        <f aca="true" t="shared" si="65" ref="AC75:AC105">AA75/Y75*100</f>
        <v>11.243216630196937</v>
      </c>
      <c r="AD75" s="36">
        <v>9065</v>
      </c>
      <c r="AE75" s="36">
        <v>3744.7333700000004</v>
      </c>
      <c r="AF75" s="37">
        <v>2622.291</v>
      </c>
      <c r="AG75" s="28">
        <f aca="true" t="shared" si="66" ref="AG75:AG104">AF75/AE75*100</f>
        <v>70.02610709237224</v>
      </c>
      <c r="AH75" s="29">
        <f aca="true" t="shared" si="67" ref="AH75:AH104">AF75/AD75*100</f>
        <v>28.92764478764479</v>
      </c>
      <c r="AI75" s="36">
        <v>469</v>
      </c>
      <c r="AJ75" s="36">
        <v>314.32802100000004</v>
      </c>
      <c r="AK75" s="37">
        <v>173</v>
      </c>
      <c r="AL75" s="28">
        <f aca="true" t="shared" si="68" ref="AL75:AL104">AK75/AJ75*100</f>
        <v>55.0380457490298</v>
      </c>
      <c r="AM75" s="29">
        <f aca="true" t="shared" si="69" ref="AM75:AM104">AK75/AI75*100</f>
        <v>36.88699360341152</v>
      </c>
      <c r="AN75" s="30">
        <v>0</v>
      </c>
      <c r="AO75" s="30"/>
      <c r="AP75" s="36">
        <v>0</v>
      </c>
      <c r="AQ75" s="28"/>
      <c r="AR75" s="29"/>
      <c r="AS75" s="30">
        <v>0</v>
      </c>
      <c r="AT75" s="30"/>
      <c r="AU75" s="29">
        <v>0</v>
      </c>
      <c r="AV75" s="29"/>
      <c r="AW75" s="29"/>
      <c r="AX75" s="29"/>
      <c r="AY75" s="37">
        <v>43833.9</v>
      </c>
      <c r="AZ75" s="36">
        <f aca="true" t="shared" si="70" ref="AZ75:AZ104">AY75/12*6</f>
        <v>21916.95</v>
      </c>
      <c r="BA75" s="37">
        <v>21816.6</v>
      </c>
      <c r="BB75" s="31"/>
      <c r="BC75" s="31">
        <v>0</v>
      </c>
      <c r="BD75" s="31">
        <v>0</v>
      </c>
      <c r="BE75" s="37">
        <v>0</v>
      </c>
      <c r="BF75" s="36">
        <f aca="true" t="shared" si="71" ref="BF75:BF104">BE75/12*6</f>
        <v>0</v>
      </c>
      <c r="BG75" s="37">
        <v>0</v>
      </c>
      <c r="BH75" s="31">
        <v>0</v>
      </c>
      <c r="BI75" s="31">
        <v>0</v>
      </c>
      <c r="BJ75" s="31">
        <v>0</v>
      </c>
      <c r="BK75" s="29"/>
      <c r="BL75" s="29"/>
      <c r="BM75" s="29"/>
      <c r="BN75" s="28">
        <f t="shared" si="51"/>
        <v>1023.2</v>
      </c>
      <c r="BO75" s="28">
        <f aca="true" t="shared" si="72" ref="BO75:BO104">BT75+BW75+BZ75+CC75+CF75</f>
        <v>356.902392</v>
      </c>
      <c r="BP75" s="28">
        <f t="shared" si="52"/>
        <v>493.067</v>
      </c>
      <c r="BQ75" s="28">
        <f aca="true" t="shared" si="73" ref="BQ75:BQ105">BP75/BO75*100</f>
        <v>138.15177792364025</v>
      </c>
      <c r="BR75" s="29">
        <f aca="true" t="shared" si="74" ref="BR75:BR105">BP75/BN75*100</f>
        <v>48.18872165754495</v>
      </c>
      <c r="BS75" s="36">
        <v>843.2</v>
      </c>
      <c r="BT75" s="36">
        <v>294.116592</v>
      </c>
      <c r="BU75" s="37">
        <v>448.067</v>
      </c>
      <c r="BV75" s="36">
        <v>0</v>
      </c>
      <c r="BW75" s="36">
        <v>0</v>
      </c>
      <c r="BX75" s="37">
        <v>0</v>
      </c>
      <c r="BY75" s="36">
        <v>0</v>
      </c>
      <c r="BZ75" s="36">
        <v>0</v>
      </c>
      <c r="CA75" s="36">
        <v>0</v>
      </c>
      <c r="CB75" s="36">
        <v>180</v>
      </c>
      <c r="CC75" s="36">
        <v>62.7858</v>
      </c>
      <c r="CD75" s="37">
        <v>45</v>
      </c>
      <c r="CE75" s="36">
        <v>0</v>
      </c>
      <c r="CF75" s="36">
        <v>0</v>
      </c>
      <c r="CG75" s="36">
        <v>0</v>
      </c>
      <c r="CH75" s="37">
        <v>0</v>
      </c>
      <c r="CI75" s="36">
        <v>0</v>
      </c>
      <c r="CJ75" s="37">
        <v>45</v>
      </c>
      <c r="CK75" s="36">
        <v>0</v>
      </c>
      <c r="CL75" s="36">
        <v>0</v>
      </c>
      <c r="CM75" s="37">
        <v>0</v>
      </c>
      <c r="CN75" s="37">
        <v>7620.5</v>
      </c>
      <c r="CO75" s="36">
        <v>3043.6276999999995</v>
      </c>
      <c r="CP75" s="37">
        <v>993.87</v>
      </c>
      <c r="CQ75" s="37">
        <v>3495.5</v>
      </c>
      <c r="CR75" s="36">
        <v>1138.1348</v>
      </c>
      <c r="CS75" s="37">
        <v>161.87</v>
      </c>
      <c r="CT75" s="36">
        <v>0</v>
      </c>
      <c r="CU75" s="36">
        <v>0</v>
      </c>
      <c r="CV75" s="37">
        <v>0</v>
      </c>
      <c r="CW75" s="37">
        <v>0</v>
      </c>
      <c r="CX75" s="36">
        <v>0</v>
      </c>
      <c r="CY75" s="37">
        <v>0</v>
      </c>
      <c r="CZ75" s="36">
        <v>0</v>
      </c>
      <c r="DA75" s="36">
        <v>0</v>
      </c>
      <c r="DB75" s="37">
        <v>0</v>
      </c>
      <c r="DC75" s="37">
        <v>0</v>
      </c>
      <c r="DD75" s="36">
        <v>0</v>
      </c>
      <c r="DE75" s="37">
        <v>1045.16</v>
      </c>
      <c r="DF75" s="37">
        <v>0</v>
      </c>
      <c r="DG75" s="28">
        <f t="shared" si="53"/>
        <v>70316.8</v>
      </c>
      <c r="DH75" s="28">
        <f t="shared" si="53"/>
        <v>32054.405920600002</v>
      </c>
      <c r="DI75" s="28">
        <f aca="true" t="shared" si="75" ref="DI75:DI104">V75+AA75+AF75+AK75+AP75+AU75+AX75+BA75+BD75+BG75+BJ75+BM75+BU75+BX75+CA75+CD75+CG75+CJ75+CM75+CP75+CV75+CY75+DB75+DE75+DF75</f>
        <v>28611.085999999996</v>
      </c>
      <c r="DJ75" s="36">
        <v>0</v>
      </c>
      <c r="DK75" s="36">
        <v>0</v>
      </c>
      <c r="DL75" s="36">
        <v>0</v>
      </c>
      <c r="DM75" s="37">
        <v>0</v>
      </c>
      <c r="DN75" s="36">
        <f aca="true" t="shared" si="76" ref="DN75:DN104">DM75/12*6</f>
        <v>0</v>
      </c>
      <c r="DO75" s="37">
        <v>0</v>
      </c>
      <c r="DP75" s="36">
        <v>0</v>
      </c>
      <c r="DQ75" s="36">
        <v>0</v>
      </c>
      <c r="DR75" s="36">
        <v>0</v>
      </c>
      <c r="DS75" s="36">
        <v>0</v>
      </c>
      <c r="DT75" s="36">
        <v>0</v>
      </c>
      <c r="DU75" s="36">
        <v>0</v>
      </c>
      <c r="DV75" s="36">
        <v>0</v>
      </c>
      <c r="DW75" s="36">
        <v>0</v>
      </c>
      <c r="DX75" s="36">
        <v>0</v>
      </c>
      <c r="DY75" s="37">
        <v>0</v>
      </c>
      <c r="DZ75" s="36">
        <f aca="true" t="shared" si="77" ref="DZ75:DZ104">DY75/12*6</f>
        <v>0</v>
      </c>
      <c r="EA75" s="37">
        <v>0</v>
      </c>
      <c r="EB75" s="36">
        <v>0</v>
      </c>
      <c r="EC75" s="28">
        <f t="shared" si="54"/>
        <v>0</v>
      </c>
      <c r="ED75" s="28">
        <f aca="true" t="shared" si="78" ref="ED75:ED104">DK75+DN75+DQ75+DT75+DW75+DZ75+EB75</f>
        <v>0</v>
      </c>
      <c r="EE75" s="28">
        <f t="shared" si="55"/>
        <v>0</v>
      </c>
      <c r="EF75" s="32"/>
      <c r="EG75" s="32"/>
      <c r="EI75" s="32"/>
    </row>
    <row r="76" spans="1:139" s="34" customFormat="1" ht="20.25" customHeight="1">
      <c r="A76" s="26">
        <v>67</v>
      </c>
      <c r="B76" s="33" t="s">
        <v>113</v>
      </c>
      <c r="C76" s="36">
        <v>1110.2667</v>
      </c>
      <c r="D76" s="36">
        <v>7709.5318</v>
      </c>
      <c r="E76" s="28">
        <f t="shared" si="56"/>
        <v>60300</v>
      </c>
      <c r="F76" s="28">
        <f t="shared" si="57"/>
        <v>27522.428257000003</v>
      </c>
      <c r="G76" s="28">
        <f t="shared" si="46"/>
        <v>25438.1191</v>
      </c>
      <c r="H76" s="28">
        <f t="shared" si="58"/>
        <v>92.42687041442325</v>
      </c>
      <c r="I76" s="28">
        <f t="shared" si="59"/>
        <v>42.18593548922057</v>
      </c>
      <c r="J76" s="28">
        <f t="shared" si="47"/>
        <v>18684.7</v>
      </c>
      <c r="K76" s="28">
        <f t="shared" si="48"/>
        <v>6714.778257</v>
      </c>
      <c r="L76" s="28">
        <f t="shared" si="60"/>
        <v>4783.5190999999995</v>
      </c>
      <c r="M76" s="28">
        <f t="shared" si="61"/>
        <v>71.23867560352112</v>
      </c>
      <c r="N76" s="28">
        <f t="shared" si="62"/>
        <v>25.60126253030554</v>
      </c>
      <c r="O76" s="28">
        <f t="shared" si="49"/>
        <v>4151.5</v>
      </c>
      <c r="P76" s="28">
        <f t="shared" si="63"/>
        <v>1714.976347</v>
      </c>
      <c r="Q76" s="28">
        <f t="shared" si="50"/>
        <v>1985.5791</v>
      </c>
      <c r="R76" s="28">
        <f>Q76/P76*100</f>
        <v>115.77880379944388</v>
      </c>
      <c r="S76" s="29">
        <f>Q76/O76*100</f>
        <v>47.827992291942664</v>
      </c>
      <c r="T76" s="36">
        <v>651.5</v>
      </c>
      <c r="U76" s="36">
        <v>269.133347</v>
      </c>
      <c r="V76" s="37">
        <v>734.9591</v>
      </c>
      <c r="W76" s="28">
        <f aca="true" t="shared" si="79" ref="W76:W104">V76/U75:U76*100</f>
        <v>273.0836249734597</v>
      </c>
      <c r="X76" s="29">
        <f aca="true" t="shared" si="80" ref="X76:X104">V76/T76*100</f>
        <v>112.81029930928628</v>
      </c>
      <c r="Y76" s="37">
        <v>4890</v>
      </c>
      <c r="Z76" s="36">
        <v>1348.6131</v>
      </c>
      <c r="AA76" s="37">
        <v>1584.2</v>
      </c>
      <c r="AB76" s="28">
        <f t="shared" si="64"/>
        <v>117.468827790565</v>
      </c>
      <c r="AC76" s="29">
        <f t="shared" si="65"/>
        <v>32.39672801635992</v>
      </c>
      <c r="AD76" s="36">
        <v>3500</v>
      </c>
      <c r="AE76" s="36">
        <v>1445.843</v>
      </c>
      <c r="AF76" s="37">
        <v>1250.62</v>
      </c>
      <c r="AG76" s="28">
        <f t="shared" si="66"/>
        <v>86.49763494376636</v>
      </c>
      <c r="AH76" s="29">
        <f t="shared" si="67"/>
        <v>35.732</v>
      </c>
      <c r="AI76" s="36">
        <v>370</v>
      </c>
      <c r="AJ76" s="36">
        <v>247.97733</v>
      </c>
      <c r="AK76" s="37">
        <v>294</v>
      </c>
      <c r="AL76" s="28">
        <f t="shared" si="68"/>
        <v>118.5592247484881</v>
      </c>
      <c r="AM76" s="29">
        <f t="shared" si="69"/>
        <v>79.45945945945945</v>
      </c>
      <c r="AN76" s="30">
        <v>0</v>
      </c>
      <c r="AO76" s="30"/>
      <c r="AP76" s="36">
        <v>0</v>
      </c>
      <c r="AQ76" s="28"/>
      <c r="AR76" s="29"/>
      <c r="AS76" s="30">
        <v>0</v>
      </c>
      <c r="AT76" s="30"/>
      <c r="AU76" s="29">
        <v>0</v>
      </c>
      <c r="AV76" s="29"/>
      <c r="AW76" s="29"/>
      <c r="AX76" s="29"/>
      <c r="AY76" s="37">
        <v>41615.3</v>
      </c>
      <c r="AZ76" s="36">
        <f t="shared" si="70"/>
        <v>20807.65</v>
      </c>
      <c r="BA76" s="37">
        <v>20654.6</v>
      </c>
      <c r="BB76" s="31"/>
      <c r="BC76" s="31">
        <v>0</v>
      </c>
      <c r="BD76" s="31">
        <v>0</v>
      </c>
      <c r="BE76" s="37">
        <v>0</v>
      </c>
      <c r="BF76" s="36">
        <f t="shared" si="71"/>
        <v>0</v>
      </c>
      <c r="BG76" s="37">
        <v>0</v>
      </c>
      <c r="BH76" s="31">
        <v>0</v>
      </c>
      <c r="BI76" s="31">
        <v>0</v>
      </c>
      <c r="BJ76" s="31">
        <v>0</v>
      </c>
      <c r="BK76" s="29"/>
      <c r="BL76" s="29"/>
      <c r="BM76" s="29"/>
      <c r="BN76" s="28">
        <f t="shared" si="51"/>
        <v>5940</v>
      </c>
      <c r="BO76" s="28">
        <f t="shared" si="72"/>
        <v>2071.9314</v>
      </c>
      <c r="BP76" s="28">
        <f t="shared" si="52"/>
        <v>633.84</v>
      </c>
      <c r="BQ76" s="28">
        <f t="shared" si="73"/>
        <v>30.59174642558147</v>
      </c>
      <c r="BR76" s="29">
        <f t="shared" si="74"/>
        <v>10.67070707070707</v>
      </c>
      <c r="BS76" s="36">
        <v>5940</v>
      </c>
      <c r="BT76" s="36">
        <v>2071.9314</v>
      </c>
      <c r="BU76" s="37">
        <v>633.84</v>
      </c>
      <c r="BV76" s="36">
        <v>0</v>
      </c>
      <c r="BW76" s="36">
        <v>0</v>
      </c>
      <c r="BX76" s="37">
        <v>0</v>
      </c>
      <c r="BY76" s="36">
        <v>0</v>
      </c>
      <c r="BZ76" s="36">
        <v>0</v>
      </c>
      <c r="CA76" s="36">
        <v>0</v>
      </c>
      <c r="CB76" s="36">
        <v>0</v>
      </c>
      <c r="CC76" s="36">
        <v>0</v>
      </c>
      <c r="CD76" s="37">
        <v>0</v>
      </c>
      <c r="CE76" s="36">
        <v>0</v>
      </c>
      <c r="CF76" s="36">
        <v>0</v>
      </c>
      <c r="CG76" s="36">
        <v>0</v>
      </c>
      <c r="CH76" s="37">
        <v>0</v>
      </c>
      <c r="CI76" s="36">
        <v>0</v>
      </c>
      <c r="CJ76" s="37">
        <v>0</v>
      </c>
      <c r="CK76" s="36">
        <v>0</v>
      </c>
      <c r="CL76" s="36">
        <v>0</v>
      </c>
      <c r="CM76" s="37">
        <v>0</v>
      </c>
      <c r="CN76" s="37">
        <v>3333.2</v>
      </c>
      <c r="CO76" s="36">
        <v>1331.28008</v>
      </c>
      <c r="CP76" s="37">
        <v>285.9</v>
      </c>
      <c r="CQ76" s="37">
        <v>1533.2</v>
      </c>
      <c r="CR76" s="36">
        <v>499.20992000000007</v>
      </c>
      <c r="CS76" s="37">
        <v>198.9</v>
      </c>
      <c r="CT76" s="36">
        <v>0</v>
      </c>
      <c r="CU76" s="36">
        <v>0</v>
      </c>
      <c r="CV76" s="37">
        <v>0</v>
      </c>
      <c r="CW76" s="37">
        <v>0</v>
      </c>
      <c r="CX76" s="36">
        <v>0</v>
      </c>
      <c r="CY76" s="37">
        <v>0</v>
      </c>
      <c r="CZ76" s="36">
        <v>0</v>
      </c>
      <c r="DA76" s="36">
        <v>0</v>
      </c>
      <c r="DB76" s="37">
        <v>0</v>
      </c>
      <c r="DC76" s="37">
        <v>0</v>
      </c>
      <c r="DD76" s="36">
        <v>0</v>
      </c>
      <c r="DE76" s="37">
        <v>0</v>
      </c>
      <c r="DF76" s="37">
        <v>0</v>
      </c>
      <c r="DG76" s="28">
        <f t="shared" si="53"/>
        <v>60300</v>
      </c>
      <c r="DH76" s="28">
        <f t="shared" si="53"/>
        <v>27522.428257000003</v>
      </c>
      <c r="DI76" s="28">
        <f t="shared" si="75"/>
        <v>25438.1191</v>
      </c>
      <c r="DJ76" s="36">
        <v>0</v>
      </c>
      <c r="DK76" s="36">
        <v>0</v>
      </c>
      <c r="DL76" s="36">
        <v>0</v>
      </c>
      <c r="DM76" s="37">
        <v>0</v>
      </c>
      <c r="DN76" s="36">
        <f t="shared" si="76"/>
        <v>0</v>
      </c>
      <c r="DO76" s="37">
        <v>0</v>
      </c>
      <c r="DP76" s="36">
        <v>0</v>
      </c>
      <c r="DQ76" s="36">
        <v>0</v>
      </c>
      <c r="DR76" s="36">
        <v>0</v>
      </c>
      <c r="DS76" s="36">
        <v>0</v>
      </c>
      <c r="DT76" s="36">
        <v>0</v>
      </c>
      <c r="DU76" s="36">
        <v>0</v>
      </c>
      <c r="DV76" s="36">
        <v>0</v>
      </c>
      <c r="DW76" s="36">
        <v>0</v>
      </c>
      <c r="DX76" s="36">
        <v>0</v>
      </c>
      <c r="DY76" s="37">
        <v>0</v>
      </c>
      <c r="DZ76" s="36">
        <f t="shared" si="77"/>
        <v>0</v>
      </c>
      <c r="EA76" s="37">
        <v>0</v>
      </c>
      <c r="EB76" s="36">
        <v>0</v>
      </c>
      <c r="EC76" s="28">
        <f t="shared" si="54"/>
        <v>0</v>
      </c>
      <c r="ED76" s="28">
        <f t="shared" si="78"/>
        <v>0</v>
      </c>
      <c r="EE76" s="28">
        <f t="shared" si="55"/>
        <v>0</v>
      </c>
      <c r="EF76" s="32"/>
      <c r="EG76" s="32"/>
      <c r="EI76" s="32"/>
    </row>
    <row r="77" spans="1:139" s="34" customFormat="1" ht="20.25" customHeight="1">
      <c r="A77" s="26">
        <v>68</v>
      </c>
      <c r="B77" s="33" t="s">
        <v>114</v>
      </c>
      <c r="C77" s="36">
        <v>7887.2374</v>
      </c>
      <c r="D77" s="36">
        <v>25814.2169</v>
      </c>
      <c r="E77" s="28">
        <f t="shared" si="56"/>
        <v>0</v>
      </c>
      <c r="F77" s="28">
        <f t="shared" si="57"/>
        <v>0</v>
      </c>
      <c r="G77" s="28">
        <f t="shared" si="46"/>
        <v>42115.848600000005</v>
      </c>
      <c r="H77" s="28" t="e">
        <f t="shared" si="58"/>
        <v>#DIV/0!</v>
      </c>
      <c r="I77" s="28" t="e">
        <f t="shared" si="59"/>
        <v>#DIV/0!</v>
      </c>
      <c r="J77" s="28">
        <f t="shared" si="47"/>
        <v>0</v>
      </c>
      <c r="K77" s="28">
        <f t="shared" si="48"/>
        <v>0</v>
      </c>
      <c r="L77" s="28">
        <f t="shared" si="60"/>
        <v>10937.148599999999</v>
      </c>
      <c r="M77" s="28" t="e">
        <f t="shared" si="61"/>
        <v>#DIV/0!</v>
      </c>
      <c r="N77" s="28" t="e">
        <f t="shared" si="62"/>
        <v>#DIV/0!</v>
      </c>
      <c r="O77" s="28">
        <f t="shared" si="49"/>
        <v>0</v>
      </c>
      <c r="P77" s="28">
        <f t="shared" si="63"/>
        <v>0</v>
      </c>
      <c r="Q77" s="28">
        <f t="shared" si="50"/>
        <v>5700.997600000001</v>
      </c>
      <c r="R77" s="28" t="e">
        <f aca="true" t="shared" si="81" ref="R77:S105">Q77/P77*100</f>
        <v>#DIV/0!</v>
      </c>
      <c r="S77" s="29" t="e">
        <f aca="true" t="shared" si="82" ref="S77:S104">Q77/O77*100</f>
        <v>#DIV/0!</v>
      </c>
      <c r="T77" s="36">
        <v>0</v>
      </c>
      <c r="U77" s="36">
        <v>0</v>
      </c>
      <c r="V77" s="37">
        <v>12.9876</v>
      </c>
      <c r="W77" s="28" t="e">
        <f t="shared" si="79"/>
        <v>#DIV/0!</v>
      </c>
      <c r="X77" s="29" t="e">
        <f t="shared" si="80"/>
        <v>#DIV/0!</v>
      </c>
      <c r="Y77" s="37">
        <v>0</v>
      </c>
      <c r="Z77" s="36">
        <v>0</v>
      </c>
      <c r="AA77" s="37">
        <v>1797.251</v>
      </c>
      <c r="AB77" s="28"/>
      <c r="AC77" s="29"/>
      <c r="AD77" s="36">
        <v>0</v>
      </c>
      <c r="AE77" s="36">
        <v>0</v>
      </c>
      <c r="AF77" s="37">
        <v>5688.01</v>
      </c>
      <c r="AG77" s="28" t="e">
        <f t="shared" si="66"/>
        <v>#DIV/0!</v>
      </c>
      <c r="AH77" s="29" t="e">
        <f t="shared" si="67"/>
        <v>#DIV/0!</v>
      </c>
      <c r="AI77" s="36">
        <v>0</v>
      </c>
      <c r="AJ77" s="36">
        <v>0</v>
      </c>
      <c r="AK77" s="37">
        <v>115</v>
      </c>
      <c r="AL77" s="28" t="e">
        <f t="shared" si="68"/>
        <v>#DIV/0!</v>
      </c>
      <c r="AM77" s="29" t="e">
        <f t="shared" si="69"/>
        <v>#DIV/0!</v>
      </c>
      <c r="AN77" s="30">
        <v>0</v>
      </c>
      <c r="AO77" s="30"/>
      <c r="AP77" s="36">
        <v>0</v>
      </c>
      <c r="AQ77" s="28"/>
      <c r="AR77" s="29"/>
      <c r="AS77" s="30">
        <v>0</v>
      </c>
      <c r="AT77" s="30"/>
      <c r="AU77" s="29">
        <v>0</v>
      </c>
      <c r="AV77" s="29"/>
      <c r="AW77" s="29"/>
      <c r="AX77" s="29"/>
      <c r="AY77" s="37">
        <v>0</v>
      </c>
      <c r="AZ77" s="36">
        <f t="shared" si="70"/>
        <v>0</v>
      </c>
      <c r="BA77" s="37">
        <v>30096.2</v>
      </c>
      <c r="BB77" s="31"/>
      <c r="BC77" s="31">
        <v>0</v>
      </c>
      <c r="BD77" s="31">
        <v>0</v>
      </c>
      <c r="BE77" s="37">
        <v>0</v>
      </c>
      <c r="BF77" s="36">
        <f t="shared" si="71"/>
        <v>0</v>
      </c>
      <c r="BG77" s="37">
        <v>422.5</v>
      </c>
      <c r="BH77" s="31">
        <v>0</v>
      </c>
      <c r="BI77" s="31">
        <v>0</v>
      </c>
      <c r="BJ77" s="31">
        <v>0</v>
      </c>
      <c r="BK77" s="29"/>
      <c r="BL77" s="29"/>
      <c r="BM77" s="29"/>
      <c r="BN77" s="28">
        <f t="shared" si="51"/>
        <v>0</v>
      </c>
      <c r="BO77" s="28">
        <f t="shared" si="72"/>
        <v>0</v>
      </c>
      <c r="BP77" s="28">
        <f t="shared" si="52"/>
        <v>1332</v>
      </c>
      <c r="BQ77" s="28" t="e">
        <f t="shared" si="73"/>
        <v>#DIV/0!</v>
      </c>
      <c r="BR77" s="29" t="e">
        <f t="shared" si="74"/>
        <v>#DIV/0!</v>
      </c>
      <c r="BS77" s="36">
        <v>0</v>
      </c>
      <c r="BT77" s="36">
        <v>0</v>
      </c>
      <c r="BU77" s="37">
        <v>672</v>
      </c>
      <c r="BV77" s="36">
        <v>0</v>
      </c>
      <c r="BW77" s="36">
        <v>0</v>
      </c>
      <c r="BX77" s="37">
        <v>0</v>
      </c>
      <c r="BY77" s="36">
        <v>0</v>
      </c>
      <c r="BZ77" s="36">
        <v>0</v>
      </c>
      <c r="CA77" s="36">
        <v>0</v>
      </c>
      <c r="CB77" s="36">
        <v>0</v>
      </c>
      <c r="CC77" s="36">
        <v>0</v>
      </c>
      <c r="CD77" s="37">
        <v>660</v>
      </c>
      <c r="CE77" s="36">
        <v>0</v>
      </c>
      <c r="CF77" s="36">
        <v>0</v>
      </c>
      <c r="CG77" s="36">
        <v>0</v>
      </c>
      <c r="CH77" s="37">
        <v>0</v>
      </c>
      <c r="CI77" s="36">
        <v>0</v>
      </c>
      <c r="CJ77" s="37">
        <v>660</v>
      </c>
      <c r="CK77" s="36">
        <v>0</v>
      </c>
      <c r="CL77" s="36">
        <v>0</v>
      </c>
      <c r="CM77" s="37">
        <v>1797.9</v>
      </c>
      <c r="CN77" s="37">
        <v>0</v>
      </c>
      <c r="CO77" s="36">
        <v>0</v>
      </c>
      <c r="CP77" s="37">
        <v>179</v>
      </c>
      <c r="CQ77" s="37">
        <v>0</v>
      </c>
      <c r="CR77" s="36">
        <v>0</v>
      </c>
      <c r="CS77" s="37">
        <v>179</v>
      </c>
      <c r="CT77" s="36">
        <v>0</v>
      </c>
      <c r="CU77" s="36">
        <v>0</v>
      </c>
      <c r="CV77" s="37">
        <v>15</v>
      </c>
      <c r="CW77" s="37">
        <v>0</v>
      </c>
      <c r="CX77" s="36">
        <v>0</v>
      </c>
      <c r="CY77" s="37">
        <v>0</v>
      </c>
      <c r="CZ77" s="36">
        <v>0</v>
      </c>
      <c r="DA77" s="36">
        <v>0</v>
      </c>
      <c r="DB77" s="37">
        <v>0</v>
      </c>
      <c r="DC77" s="37">
        <v>0</v>
      </c>
      <c r="DD77" s="36">
        <v>0</v>
      </c>
      <c r="DE77" s="37">
        <v>0</v>
      </c>
      <c r="DF77" s="37">
        <v>0</v>
      </c>
      <c r="DG77" s="28">
        <f t="shared" si="53"/>
        <v>0</v>
      </c>
      <c r="DH77" s="28">
        <f t="shared" si="53"/>
        <v>0</v>
      </c>
      <c r="DI77" s="28">
        <f t="shared" si="75"/>
        <v>42115.848600000005</v>
      </c>
      <c r="DJ77" s="36">
        <v>0</v>
      </c>
      <c r="DK77" s="36">
        <v>0</v>
      </c>
      <c r="DL77" s="36">
        <v>0</v>
      </c>
      <c r="DM77" s="37">
        <v>0</v>
      </c>
      <c r="DN77" s="36">
        <f t="shared" si="76"/>
        <v>0</v>
      </c>
      <c r="DO77" s="37">
        <v>0</v>
      </c>
      <c r="DP77" s="36">
        <v>0</v>
      </c>
      <c r="DQ77" s="36">
        <v>0</v>
      </c>
      <c r="DR77" s="36">
        <v>0</v>
      </c>
      <c r="DS77" s="36">
        <v>0</v>
      </c>
      <c r="DT77" s="36">
        <v>0</v>
      </c>
      <c r="DU77" s="36">
        <v>0</v>
      </c>
      <c r="DV77" s="36">
        <v>0</v>
      </c>
      <c r="DW77" s="36">
        <v>0</v>
      </c>
      <c r="DX77" s="36">
        <v>0</v>
      </c>
      <c r="DY77" s="37">
        <v>0</v>
      </c>
      <c r="DZ77" s="36">
        <f t="shared" si="77"/>
        <v>0</v>
      </c>
      <c r="EA77" s="37">
        <v>0</v>
      </c>
      <c r="EB77" s="36">
        <v>0</v>
      </c>
      <c r="EC77" s="28">
        <f t="shared" si="54"/>
        <v>0</v>
      </c>
      <c r="ED77" s="28">
        <f t="shared" si="78"/>
        <v>0</v>
      </c>
      <c r="EE77" s="28">
        <f t="shared" si="55"/>
        <v>0</v>
      </c>
      <c r="EF77" s="32"/>
      <c r="EG77" s="32"/>
      <c r="EI77" s="32"/>
    </row>
    <row r="78" spans="1:139" s="34" customFormat="1" ht="20.25" customHeight="1">
      <c r="A78" s="26">
        <v>69</v>
      </c>
      <c r="B78" s="33" t="s">
        <v>115</v>
      </c>
      <c r="C78" s="36">
        <v>18476.9304</v>
      </c>
      <c r="D78" s="36">
        <v>44569.2078</v>
      </c>
      <c r="E78" s="28">
        <f t="shared" si="56"/>
        <v>215349.65300000002</v>
      </c>
      <c r="F78" s="28">
        <f t="shared" si="57"/>
        <v>102672.93302066001</v>
      </c>
      <c r="G78" s="28">
        <f t="shared" si="46"/>
        <v>106137.2679</v>
      </c>
      <c r="H78" s="28">
        <f t="shared" si="58"/>
        <v>103.37414621109819</v>
      </c>
      <c r="I78" s="28">
        <f t="shared" si="59"/>
        <v>49.28601760969635</v>
      </c>
      <c r="J78" s="28">
        <f t="shared" si="47"/>
        <v>52257.453</v>
      </c>
      <c r="K78" s="28">
        <f t="shared" si="48"/>
        <v>21126.83302066</v>
      </c>
      <c r="L78" s="28">
        <f t="shared" si="60"/>
        <v>22494.9679</v>
      </c>
      <c r="M78" s="28">
        <f t="shared" si="61"/>
        <v>106.47581621912805</v>
      </c>
      <c r="N78" s="28">
        <f t="shared" si="62"/>
        <v>43.0464299513411</v>
      </c>
      <c r="O78" s="28">
        <f t="shared" si="49"/>
        <v>26062.445</v>
      </c>
      <c r="P78" s="28">
        <f t="shared" si="63"/>
        <v>10766.343904610001</v>
      </c>
      <c r="Q78" s="28">
        <f t="shared" si="50"/>
        <v>11673.4239</v>
      </c>
      <c r="R78" s="28">
        <f t="shared" si="81"/>
        <v>108.42514416617881</v>
      </c>
      <c r="S78" s="29">
        <f t="shared" si="82"/>
        <v>44.79021020476014</v>
      </c>
      <c r="T78" s="36">
        <v>2062.445</v>
      </c>
      <c r="U78" s="36">
        <v>851.9919046100002</v>
      </c>
      <c r="V78" s="37">
        <v>571.4839</v>
      </c>
      <c r="W78" s="28">
        <f t="shared" si="79"/>
        <v>67.076212450821</v>
      </c>
      <c r="X78" s="29">
        <f t="shared" si="80"/>
        <v>27.70904921100926</v>
      </c>
      <c r="Y78" s="37">
        <v>3271.844</v>
      </c>
      <c r="Z78" s="36">
        <v>902.34185676</v>
      </c>
      <c r="AA78" s="37">
        <v>1075.475</v>
      </c>
      <c r="AB78" s="28">
        <f t="shared" si="64"/>
        <v>119.18708989757624</v>
      </c>
      <c r="AC78" s="29">
        <f t="shared" si="65"/>
        <v>32.87060752285255</v>
      </c>
      <c r="AD78" s="36">
        <v>24000</v>
      </c>
      <c r="AE78" s="36">
        <v>9914.352</v>
      </c>
      <c r="AF78" s="37">
        <v>11101.94</v>
      </c>
      <c r="AG78" s="28">
        <f t="shared" si="66"/>
        <v>111.97847322749888</v>
      </c>
      <c r="AH78" s="29">
        <f t="shared" si="67"/>
        <v>46.25808333333333</v>
      </c>
      <c r="AI78" s="36">
        <v>1175.55</v>
      </c>
      <c r="AJ78" s="36">
        <v>787.86418995</v>
      </c>
      <c r="AK78" s="37">
        <v>668.8</v>
      </c>
      <c r="AL78" s="28">
        <f t="shared" si="68"/>
        <v>84.88772665787029</v>
      </c>
      <c r="AM78" s="29">
        <f t="shared" si="69"/>
        <v>56.892518395644586</v>
      </c>
      <c r="AN78" s="30">
        <v>0</v>
      </c>
      <c r="AO78" s="30"/>
      <c r="AP78" s="36">
        <v>0</v>
      </c>
      <c r="AQ78" s="28"/>
      <c r="AR78" s="29"/>
      <c r="AS78" s="30">
        <v>0</v>
      </c>
      <c r="AT78" s="30"/>
      <c r="AU78" s="29">
        <v>0</v>
      </c>
      <c r="AV78" s="29"/>
      <c r="AW78" s="29"/>
      <c r="AX78" s="29"/>
      <c r="AY78" s="37">
        <v>162392.1</v>
      </c>
      <c r="AZ78" s="36">
        <f t="shared" si="70"/>
        <v>81196.05</v>
      </c>
      <c r="BA78" s="37">
        <v>81196.1</v>
      </c>
      <c r="BB78" s="31"/>
      <c r="BC78" s="31">
        <v>0</v>
      </c>
      <c r="BD78" s="31">
        <v>0</v>
      </c>
      <c r="BE78" s="37">
        <v>700.1</v>
      </c>
      <c r="BF78" s="36">
        <f t="shared" si="71"/>
        <v>350.05</v>
      </c>
      <c r="BG78" s="37">
        <v>2446.2</v>
      </c>
      <c r="BH78" s="31">
        <v>0</v>
      </c>
      <c r="BI78" s="31">
        <v>0</v>
      </c>
      <c r="BJ78" s="31">
        <v>0</v>
      </c>
      <c r="BK78" s="29"/>
      <c r="BL78" s="29"/>
      <c r="BM78" s="29"/>
      <c r="BN78" s="28">
        <f t="shared" si="51"/>
        <v>310.61400000000003</v>
      </c>
      <c r="BO78" s="28">
        <f t="shared" si="72"/>
        <v>108.34526934</v>
      </c>
      <c r="BP78" s="28">
        <f t="shared" si="52"/>
        <v>1.4</v>
      </c>
      <c r="BQ78" s="28">
        <f t="shared" si="73"/>
        <v>1.2921653234407842</v>
      </c>
      <c r="BR78" s="29">
        <f t="shared" si="74"/>
        <v>0.4507201864693799</v>
      </c>
      <c r="BS78" s="36">
        <v>110.614</v>
      </c>
      <c r="BT78" s="36">
        <v>38.58326934</v>
      </c>
      <c r="BU78" s="37">
        <v>1.4</v>
      </c>
      <c r="BV78" s="36">
        <v>0</v>
      </c>
      <c r="BW78" s="36">
        <v>0</v>
      </c>
      <c r="BX78" s="37">
        <v>0</v>
      </c>
      <c r="BY78" s="36">
        <v>0</v>
      </c>
      <c r="BZ78" s="36">
        <v>0</v>
      </c>
      <c r="CA78" s="36">
        <v>0</v>
      </c>
      <c r="CB78" s="36">
        <v>200</v>
      </c>
      <c r="CC78" s="36">
        <v>69.762</v>
      </c>
      <c r="CD78" s="37">
        <v>0</v>
      </c>
      <c r="CE78" s="36">
        <v>0</v>
      </c>
      <c r="CF78" s="36">
        <v>0</v>
      </c>
      <c r="CG78" s="36">
        <v>0</v>
      </c>
      <c r="CH78" s="37">
        <v>0</v>
      </c>
      <c r="CI78" s="36">
        <v>0</v>
      </c>
      <c r="CJ78" s="37">
        <v>0</v>
      </c>
      <c r="CK78" s="36">
        <v>0</v>
      </c>
      <c r="CL78" s="36">
        <v>0</v>
      </c>
      <c r="CM78" s="37">
        <v>0</v>
      </c>
      <c r="CN78" s="37">
        <v>21437</v>
      </c>
      <c r="CO78" s="36">
        <v>8561.9378</v>
      </c>
      <c r="CP78" s="37">
        <v>5182.63</v>
      </c>
      <c r="CQ78" s="37">
        <v>9680</v>
      </c>
      <c r="CR78" s="36">
        <v>3151.808</v>
      </c>
      <c r="CS78" s="37">
        <v>3210.13</v>
      </c>
      <c r="CT78" s="36">
        <v>0</v>
      </c>
      <c r="CU78" s="36">
        <v>0</v>
      </c>
      <c r="CV78" s="37">
        <v>3693.239</v>
      </c>
      <c r="CW78" s="37">
        <v>0</v>
      </c>
      <c r="CX78" s="36">
        <v>0</v>
      </c>
      <c r="CY78" s="37">
        <v>200</v>
      </c>
      <c r="CZ78" s="36">
        <v>0</v>
      </c>
      <c r="DA78" s="36">
        <v>0</v>
      </c>
      <c r="DB78" s="37">
        <v>0</v>
      </c>
      <c r="DC78" s="37">
        <v>0</v>
      </c>
      <c r="DD78" s="36">
        <v>0</v>
      </c>
      <c r="DE78" s="37">
        <v>0</v>
      </c>
      <c r="DF78" s="37">
        <v>0</v>
      </c>
      <c r="DG78" s="28">
        <f t="shared" si="53"/>
        <v>215349.65300000002</v>
      </c>
      <c r="DH78" s="28">
        <f t="shared" si="53"/>
        <v>102672.93302066001</v>
      </c>
      <c r="DI78" s="28">
        <f t="shared" si="75"/>
        <v>106137.2679</v>
      </c>
      <c r="DJ78" s="36">
        <v>0</v>
      </c>
      <c r="DK78" s="36">
        <v>0</v>
      </c>
      <c r="DL78" s="36">
        <v>0</v>
      </c>
      <c r="DM78" s="37">
        <v>0</v>
      </c>
      <c r="DN78" s="36">
        <f t="shared" si="76"/>
        <v>0</v>
      </c>
      <c r="DO78" s="37">
        <v>0</v>
      </c>
      <c r="DP78" s="36">
        <v>0</v>
      </c>
      <c r="DQ78" s="36">
        <v>0</v>
      </c>
      <c r="DR78" s="36">
        <v>0</v>
      </c>
      <c r="DS78" s="36">
        <v>0</v>
      </c>
      <c r="DT78" s="36">
        <v>0</v>
      </c>
      <c r="DU78" s="36">
        <v>0</v>
      </c>
      <c r="DV78" s="36">
        <v>0</v>
      </c>
      <c r="DW78" s="36">
        <v>0</v>
      </c>
      <c r="DX78" s="36">
        <v>0</v>
      </c>
      <c r="DY78" s="37">
        <v>0</v>
      </c>
      <c r="DZ78" s="36">
        <f t="shared" si="77"/>
        <v>0</v>
      </c>
      <c r="EA78" s="37">
        <v>0</v>
      </c>
      <c r="EB78" s="36">
        <v>0</v>
      </c>
      <c r="EC78" s="28">
        <f t="shared" si="54"/>
        <v>0</v>
      </c>
      <c r="ED78" s="28">
        <f t="shared" si="78"/>
        <v>0</v>
      </c>
      <c r="EE78" s="28">
        <f t="shared" si="55"/>
        <v>0</v>
      </c>
      <c r="EF78" s="32"/>
      <c r="EG78" s="32"/>
      <c r="EI78" s="32"/>
    </row>
    <row r="79" spans="1:139" s="34" customFormat="1" ht="20.25" customHeight="1">
      <c r="A79" s="26">
        <v>70</v>
      </c>
      <c r="B79" s="33" t="s">
        <v>116</v>
      </c>
      <c r="C79" s="36">
        <v>8257.2997</v>
      </c>
      <c r="D79" s="36">
        <v>4710.451</v>
      </c>
      <c r="E79" s="28">
        <f t="shared" si="56"/>
        <v>67579.5</v>
      </c>
      <c r="F79" s="28">
        <f t="shared" si="57"/>
        <v>29190.275063999998</v>
      </c>
      <c r="G79" s="28">
        <f t="shared" si="46"/>
        <v>24980.9629</v>
      </c>
      <c r="H79" s="28">
        <f t="shared" si="58"/>
        <v>85.57974477879694</v>
      </c>
      <c r="I79" s="28">
        <f t="shared" si="59"/>
        <v>36.96529702054617</v>
      </c>
      <c r="J79" s="28">
        <f t="shared" si="47"/>
        <v>32794.4</v>
      </c>
      <c r="K79" s="28">
        <f t="shared" si="48"/>
        <v>11797.725064</v>
      </c>
      <c r="L79" s="28">
        <f t="shared" si="60"/>
        <v>6867.262900000001</v>
      </c>
      <c r="M79" s="28">
        <f t="shared" si="61"/>
        <v>58.20836528014212</v>
      </c>
      <c r="N79" s="28">
        <f t="shared" si="62"/>
        <v>20.94035231624912</v>
      </c>
      <c r="O79" s="28">
        <f t="shared" si="49"/>
        <v>13050</v>
      </c>
      <c r="P79" s="28">
        <f t="shared" si="63"/>
        <v>5390.9289</v>
      </c>
      <c r="Q79" s="28">
        <f t="shared" si="50"/>
        <v>3689.2849</v>
      </c>
      <c r="R79" s="28">
        <f t="shared" si="81"/>
        <v>68.43505021926741</v>
      </c>
      <c r="S79" s="29">
        <f t="shared" si="82"/>
        <v>28.27038237547893</v>
      </c>
      <c r="T79" s="36">
        <v>700</v>
      </c>
      <c r="U79" s="36">
        <v>289.1686</v>
      </c>
      <c r="V79" s="37">
        <v>4.2849</v>
      </c>
      <c r="W79" s="28">
        <f t="shared" si="79"/>
        <v>1.4817998911361745</v>
      </c>
      <c r="X79" s="29">
        <f t="shared" si="80"/>
        <v>0.6121285714285715</v>
      </c>
      <c r="Y79" s="37">
        <v>12900</v>
      </c>
      <c r="Z79" s="36">
        <v>3557.6910000000003</v>
      </c>
      <c r="AA79" s="37">
        <v>2325.128</v>
      </c>
      <c r="AB79" s="28">
        <f t="shared" si="64"/>
        <v>65.35497321155772</v>
      </c>
      <c r="AC79" s="29">
        <f t="shared" si="65"/>
        <v>18.024248062015506</v>
      </c>
      <c r="AD79" s="36">
        <v>12350</v>
      </c>
      <c r="AE79" s="36">
        <v>5101.7603</v>
      </c>
      <c r="AF79" s="37">
        <v>3685</v>
      </c>
      <c r="AG79" s="28">
        <f t="shared" si="66"/>
        <v>72.22997129049752</v>
      </c>
      <c r="AH79" s="29">
        <f t="shared" si="67"/>
        <v>29.838056680161944</v>
      </c>
      <c r="AI79" s="36">
        <v>500</v>
      </c>
      <c r="AJ79" s="36">
        <v>335.1045</v>
      </c>
      <c r="AK79" s="37">
        <v>266</v>
      </c>
      <c r="AL79" s="28">
        <f t="shared" si="68"/>
        <v>79.37822380779728</v>
      </c>
      <c r="AM79" s="29">
        <f t="shared" si="69"/>
        <v>53.2</v>
      </c>
      <c r="AN79" s="30">
        <v>0</v>
      </c>
      <c r="AO79" s="30"/>
      <c r="AP79" s="36">
        <v>0</v>
      </c>
      <c r="AQ79" s="28"/>
      <c r="AR79" s="29"/>
      <c r="AS79" s="30">
        <v>0</v>
      </c>
      <c r="AT79" s="30"/>
      <c r="AU79" s="29">
        <v>0</v>
      </c>
      <c r="AV79" s="29"/>
      <c r="AW79" s="29"/>
      <c r="AX79" s="29"/>
      <c r="AY79" s="37">
        <v>34543.4</v>
      </c>
      <c r="AZ79" s="36">
        <f t="shared" si="70"/>
        <v>17271.7</v>
      </c>
      <c r="BA79" s="37">
        <v>17770</v>
      </c>
      <c r="BB79" s="31"/>
      <c r="BC79" s="31">
        <v>0</v>
      </c>
      <c r="BD79" s="31">
        <v>0</v>
      </c>
      <c r="BE79" s="37">
        <v>0</v>
      </c>
      <c r="BF79" s="36">
        <f t="shared" si="71"/>
        <v>0</v>
      </c>
      <c r="BG79" s="37">
        <v>0</v>
      </c>
      <c r="BH79" s="31">
        <v>0</v>
      </c>
      <c r="BI79" s="31">
        <v>0</v>
      </c>
      <c r="BJ79" s="31">
        <v>0</v>
      </c>
      <c r="BK79" s="29"/>
      <c r="BL79" s="29"/>
      <c r="BM79" s="29"/>
      <c r="BN79" s="28">
        <f t="shared" si="51"/>
        <v>394.4</v>
      </c>
      <c r="BO79" s="28">
        <f t="shared" si="72"/>
        <v>137.570664</v>
      </c>
      <c r="BP79" s="28">
        <f t="shared" si="52"/>
        <v>152</v>
      </c>
      <c r="BQ79" s="28">
        <f t="shared" si="73"/>
        <v>110.48867220703391</v>
      </c>
      <c r="BR79" s="29">
        <f t="shared" si="74"/>
        <v>38.5395537525355</v>
      </c>
      <c r="BS79" s="36">
        <v>394.4</v>
      </c>
      <c r="BT79" s="36">
        <v>137.570664</v>
      </c>
      <c r="BU79" s="37">
        <v>50</v>
      </c>
      <c r="BV79" s="36">
        <v>0</v>
      </c>
      <c r="BW79" s="36">
        <v>0</v>
      </c>
      <c r="BX79" s="37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37">
        <v>102</v>
      </c>
      <c r="CE79" s="36">
        <v>0</v>
      </c>
      <c r="CF79" s="36">
        <v>0</v>
      </c>
      <c r="CG79" s="36">
        <v>0</v>
      </c>
      <c r="CH79" s="37">
        <v>0</v>
      </c>
      <c r="CI79" s="36">
        <v>0</v>
      </c>
      <c r="CJ79" s="37">
        <v>102</v>
      </c>
      <c r="CK79" s="36">
        <v>0</v>
      </c>
      <c r="CL79" s="36">
        <v>0</v>
      </c>
      <c r="CM79" s="37">
        <v>0</v>
      </c>
      <c r="CN79" s="37">
        <v>5950</v>
      </c>
      <c r="CO79" s="36">
        <v>2376.43</v>
      </c>
      <c r="CP79" s="37">
        <v>434.85</v>
      </c>
      <c r="CQ79" s="37">
        <v>2750</v>
      </c>
      <c r="CR79" s="36">
        <v>895.4000000000001</v>
      </c>
      <c r="CS79" s="37">
        <v>109.85</v>
      </c>
      <c r="CT79" s="36">
        <v>0</v>
      </c>
      <c r="CU79" s="36">
        <v>0</v>
      </c>
      <c r="CV79" s="37">
        <v>0</v>
      </c>
      <c r="CW79" s="37">
        <v>0</v>
      </c>
      <c r="CX79" s="36">
        <v>0</v>
      </c>
      <c r="CY79" s="37">
        <v>0</v>
      </c>
      <c r="CZ79" s="36">
        <v>0</v>
      </c>
      <c r="DA79" s="36">
        <v>0</v>
      </c>
      <c r="DB79" s="37">
        <v>0</v>
      </c>
      <c r="DC79" s="37">
        <v>0</v>
      </c>
      <c r="DD79" s="36">
        <v>0</v>
      </c>
      <c r="DE79" s="37">
        <v>0</v>
      </c>
      <c r="DF79" s="37">
        <v>0</v>
      </c>
      <c r="DG79" s="28">
        <f t="shared" si="53"/>
        <v>67337.8</v>
      </c>
      <c r="DH79" s="28">
        <f t="shared" si="53"/>
        <v>29069.425064</v>
      </c>
      <c r="DI79" s="28">
        <f t="shared" si="75"/>
        <v>24739.262899999998</v>
      </c>
      <c r="DJ79" s="36">
        <v>0</v>
      </c>
      <c r="DK79" s="36">
        <v>0</v>
      </c>
      <c r="DL79" s="36">
        <v>0</v>
      </c>
      <c r="DM79" s="37">
        <v>241.7</v>
      </c>
      <c r="DN79" s="36">
        <f t="shared" si="76"/>
        <v>120.85</v>
      </c>
      <c r="DO79" s="37">
        <v>241.7</v>
      </c>
      <c r="DP79" s="36">
        <v>0</v>
      </c>
      <c r="DQ79" s="36">
        <v>0</v>
      </c>
      <c r="DR79" s="36">
        <v>0</v>
      </c>
      <c r="DS79" s="36">
        <v>0</v>
      </c>
      <c r="DT79" s="36">
        <v>0</v>
      </c>
      <c r="DU79" s="36">
        <v>0</v>
      </c>
      <c r="DV79" s="36">
        <v>0</v>
      </c>
      <c r="DW79" s="36">
        <v>0</v>
      </c>
      <c r="DX79" s="36">
        <v>0</v>
      </c>
      <c r="DY79" s="37">
        <v>0</v>
      </c>
      <c r="DZ79" s="36">
        <f t="shared" si="77"/>
        <v>0</v>
      </c>
      <c r="EA79" s="37">
        <v>0</v>
      </c>
      <c r="EB79" s="36">
        <v>0</v>
      </c>
      <c r="EC79" s="28">
        <f t="shared" si="54"/>
        <v>241.7</v>
      </c>
      <c r="ED79" s="28">
        <f t="shared" si="78"/>
        <v>120.85</v>
      </c>
      <c r="EE79" s="28">
        <f t="shared" si="55"/>
        <v>241.7</v>
      </c>
      <c r="EF79" s="32"/>
      <c r="EG79" s="32"/>
      <c r="EI79" s="32"/>
    </row>
    <row r="80" spans="1:139" s="34" customFormat="1" ht="20.25" customHeight="1">
      <c r="A80" s="26">
        <v>71</v>
      </c>
      <c r="B80" s="33" t="s">
        <v>117</v>
      </c>
      <c r="C80" s="36">
        <v>2380.4868</v>
      </c>
      <c r="D80" s="36">
        <v>2134.9611</v>
      </c>
      <c r="E80" s="28">
        <f t="shared" si="56"/>
        <v>28027.4</v>
      </c>
      <c r="F80" s="28">
        <f t="shared" si="57"/>
        <v>13119.3577408</v>
      </c>
      <c r="G80" s="28">
        <f t="shared" si="46"/>
        <v>12036.5245</v>
      </c>
      <c r="H80" s="28">
        <f t="shared" si="58"/>
        <v>91.74629381869443</v>
      </c>
      <c r="I80" s="28">
        <f t="shared" si="59"/>
        <v>42.94556219984729</v>
      </c>
      <c r="J80" s="28">
        <f t="shared" si="47"/>
        <v>8394.6</v>
      </c>
      <c r="K80" s="28">
        <f t="shared" si="48"/>
        <v>3302.9577408000005</v>
      </c>
      <c r="L80" s="28">
        <f t="shared" si="60"/>
        <v>2299.6245</v>
      </c>
      <c r="M80" s="28">
        <f t="shared" si="61"/>
        <v>69.62318868309268</v>
      </c>
      <c r="N80" s="28">
        <f t="shared" si="62"/>
        <v>27.394092630977052</v>
      </c>
      <c r="O80" s="28">
        <f t="shared" si="49"/>
        <v>4984.6</v>
      </c>
      <c r="P80" s="28">
        <f t="shared" si="63"/>
        <v>2059.1282908000003</v>
      </c>
      <c r="Q80" s="28">
        <f t="shared" si="50"/>
        <v>1365.3425</v>
      </c>
      <c r="R80" s="28">
        <f t="shared" si="81"/>
        <v>66.30682051721728</v>
      </c>
      <c r="S80" s="29">
        <f t="shared" si="82"/>
        <v>27.391214942021424</v>
      </c>
      <c r="T80" s="36">
        <v>184.6</v>
      </c>
      <c r="U80" s="36">
        <v>76.2578908</v>
      </c>
      <c r="V80" s="37">
        <v>42.3425</v>
      </c>
      <c r="W80" s="28">
        <f t="shared" si="79"/>
        <v>55.52540144475121</v>
      </c>
      <c r="X80" s="29">
        <f t="shared" si="80"/>
        <v>22.93743228602384</v>
      </c>
      <c r="Y80" s="37">
        <v>1650</v>
      </c>
      <c r="Z80" s="36">
        <v>455.0535</v>
      </c>
      <c r="AA80" s="37">
        <v>579.24</v>
      </c>
      <c r="AB80" s="28">
        <f t="shared" si="64"/>
        <v>127.2905273775501</v>
      </c>
      <c r="AC80" s="29">
        <f t="shared" si="65"/>
        <v>35.10545454545454</v>
      </c>
      <c r="AD80" s="36">
        <v>4800</v>
      </c>
      <c r="AE80" s="36">
        <v>1982.8704000000002</v>
      </c>
      <c r="AF80" s="37">
        <v>1323</v>
      </c>
      <c r="AG80" s="28">
        <f t="shared" si="66"/>
        <v>66.72145592571253</v>
      </c>
      <c r="AH80" s="29">
        <f t="shared" si="67"/>
        <v>27.5625</v>
      </c>
      <c r="AI80" s="36">
        <v>50</v>
      </c>
      <c r="AJ80" s="36">
        <v>33.51045</v>
      </c>
      <c r="AK80" s="37">
        <v>20</v>
      </c>
      <c r="AL80" s="28">
        <f t="shared" si="68"/>
        <v>59.6828750434566</v>
      </c>
      <c r="AM80" s="29">
        <f t="shared" si="69"/>
        <v>40</v>
      </c>
      <c r="AN80" s="30">
        <v>0</v>
      </c>
      <c r="AO80" s="30"/>
      <c r="AP80" s="36">
        <v>0</v>
      </c>
      <c r="AQ80" s="28"/>
      <c r="AR80" s="29"/>
      <c r="AS80" s="30">
        <v>0</v>
      </c>
      <c r="AT80" s="30"/>
      <c r="AU80" s="29">
        <v>0</v>
      </c>
      <c r="AV80" s="29"/>
      <c r="AW80" s="29"/>
      <c r="AX80" s="29"/>
      <c r="AY80" s="37">
        <v>19632.8</v>
      </c>
      <c r="AZ80" s="36">
        <f t="shared" si="70"/>
        <v>9816.4</v>
      </c>
      <c r="BA80" s="37">
        <v>9736.9</v>
      </c>
      <c r="BB80" s="31"/>
      <c r="BC80" s="31">
        <v>0</v>
      </c>
      <c r="BD80" s="31">
        <v>0</v>
      </c>
      <c r="BE80" s="37">
        <v>0</v>
      </c>
      <c r="BF80" s="36">
        <f t="shared" si="71"/>
        <v>0</v>
      </c>
      <c r="BG80" s="37">
        <v>0</v>
      </c>
      <c r="BH80" s="31">
        <v>0</v>
      </c>
      <c r="BI80" s="31">
        <v>0</v>
      </c>
      <c r="BJ80" s="31">
        <v>0</v>
      </c>
      <c r="BK80" s="29"/>
      <c r="BL80" s="29"/>
      <c r="BM80" s="29"/>
      <c r="BN80" s="28">
        <f t="shared" si="51"/>
        <v>150</v>
      </c>
      <c r="BO80" s="28">
        <f t="shared" si="72"/>
        <v>52.3215</v>
      </c>
      <c r="BP80" s="28">
        <f t="shared" si="52"/>
        <v>0</v>
      </c>
      <c r="BQ80" s="28">
        <f t="shared" si="73"/>
        <v>0</v>
      </c>
      <c r="BR80" s="29">
        <f t="shared" si="74"/>
        <v>0</v>
      </c>
      <c r="BS80" s="36">
        <v>150</v>
      </c>
      <c r="BT80" s="36">
        <v>52.3215</v>
      </c>
      <c r="BU80" s="37">
        <v>0</v>
      </c>
      <c r="BV80" s="36">
        <v>0</v>
      </c>
      <c r="BW80" s="36">
        <v>0</v>
      </c>
      <c r="BX80" s="37">
        <v>0</v>
      </c>
      <c r="BY80" s="36">
        <v>0</v>
      </c>
      <c r="BZ80" s="36">
        <v>0</v>
      </c>
      <c r="CA80" s="36">
        <v>0</v>
      </c>
      <c r="CB80" s="36">
        <v>0</v>
      </c>
      <c r="CC80" s="36">
        <v>0</v>
      </c>
      <c r="CD80" s="37">
        <v>0</v>
      </c>
      <c r="CE80" s="36">
        <v>0</v>
      </c>
      <c r="CF80" s="36">
        <v>0</v>
      </c>
      <c r="CG80" s="36">
        <v>0</v>
      </c>
      <c r="CH80" s="37">
        <v>0</v>
      </c>
      <c r="CI80" s="36">
        <v>0</v>
      </c>
      <c r="CJ80" s="37">
        <v>0</v>
      </c>
      <c r="CK80" s="36">
        <v>0</v>
      </c>
      <c r="CL80" s="36">
        <v>0</v>
      </c>
      <c r="CM80" s="37">
        <v>0</v>
      </c>
      <c r="CN80" s="37">
        <v>1260</v>
      </c>
      <c r="CO80" s="36">
        <v>623.064</v>
      </c>
      <c r="CP80" s="37">
        <v>105</v>
      </c>
      <c r="CQ80" s="37">
        <v>700</v>
      </c>
      <c r="CR80" s="36">
        <v>227.92000000000002</v>
      </c>
      <c r="CS80" s="37">
        <v>51</v>
      </c>
      <c r="CT80" s="36">
        <v>0</v>
      </c>
      <c r="CU80" s="36">
        <v>0</v>
      </c>
      <c r="CV80" s="37">
        <v>0</v>
      </c>
      <c r="CW80" s="37">
        <v>100</v>
      </c>
      <c r="CX80" s="36">
        <v>0</v>
      </c>
      <c r="CY80" s="37">
        <v>100</v>
      </c>
      <c r="CZ80" s="36">
        <v>0</v>
      </c>
      <c r="DA80" s="36">
        <v>0</v>
      </c>
      <c r="DB80" s="37">
        <v>0</v>
      </c>
      <c r="DC80" s="37">
        <v>200</v>
      </c>
      <c r="DD80" s="36">
        <v>79.88</v>
      </c>
      <c r="DE80" s="37">
        <v>130.042</v>
      </c>
      <c r="DF80" s="37">
        <v>0</v>
      </c>
      <c r="DG80" s="28">
        <f t="shared" si="53"/>
        <v>28027.4</v>
      </c>
      <c r="DH80" s="28">
        <f t="shared" si="53"/>
        <v>13119.3577408</v>
      </c>
      <c r="DI80" s="28">
        <f t="shared" si="75"/>
        <v>12036.5245</v>
      </c>
      <c r="DJ80" s="36">
        <v>0</v>
      </c>
      <c r="DK80" s="36">
        <v>0</v>
      </c>
      <c r="DL80" s="36">
        <v>0</v>
      </c>
      <c r="DM80" s="37">
        <v>0</v>
      </c>
      <c r="DN80" s="36">
        <f t="shared" si="76"/>
        <v>0</v>
      </c>
      <c r="DO80" s="37">
        <v>0</v>
      </c>
      <c r="DP80" s="36">
        <v>0</v>
      </c>
      <c r="DQ80" s="36">
        <v>0</v>
      </c>
      <c r="DR80" s="36">
        <v>0</v>
      </c>
      <c r="DS80" s="36">
        <v>0</v>
      </c>
      <c r="DT80" s="36">
        <v>0</v>
      </c>
      <c r="DU80" s="36">
        <v>0</v>
      </c>
      <c r="DV80" s="36">
        <v>0</v>
      </c>
      <c r="DW80" s="36">
        <v>0</v>
      </c>
      <c r="DX80" s="36">
        <v>0</v>
      </c>
      <c r="DY80" s="37">
        <v>0</v>
      </c>
      <c r="DZ80" s="36">
        <f t="shared" si="77"/>
        <v>0</v>
      </c>
      <c r="EA80" s="37">
        <v>0</v>
      </c>
      <c r="EB80" s="36">
        <v>0</v>
      </c>
      <c r="EC80" s="28">
        <f t="shared" si="54"/>
        <v>0</v>
      </c>
      <c r="ED80" s="28">
        <f t="shared" si="78"/>
        <v>0</v>
      </c>
      <c r="EE80" s="28">
        <f t="shared" si="55"/>
        <v>0</v>
      </c>
      <c r="EF80" s="32"/>
      <c r="EG80" s="32"/>
      <c r="EI80" s="32"/>
    </row>
    <row r="81" spans="1:139" s="34" customFormat="1" ht="20.25" customHeight="1">
      <c r="A81" s="26">
        <v>72</v>
      </c>
      <c r="B81" s="33" t="s">
        <v>118</v>
      </c>
      <c r="C81" s="36">
        <v>439.5032</v>
      </c>
      <c r="D81" s="36">
        <v>3523.5286</v>
      </c>
      <c r="E81" s="28">
        <f t="shared" si="56"/>
        <v>23292.399999999998</v>
      </c>
      <c r="F81" s="28">
        <f t="shared" si="57"/>
        <v>10221.169299999998</v>
      </c>
      <c r="G81" s="28">
        <f t="shared" si="46"/>
        <v>8320.769</v>
      </c>
      <c r="H81" s="28">
        <f t="shared" si="58"/>
        <v>81.40721238224674</v>
      </c>
      <c r="I81" s="28">
        <f t="shared" si="59"/>
        <v>35.72310710789786</v>
      </c>
      <c r="J81" s="28">
        <f t="shared" si="47"/>
        <v>9915.6</v>
      </c>
      <c r="K81" s="28">
        <f t="shared" si="48"/>
        <v>3532.7693</v>
      </c>
      <c r="L81" s="28">
        <f t="shared" si="60"/>
        <v>1638.569</v>
      </c>
      <c r="M81" s="28">
        <f t="shared" si="61"/>
        <v>46.38199839429085</v>
      </c>
      <c r="N81" s="28">
        <f t="shared" si="62"/>
        <v>16.52516237040623</v>
      </c>
      <c r="O81" s="28">
        <f t="shared" si="49"/>
        <v>4210</v>
      </c>
      <c r="P81" s="28">
        <f t="shared" si="63"/>
        <v>1739.14258</v>
      </c>
      <c r="Q81" s="28">
        <f t="shared" si="50"/>
        <v>971.7239999999999</v>
      </c>
      <c r="R81" s="28">
        <f t="shared" si="81"/>
        <v>55.87373980573807</v>
      </c>
      <c r="S81" s="29">
        <f t="shared" si="82"/>
        <v>23.08133016627078</v>
      </c>
      <c r="T81" s="36">
        <v>10</v>
      </c>
      <c r="U81" s="36">
        <v>4.13098</v>
      </c>
      <c r="V81" s="37">
        <v>3.164</v>
      </c>
      <c r="W81" s="28">
        <f t="shared" si="79"/>
        <v>76.59199511980208</v>
      </c>
      <c r="X81" s="29">
        <f t="shared" si="80"/>
        <v>31.64</v>
      </c>
      <c r="Y81" s="37">
        <v>4050</v>
      </c>
      <c r="Z81" s="36">
        <v>1116.9495</v>
      </c>
      <c r="AA81" s="37">
        <v>486.345</v>
      </c>
      <c r="AB81" s="28">
        <f t="shared" si="64"/>
        <v>43.542255043759816</v>
      </c>
      <c r="AC81" s="29">
        <f t="shared" si="65"/>
        <v>12.00851851851852</v>
      </c>
      <c r="AD81" s="36">
        <v>4200</v>
      </c>
      <c r="AE81" s="36">
        <v>1735.0116</v>
      </c>
      <c r="AF81" s="37">
        <v>968.56</v>
      </c>
      <c r="AG81" s="28">
        <f t="shared" si="66"/>
        <v>55.82441062641886</v>
      </c>
      <c r="AH81" s="29">
        <f t="shared" si="67"/>
        <v>23.06095238095238</v>
      </c>
      <c r="AI81" s="36">
        <v>170</v>
      </c>
      <c r="AJ81" s="36">
        <v>113.93552999999999</v>
      </c>
      <c r="AK81" s="37">
        <v>25.5</v>
      </c>
      <c r="AL81" s="28">
        <f t="shared" si="68"/>
        <v>22.381078141296225</v>
      </c>
      <c r="AM81" s="29">
        <f t="shared" si="69"/>
        <v>15</v>
      </c>
      <c r="AN81" s="30">
        <v>0</v>
      </c>
      <c r="AO81" s="30"/>
      <c r="AP81" s="36">
        <v>0</v>
      </c>
      <c r="AQ81" s="28"/>
      <c r="AR81" s="29"/>
      <c r="AS81" s="30">
        <v>0</v>
      </c>
      <c r="AT81" s="30"/>
      <c r="AU81" s="29">
        <v>0</v>
      </c>
      <c r="AV81" s="29"/>
      <c r="AW81" s="29"/>
      <c r="AX81" s="29"/>
      <c r="AY81" s="37">
        <v>13376.8</v>
      </c>
      <c r="AZ81" s="36">
        <f t="shared" si="70"/>
        <v>6688.4</v>
      </c>
      <c r="BA81" s="37">
        <v>6682.2</v>
      </c>
      <c r="BB81" s="31"/>
      <c r="BC81" s="31">
        <v>0</v>
      </c>
      <c r="BD81" s="31">
        <v>0</v>
      </c>
      <c r="BE81" s="37">
        <v>0</v>
      </c>
      <c r="BF81" s="36">
        <f t="shared" si="71"/>
        <v>0</v>
      </c>
      <c r="BG81" s="37">
        <v>0</v>
      </c>
      <c r="BH81" s="31">
        <v>0</v>
      </c>
      <c r="BI81" s="31">
        <v>0</v>
      </c>
      <c r="BJ81" s="31">
        <v>0</v>
      </c>
      <c r="BK81" s="29"/>
      <c r="BL81" s="29"/>
      <c r="BM81" s="29"/>
      <c r="BN81" s="28">
        <f t="shared" si="51"/>
        <v>605</v>
      </c>
      <c r="BO81" s="28">
        <f t="shared" si="72"/>
        <v>211.03005</v>
      </c>
      <c r="BP81" s="28">
        <f t="shared" si="52"/>
        <v>14.9</v>
      </c>
      <c r="BQ81" s="28">
        <f t="shared" si="73"/>
        <v>7.06060582367298</v>
      </c>
      <c r="BR81" s="29">
        <f t="shared" si="74"/>
        <v>2.462809917355372</v>
      </c>
      <c r="BS81" s="36">
        <v>605</v>
      </c>
      <c r="BT81" s="36">
        <v>211.03005</v>
      </c>
      <c r="BU81" s="37">
        <v>14.9</v>
      </c>
      <c r="BV81" s="36">
        <v>0</v>
      </c>
      <c r="BW81" s="36">
        <v>0</v>
      </c>
      <c r="BX81" s="37">
        <v>0</v>
      </c>
      <c r="BY81" s="36">
        <v>0</v>
      </c>
      <c r="BZ81" s="36">
        <v>0</v>
      </c>
      <c r="CA81" s="36">
        <v>0</v>
      </c>
      <c r="CB81" s="36">
        <v>0</v>
      </c>
      <c r="CC81" s="36">
        <v>0</v>
      </c>
      <c r="CD81" s="37">
        <v>0</v>
      </c>
      <c r="CE81" s="36">
        <v>0</v>
      </c>
      <c r="CF81" s="36">
        <v>0</v>
      </c>
      <c r="CG81" s="36">
        <v>0</v>
      </c>
      <c r="CH81" s="37">
        <v>0</v>
      </c>
      <c r="CI81" s="36">
        <v>0</v>
      </c>
      <c r="CJ81" s="37">
        <v>0</v>
      </c>
      <c r="CK81" s="36">
        <v>0</v>
      </c>
      <c r="CL81" s="36">
        <v>0</v>
      </c>
      <c r="CM81" s="37">
        <v>0</v>
      </c>
      <c r="CN81" s="37">
        <v>880.6</v>
      </c>
      <c r="CO81" s="36">
        <v>351.71164000000005</v>
      </c>
      <c r="CP81" s="37">
        <v>140.1</v>
      </c>
      <c r="CQ81" s="37">
        <v>880.6</v>
      </c>
      <c r="CR81" s="36">
        <v>286.72336000000007</v>
      </c>
      <c r="CS81" s="37">
        <v>140.1</v>
      </c>
      <c r="CT81" s="36">
        <v>0</v>
      </c>
      <c r="CU81" s="36">
        <v>0</v>
      </c>
      <c r="CV81" s="37">
        <v>0</v>
      </c>
      <c r="CW81" s="37">
        <v>0</v>
      </c>
      <c r="CX81" s="36">
        <v>0</v>
      </c>
      <c r="CY81" s="37">
        <v>0</v>
      </c>
      <c r="CZ81" s="36">
        <v>0</v>
      </c>
      <c r="DA81" s="36">
        <v>0</v>
      </c>
      <c r="DB81" s="37">
        <v>0</v>
      </c>
      <c r="DC81" s="37">
        <v>0</v>
      </c>
      <c r="DD81" s="36">
        <v>0</v>
      </c>
      <c r="DE81" s="37">
        <v>0</v>
      </c>
      <c r="DF81" s="37">
        <v>0</v>
      </c>
      <c r="DG81" s="28">
        <f t="shared" si="53"/>
        <v>23292.399999999998</v>
      </c>
      <c r="DH81" s="28">
        <f t="shared" si="53"/>
        <v>10221.169299999998</v>
      </c>
      <c r="DI81" s="28">
        <f t="shared" si="75"/>
        <v>8320.769</v>
      </c>
      <c r="DJ81" s="36">
        <v>0</v>
      </c>
      <c r="DK81" s="36">
        <v>0</v>
      </c>
      <c r="DL81" s="36">
        <v>0</v>
      </c>
      <c r="DM81" s="37">
        <v>0</v>
      </c>
      <c r="DN81" s="36">
        <f t="shared" si="76"/>
        <v>0</v>
      </c>
      <c r="DO81" s="37">
        <v>0</v>
      </c>
      <c r="DP81" s="36">
        <v>0</v>
      </c>
      <c r="DQ81" s="36">
        <v>0</v>
      </c>
      <c r="DR81" s="36">
        <v>0</v>
      </c>
      <c r="DS81" s="36">
        <v>0</v>
      </c>
      <c r="DT81" s="36">
        <v>0</v>
      </c>
      <c r="DU81" s="36">
        <v>0</v>
      </c>
      <c r="DV81" s="36">
        <v>0</v>
      </c>
      <c r="DW81" s="36">
        <v>0</v>
      </c>
      <c r="DX81" s="36">
        <v>0</v>
      </c>
      <c r="DY81" s="37">
        <v>0</v>
      </c>
      <c r="DZ81" s="36">
        <f t="shared" si="77"/>
        <v>0</v>
      </c>
      <c r="EA81" s="37">
        <v>0</v>
      </c>
      <c r="EB81" s="36">
        <v>0</v>
      </c>
      <c r="EC81" s="28">
        <f t="shared" si="54"/>
        <v>0</v>
      </c>
      <c r="ED81" s="28">
        <f t="shared" si="78"/>
        <v>0</v>
      </c>
      <c r="EE81" s="28">
        <f t="shared" si="55"/>
        <v>0</v>
      </c>
      <c r="EF81" s="32"/>
      <c r="EG81" s="32"/>
      <c r="EI81" s="32"/>
    </row>
    <row r="82" spans="1:139" s="34" customFormat="1" ht="20.25" customHeight="1">
      <c r="A82" s="26">
        <v>73</v>
      </c>
      <c r="B82" s="33" t="s">
        <v>119</v>
      </c>
      <c r="C82" s="36">
        <v>24100.9375</v>
      </c>
      <c r="D82" s="36">
        <v>18416.2478</v>
      </c>
      <c r="E82" s="28">
        <f t="shared" si="56"/>
        <v>144707.7</v>
      </c>
      <c r="F82" s="28">
        <f t="shared" si="57"/>
        <v>64549.1908</v>
      </c>
      <c r="G82" s="28">
        <f t="shared" si="46"/>
        <v>57152.731799999994</v>
      </c>
      <c r="H82" s="28">
        <f t="shared" si="58"/>
        <v>88.541360614547</v>
      </c>
      <c r="I82" s="28">
        <f t="shared" si="59"/>
        <v>39.49529416886592</v>
      </c>
      <c r="J82" s="28">
        <f t="shared" si="47"/>
        <v>60400</v>
      </c>
      <c r="K82" s="28">
        <f t="shared" si="48"/>
        <v>22395.340799999998</v>
      </c>
      <c r="L82" s="28">
        <f t="shared" si="60"/>
        <v>19973.9318</v>
      </c>
      <c r="M82" s="28">
        <f t="shared" si="61"/>
        <v>89.18788947386771</v>
      </c>
      <c r="N82" s="28">
        <f t="shared" si="62"/>
        <v>33.06942350993377</v>
      </c>
      <c r="O82" s="28">
        <f t="shared" si="49"/>
        <v>25000</v>
      </c>
      <c r="P82" s="28">
        <f t="shared" si="63"/>
        <v>10327.45</v>
      </c>
      <c r="Q82" s="28">
        <f t="shared" si="50"/>
        <v>10996.655999999999</v>
      </c>
      <c r="R82" s="28">
        <f t="shared" si="81"/>
        <v>106.47987644578282</v>
      </c>
      <c r="S82" s="29">
        <f t="shared" si="82"/>
        <v>43.986624</v>
      </c>
      <c r="T82" s="36">
        <v>3540</v>
      </c>
      <c r="U82" s="36">
        <v>1462.36692</v>
      </c>
      <c r="V82" s="37">
        <v>1769.874</v>
      </c>
      <c r="W82" s="28">
        <f t="shared" si="79"/>
        <v>121.02803857187907</v>
      </c>
      <c r="X82" s="29">
        <f t="shared" si="80"/>
        <v>49.996440677966106</v>
      </c>
      <c r="Y82" s="37">
        <v>18400</v>
      </c>
      <c r="Z82" s="36">
        <v>5074.536</v>
      </c>
      <c r="AA82" s="37">
        <v>3463.0622</v>
      </c>
      <c r="AB82" s="28">
        <f t="shared" si="64"/>
        <v>68.24391826168934</v>
      </c>
      <c r="AC82" s="29">
        <f t="shared" si="65"/>
        <v>18.820990217391305</v>
      </c>
      <c r="AD82" s="36">
        <v>21460</v>
      </c>
      <c r="AE82" s="36">
        <v>8865.08308</v>
      </c>
      <c r="AF82" s="37">
        <v>9226.782</v>
      </c>
      <c r="AG82" s="28">
        <f t="shared" si="66"/>
        <v>104.08003982293191</v>
      </c>
      <c r="AH82" s="29">
        <f t="shared" si="67"/>
        <v>42.99525629077353</v>
      </c>
      <c r="AI82" s="36">
        <v>1200</v>
      </c>
      <c r="AJ82" s="36">
        <v>804.2508</v>
      </c>
      <c r="AK82" s="37">
        <v>776.703</v>
      </c>
      <c r="AL82" s="28">
        <f t="shared" si="68"/>
        <v>96.57472519766222</v>
      </c>
      <c r="AM82" s="29">
        <f t="shared" si="69"/>
        <v>64.72525</v>
      </c>
      <c r="AN82" s="30">
        <v>0</v>
      </c>
      <c r="AO82" s="30"/>
      <c r="AP82" s="36">
        <v>0</v>
      </c>
      <c r="AQ82" s="28"/>
      <c r="AR82" s="29"/>
      <c r="AS82" s="30">
        <v>0</v>
      </c>
      <c r="AT82" s="30"/>
      <c r="AU82" s="29">
        <v>0</v>
      </c>
      <c r="AV82" s="29"/>
      <c r="AW82" s="29"/>
      <c r="AX82" s="29"/>
      <c r="AY82" s="37">
        <v>74857.7</v>
      </c>
      <c r="AZ82" s="36">
        <f t="shared" si="70"/>
        <v>37428.85</v>
      </c>
      <c r="BA82" s="37">
        <v>35278.9</v>
      </c>
      <c r="BB82" s="31"/>
      <c r="BC82" s="31">
        <v>0</v>
      </c>
      <c r="BD82" s="31">
        <v>0</v>
      </c>
      <c r="BE82" s="37">
        <v>0</v>
      </c>
      <c r="BF82" s="36">
        <f t="shared" si="71"/>
        <v>0</v>
      </c>
      <c r="BG82" s="37">
        <v>1299.9</v>
      </c>
      <c r="BH82" s="31">
        <v>0</v>
      </c>
      <c r="BI82" s="31">
        <v>0</v>
      </c>
      <c r="BJ82" s="31">
        <v>0</v>
      </c>
      <c r="BK82" s="29"/>
      <c r="BL82" s="29"/>
      <c r="BM82" s="29"/>
      <c r="BN82" s="28">
        <f t="shared" si="51"/>
        <v>2400</v>
      </c>
      <c r="BO82" s="28">
        <f t="shared" si="72"/>
        <v>837.144</v>
      </c>
      <c r="BP82" s="28">
        <f t="shared" si="52"/>
        <v>817.8986</v>
      </c>
      <c r="BQ82" s="28">
        <f t="shared" si="73"/>
        <v>97.7010645719255</v>
      </c>
      <c r="BR82" s="29">
        <f t="shared" si="74"/>
        <v>34.07910833333334</v>
      </c>
      <c r="BS82" s="36">
        <v>2400</v>
      </c>
      <c r="BT82" s="36">
        <v>837.144</v>
      </c>
      <c r="BU82" s="37">
        <v>817.8986</v>
      </c>
      <c r="BV82" s="36">
        <v>0</v>
      </c>
      <c r="BW82" s="36">
        <v>0</v>
      </c>
      <c r="BX82" s="37">
        <v>0</v>
      </c>
      <c r="BY82" s="36">
        <v>0</v>
      </c>
      <c r="BZ82" s="36">
        <v>0</v>
      </c>
      <c r="CA82" s="36">
        <v>0</v>
      </c>
      <c r="CB82" s="36">
        <v>0</v>
      </c>
      <c r="CC82" s="36">
        <v>0</v>
      </c>
      <c r="CD82" s="37">
        <v>0</v>
      </c>
      <c r="CE82" s="36">
        <v>0</v>
      </c>
      <c r="CF82" s="36">
        <v>0</v>
      </c>
      <c r="CG82" s="36">
        <v>0</v>
      </c>
      <c r="CH82" s="37">
        <v>0</v>
      </c>
      <c r="CI82" s="36">
        <v>0</v>
      </c>
      <c r="CJ82" s="37">
        <v>0</v>
      </c>
      <c r="CK82" s="36">
        <v>8000</v>
      </c>
      <c r="CL82" s="36">
        <v>3195.2</v>
      </c>
      <c r="CM82" s="37">
        <v>2186.2</v>
      </c>
      <c r="CN82" s="37">
        <v>5400</v>
      </c>
      <c r="CO82" s="36">
        <v>2156.7599999999998</v>
      </c>
      <c r="CP82" s="37">
        <v>1379.96</v>
      </c>
      <c r="CQ82" s="37">
        <v>5400</v>
      </c>
      <c r="CR82" s="36">
        <v>1758.2400000000002</v>
      </c>
      <c r="CS82" s="37">
        <v>1379.96</v>
      </c>
      <c r="CT82" s="36">
        <v>0</v>
      </c>
      <c r="CU82" s="36">
        <v>0</v>
      </c>
      <c r="CV82" s="37">
        <v>353.452</v>
      </c>
      <c r="CW82" s="37">
        <v>0</v>
      </c>
      <c r="CX82" s="36">
        <v>0</v>
      </c>
      <c r="CY82" s="37">
        <v>0</v>
      </c>
      <c r="CZ82" s="36">
        <v>0</v>
      </c>
      <c r="DA82" s="36">
        <v>0</v>
      </c>
      <c r="DB82" s="37">
        <v>600</v>
      </c>
      <c r="DC82" s="37">
        <v>0</v>
      </c>
      <c r="DD82" s="36">
        <v>0</v>
      </c>
      <c r="DE82" s="37">
        <v>0</v>
      </c>
      <c r="DF82" s="37">
        <v>0</v>
      </c>
      <c r="DG82" s="28">
        <f t="shared" si="53"/>
        <v>135257.7</v>
      </c>
      <c r="DH82" s="28">
        <f t="shared" si="53"/>
        <v>59824.1908</v>
      </c>
      <c r="DI82" s="28">
        <f t="shared" si="75"/>
        <v>57152.731799999994</v>
      </c>
      <c r="DJ82" s="36">
        <v>0</v>
      </c>
      <c r="DK82" s="36">
        <v>0</v>
      </c>
      <c r="DL82" s="36">
        <v>0</v>
      </c>
      <c r="DM82" s="37">
        <v>9450</v>
      </c>
      <c r="DN82" s="36">
        <f t="shared" si="76"/>
        <v>4725</v>
      </c>
      <c r="DO82" s="37">
        <v>0</v>
      </c>
      <c r="DP82" s="36">
        <v>0</v>
      </c>
      <c r="DQ82" s="36">
        <v>0</v>
      </c>
      <c r="DR82" s="36">
        <v>0</v>
      </c>
      <c r="DS82" s="36">
        <v>0</v>
      </c>
      <c r="DT82" s="36">
        <v>0</v>
      </c>
      <c r="DU82" s="36">
        <v>0</v>
      </c>
      <c r="DV82" s="36">
        <v>0</v>
      </c>
      <c r="DW82" s="36">
        <v>0</v>
      </c>
      <c r="DX82" s="36">
        <v>0</v>
      </c>
      <c r="DY82" s="37">
        <v>0</v>
      </c>
      <c r="DZ82" s="36">
        <f t="shared" si="77"/>
        <v>0</v>
      </c>
      <c r="EA82" s="37">
        <v>0</v>
      </c>
      <c r="EB82" s="36">
        <v>0</v>
      </c>
      <c r="EC82" s="28">
        <f t="shared" si="54"/>
        <v>9450</v>
      </c>
      <c r="ED82" s="28">
        <f t="shared" si="78"/>
        <v>4725</v>
      </c>
      <c r="EE82" s="28">
        <f t="shared" si="55"/>
        <v>0</v>
      </c>
      <c r="EF82" s="32"/>
      <c r="EG82" s="32"/>
      <c r="EI82" s="32"/>
    </row>
    <row r="83" spans="1:139" s="34" customFormat="1" ht="20.25" customHeight="1">
      <c r="A83" s="26">
        <v>74</v>
      </c>
      <c r="B83" s="33" t="s">
        <v>120</v>
      </c>
      <c r="C83" s="36">
        <v>107.0925</v>
      </c>
      <c r="D83" s="36">
        <v>36559.192</v>
      </c>
      <c r="E83" s="28">
        <f t="shared" si="56"/>
        <v>145964.3</v>
      </c>
      <c r="F83" s="28">
        <f t="shared" si="57"/>
        <v>65766.5336827</v>
      </c>
      <c r="G83" s="28">
        <f t="shared" si="46"/>
        <v>57477.349</v>
      </c>
      <c r="H83" s="28">
        <f t="shared" si="58"/>
        <v>87.3960444339482</v>
      </c>
      <c r="I83" s="28">
        <f t="shared" si="59"/>
        <v>39.37767591116458</v>
      </c>
      <c r="J83" s="28">
        <f t="shared" si="47"/>
        <v>51212.3</v>
      </c>
      <c r="K83" s="28">
        <f t="shared" si="48"/>
        <v>18390.5336827</v>
      </c>
      <c r="L83" s="28">
        <f t="shared" si="60"/>
        <v>9333.848999999998</v>
      </c>
      <c r="M83" s="28">
        <f t="shared" si="61"/>
        <v>50.753551588230216</v>
      </c>
      <c r="N83" s="28">
        <f t="shared" si="62"/>
        <v>18.225795365566473</v>
      </c>
      <c r="O83" s="28">
        <f t="shared" si="49"/>
        <v>16618</v>
      </c>
      <c r="P83" s="28">
        <f t="shared" si="63"/>
        <v>6864.862564</v>
      </c>
      <c r="Q83" s="28">
        <f t="shared" si="50"/>
        <v>5616.0019999999995</v>
      </c>
      <c r="R83" s="28">
        <f t="shared" si="81"/>
        <v>81.80793056879033</v>
      </c>
      <c r="S83" s="29">
        <f t="shared" si="82"/>
        <v>33.79469250210615</v>
      </c>
      <c r="T83" s="36">
        <v>1018</v>
      </c>
      <c r="U83" s="36">
        <v>420.533764</v>
      </c>
      <c r="V83" s="37">
        <v>142.052</v>
      </c>
      <c r="W83" s="28">
        <f>V83/U82:U83*100</f>
        <v>33.77897618703453</v>
      </c>
      <c r="X83" s="29">
        <f t="shared" si="80"/>
        <v>13.95402750491159</v>
      </c>
      <c r="Y83" s="37">
        <v>19500</v>
      </c>
      <c r="Z83" s="36">
        <v>5377.905</v>
      </c>
      <c r="AA83" s="37">
        <v>1514.167</v>
      </c>
      <c r="AB83" s="28">
        <f t="shared" si="64"/>
        <v>28.15533186250036</v>
      </c>
      <c r="AC83" s="29">
        <f t="shared" si="65"/>
        <v>7.764958974358974</v>
      </c>
      <c r="AD83" s="36">
        <v>15600</v>
      </c>
      <c r="AE83" s="36">
        <v>6444.3288</v>
      </c>
      <c r="AF83" s="37">
        <v>5473.95</v>
      </c>
      <c r="AG83" s="28">
        <f t="shared" si="66"/>
        <v>84.94212772011261</v>
      </c>
      <c r="AH83" s="29">
        <f t="shared" si="67"/>
        <v>35.089423076923076</v>
      </c>
      <c r="AI83" s="36">
        <v>1084.3</v>
      </c>
      <c r="AJ83" s="36">
        <v>726.7076187</v>
      </c>
      <c r="AK83" s="37">
        <v>996.9</v>
      </c>
      <c r="AL83" s="28">
        <f t="shared" si="68"/>
        <v>137.1803424578573</v>
      </c>
      <c r="AM83" s="29">
        <f t="shared" si="69"/>
        <v>91.9395001383381</v>
      </c>
      <c r="AN83" s="30">
        <v>0</v>
      </c>
      <c r="AO83" s="30"/>
      <c r="AP83" s="36">
        <v>0</v>
      </c>
      <c r="AQ83" s="28"/>
      <c r="AR83" s="29"/>
      <c r="AS83" s="30">
        <v>0</v>
      </c>
      <c r="AT83" s="30"/>
      <c r="AU83" s="29">
        <v>0</v>
      </c>
      <c r="AV83" s="29"/>
      <c r="AW83" s="29"/>
      <c r="AX83" s="29"/>
      <c r="AY83" s="37">
        <v>94752</v>
      </c>
      <c r="AZ83" s="36">
        <f t="shared" si="70"/>
        <v>47376</v>
      </c>
      <c r="BA83" s="37">
        <v>48143.5</v>
      </c>
      <c r="BB83" s="31"/>
      <c r="BC83" s="31">
        <v>0</v>
      </c>
      <c r="BD83" s="31">
        <v>0</v>
      </c>
      <c r="BE83" s="37">
        <v>0</v>
      </c>
      <c r="BF83" s="36">
        <f t="shared" si="71"/>
        <v>0</v>
      </c>
      <c r="BG83" s="37">
        <v>0</v>
      </c>
      <c r="BH83" s="31">
        <v>0</v>
      </c>
      <c r="BI83" s="31">
        <v>0</v>
      </c>
      <c r="BJ83" s="31">
        <v>0</v>
      </c>
      <c r="BK83" s="29"/>
      <c r="BL83" s="29"/>
      <c r="BM83" s="29"/>
      <c r="BN83" s="28">
        <f t="shared" si="51"/>
        <v>3450</v>
      </c>
      <c r="BO83" s="28">
        <f t="shared" si="72"/>
        <v>1203.3945</v>
      </c>
      <c r="BP83" s="28">
        <f t="shared" si="52"/>
        <v>385.81</v>
      </c>
      <c r="BQ83" s="28">
        <f t="shared" si="73"/>
        <v>32.060143203247144</v>
      </c>
      <c r="BR83" s="29">
        <f t="shared" si="74"/>
        <v>11.182898550724637</v>
      </c>
      <c r="BS83" s="36">
        <v>3450</v>
      </c>
      <c r="BT83" s="36">
        <v>1203.3945</v>
      </c>
      <c r="BU83" s="37">
        <v>385.81</v>
      </c>
      <c r="BV83" s="36">
        <v>0</v>
      </c>
      <c r="BW83" s="36">
        <v>0</v>
      </c>
      <c r="BX83" s="37">
        <v>0</v>
      </c>
      <c r="BY83" s="36">
        <v>0</v>
      </c>
      <c r="BZ83" s="36">
        <v>0</v>
      </c>
      <c r="CA83" s="36">
        <v>0</v>
      </c>
      <c r="CB83" s="36">
        <v>0</v>
      </c>
      <c r="CC83" s="36">
        <v>0</v>
      </c>
      <c r="CD83" s="37">
        <v>0</v>
      </c>
      <c r="CE83" s="36">
        <v>0</v>
      </c>
      <c r="CF83" s="36">
        <v>0</v>
      </c>
      <c r="CG83" s="36">
        <v>0</v>
      </c>
      <c r="CH83" s="37">
        <v>0</v>
      </c>
      <c r="CI83" s="36">
        <v>0</v>
      </c>
      <c r="CJ83" s="37">
        <v>0</v>
      </c>
      <c r="CK83" s="36">
        <v>0</v>
      </c>
      <c r="CL83" s="36">
        <v>0</v>
      </c>
      <c r="CM83" s="37">
        <v>0</v>
      </c>
      <c r="CN83" s="37">
        <v>10560</v>
      </c>
      <c r="CO83" s="36">
        <v>4217.664</v>
      </c>
      <c r="CP83" s="37">
        <v>820.97</v>
      </c>
      <c r="CQ83" s="37">
        <v>6400</v>
      </c>
      <c r="CR83" s="36">
        <v>2083.84</v>
      </c>
      <c r="CS83" s="37">
        <v>745.67</v>
      </c>
      <c r="CT83" s="36">
        <v>0</v>
      </c>
      <c r="CU83" s="36">
        <v>0</v>
      </c>
      <c r="CV83" s="37">
        <v>0</v>
      </c>
      <c r="CW83" s="37">
        <v>0</v>
      </c>
      <c r="CX83" s="36">
        <v>0</v>
      </c>
      <c r="CY83" s="37">
        <v>0</v>
      </c>
      <c r="CZ83" s="36">
        <v>0</v>
      </c>
      <c r="DA83" s="36">
        <v>0</v>
      </c>
      <c r="DB83" s="37">
        <v>0</v>
      </c>
      <c r="DC83" s="37">
        <v>0</v>
      </c>
      <c r="DD83" s="36">
        <v>0</v>
      </c>
      <c r="DE83" s="37">
        <v>0</v>
      </c>
      <c r="DF83" s="37">
        <v>0</v>
      </c>
      <c r="DG83" s="28">
        <f t="shared" si="53"/>
        <v>145964.3</v>
      </c>
      <c r="DH83" s="28">
        <f t="shared" si="53"/>
        <v>65766.5336827</v>
      </c>
      <c r="DI83" s="28">
        <f t="shared" si="75"/>
        <v>57477.349</v>
      </c>
      <c r="DJ83" s="36">
        <v>0</v>
      </c>
      <c r="DK83" s="36">
        <v>0</v>
      </c>
      <c r="DL83" s="36">
        <v>0</v>
      </c>
      <c r="DM83" s="37">
        <v>0</v>
      </c>
      <c r="DN83" s="36">
        <f t="shared" si="76"/>
        <v>0</v>
      </c>
      <c r="DO83" s="37">
        <v>0</v>
      </c>
      <c r="DP83" s="36">
        <v>0</v>
      </c>
      <c r="DQ83" s="36">
        <v>0</v>
      </c>
      <c r="DR83" s="36">
        <v>0</v>
      </c>
      <c r="DS83" s="36">
        <v>0</v>
      </c>
      <c r="DT83" s="36">
        <v>0</v>
      </c>
      <c r="DU83" s="36">
        <v>0</v>
      </c>
      <c r="DV83" s="36">
        <v>0</v>
      </c>
      <c r="DW83" s="36">
        <v>0</v>
      </c>
      <c r="DX83" s="36">
        <v>0</v>
      </c>
      <c r="DY83" s="37">
        <v>21000</v>
      </c>
      <c r="DZ83" s="36">
        <f t="shared" si="77"/>
        <v>10500</v>
      </c>
      <c r="EA83" s="37">
        <v>0</v>
      </c>
      <c r="EB83" s="36">
        <v>0</v>
      </c>
      <c r="EC83" s="28">
        <f t="shared" si="54"/>
        <v>21000</v>
      </c>
      <c r="ED83" s="28">
        <f t="shared" si="78"/>
        <v>10500</v>
      </c>
      <c r="EE83" s="28">
        <f t="shared" si="55"/>
        <v>0</v>
      </c>
      <c r="EF83" s="32"/>
      <c r="EG83" s="32"/>
      <c r="EI83" s="32"/>
    </row>
    <row r="84" spans="1:139" s="34" customFormat="1" ht="20.25" customHeight="1">
      <c r="A84" s="26">
        <v>75</v>
      </c>
      <c r="B84" s="33" t="s">
        <v>121</v>
      </c>
      <c r="C84" s="36">
        <v>15627.7789</v>
      </c>
      <c r="D84" s="36">
        <v>9392.5222</v>
      </c>
      <c r="E84" s="28">
        <f t="shared" si="56"/>
        <v>76389.09999999999</v>
      </c>
      <c r="F84" s="28">
        <f t="shared" si="57"/>
        <v>34852.586814999995</v>
      </c>
      <c r="G84" s="28">
        <f t="shared" si="46"/>
        <v>35506.9469</v>
      </c>
      <c r="H84" s="28">
        <f t="shared" si="58"/>
        <v>101.87750794072588</v>
      </c>
      <c r="I84" s="28">
        <f t="shared" si="59"/>
        <v>46.4816929378668</v>
      </c>
      <c r="J84" s="28">
        <f t="shared" si="47"/>
        <v>26404.9</v>
      </c>
      <c r="K84" s="28">
        <f t="shared" si="48"/>
        <v>9860.486815</v>
      </c>
      <c r="L84" s="28">
        <f t="shared" si="60"/>
        <v>9657.8469</v>
      </c>
      <c r="M84" s="28">
        <f t="shared" si="61"/>
        <v>97.94492991267187</v>
      </c>
      <c r="N84" s="28">
        <f t="shared" si="62"/>
        <v>36.57596468837223</v>
      </c>
      <c r="O84" s="28">
        <f t="shared" si="49"/>
        <v>11900</v>
      </c>
      <c r="P84" s="28">
        <f t="shared" si="63"/>
        <v>4915.8662</v>
      </c>
      <c r="Q84" s="28">
        <f t="shared" si="50"/>
        <v>6127.6986</v>
      </c>
      <c r="R84" s="28">
        <f t="shared" si="81"/>
        <v>124.65145206759287</v>
      </c>
      <c r="S84" s="29">
        <f t="shared" si="82"/>
        <v>51.49326554621848</v>
      </c>
      <c r="T84" s="36">
        <v>2400</v>
      </c>
      <c r="U84" s="36">
        <v>991.4352000000001</v>
      </c>
      <c r="V84" s="37">
        <v>1422.7986</v>
      </c>
      <c r="W84" s="28">
        <f t="shared" si="79"/>
        <v>143.50898576124794</v>
      </c>
      <c r="X84" s="29">
        <f t="shared" si="80"/>
        <v>59.283275</v>
      </c>
      <c r="Y84" s="37">
        <v>7305</v>
      </c>
      <c r="Z84" s="36">
        <v>2014.6459499999999</v>
      </c>
      <c r="AA84" s="37">
        <v>1576.5083</v>
      </c>
      <c r="AB84" s="28">
        <f t="shared" si="64"/>
        <v>78.2523748155352</v>
      </c>
      <c r="AC84" s="29">
        <f t="shared" si="65"/>
        <v>21.58122245037645</v>
      </c>
      <c r="AD84" s="36">
        <v>9500</v>
      </c>
      <c r="AE84" s="36">
        <v>3924.431</v>
      </c>
      <c r="AF84" s="37">
        <v>4704.9</v>
      </c>
      <c r="AG84" s="28">
        <f t="shared" si="66"/>
        <v>119.8874435555116</v>
      </c>
      <c r="AH84" s="29">
        <f t="shared" si="67"/>
        <v>49.525263157894734</v>
      </c>
      <c r="AI84" s="36">
        <v>255</v>
      </c>
      <c r="AJ84" s="36">
        <v>170.90329499999999</v>
      </c>
      <c r="AK84" s="37">
        <v>170.2</v>
      </c>
      <c r="AL84" s="28">
        <f t="shared" si="68"/>
        <v>99.58848365094424</v>
      </c>
      <c r="AM84" s="29">
        <f t="shared" si="69"/>
        <v>66.74509803921568</v>
      </c>
      <c r="AN84" s="30">
        <v>0</v>
      </c>
      <c r="AO84" s="30"/>
      <c r="AP84" s="36">
        <v>0</v>
      </c>
      <c r="AQ84" s="28"/>
      <c r="AR84" s="29"/>
      <c r="AS84" s="30">
        <v>0</v>
      </c>
      <c r="AT84" s="30"/>
      <c r="AU84" s="29">
        <v>0</v>
      </c>
      <c r="AV84" s="29"/>
      <c r="AW84" s="29"/>
      <c r="AX84" s="29"/>
      <c r="AY84" s="37">
        <v>49984.2</v>
      </c>
      <c r="AZ84" s="36">
        <f t="shared" si="70"/>
        <v>24992.1</v>
      </c>
      <c r="BA84" s="37">
        <v>25616.6</v>
      </c>
      <c r="BB84" s="31"/>
      <c r="BC84" s="31">
        <v>0</v>
      </c>
      <c r="BD84" s="31">
        <v>0</v>
      </c>
      <c r="BE84" s="37">
        <v>0</v>
      </c>
      <c r="BF84" s="36">
        <f t="shared" si="71"/>
        <v>0</v>
      </c>
      <c r="BG84" s="37">
        <v>0</v>
      </c>
      <c r="BH84" s="31">
        <v>0</v>
      </c>
      <c r="BI84" s="31">
        <v>0</v>
      </c>
      <c r="BJ84" s="31">
        <v>0</v>
      </c>
      <c r="BK84" s="29"/>
      <c r="BL84" s="29"/>
      <c r="BM84" s="29"/>
      <c r="BN84" s="28">
        <f t="shared" si="51"/>
        <v>291</v>
      </c>
      <c r="BO84" s="28">
        <f t="shared" si="72"/>
        <v>101.50371000000001</v>
      </c>
      <c r="BP84" s="28">
        <f t="shared" si="52"/>
        <v>56</v>
      </c>
      <c r="BQ84" s="28">
        <f t="shared" si="73"/>
        <v>55.170397219963675</v>
      </c>
      <c r="BR84" s="29">
        <f t="shared" si="74"/>
        <v>19.243986254295535</v>
      </c>
      <c r="BS84" s="36">
        <v>291</v>
      </c>
      <c r="BT84" s="36">
        <v>101.50371000000001</v>
      </c>
      <c r="BU84" s="37">
        <v>56</v>
      </c>
      <c r="BV84" s="36">
        <v>0</v>
      </c>
      <c r="BW84" s="36">
        <v>0</v>
      </c>
      <c r="BX84" s="37">
        <v>0</v>
      </c>
      <c r="BY84" s="36">
        <v>0</v>
      </c>
      <c r="BZ84" s="36">
        <v>0</v>
      </c>
      <c r="CA84" s="36">
        <v>0</v>
      </c>
      <c r="CB84" s="36">
        <v>0</v>
      </c>
      <c r="CC84" s="36">
        <v>0</v>
      </c>
      <c r="CD84" s="37">
        <v>0</v>
      </c>
      <c r="CE84" s="36">
        <v>0</v>
      </c>
      <c r="CF84" s="36">
        <v>0</v>
      </c>
      <c r="CG84" s="36">
        <v>0</v>
      </c>
      <c r="CH84" s="37">
        <v>0</v>
      </c>
      <c r="CI84" s="36">
        <v>0</v>
      </c>
      <c r="CJ84" s="37">
        <v>0</v>
      </c>
      <c r="CK84" s="36">
        <v>0</v>
      </c>
      <c r="CL84" s="36">
        <v>0</v>
      </c>
      <c r="CM84" s="37">
        <v>0</v>
      </c>
      <c r="CN84" s="37">
        <v>6653.9</v>
      </c>
      <c r="CO84" s="36">
        <v>2657.5676599999997</v>
      </c>
      <c r="CP84" s="37">
        <v>876.83</v>
      </c>
      <c r="CQ84" s="37">
        <v>3953.9</v>
      </c>
      <c r="CR84" s="36">
        <v>1287.38984</v>
      </c>
      <c r="CS84" s="37">
        <v>516.4</v>
      </c>
      <c r="CT84" s="36">
        <v>0</v>
      </c>
      <c r="CU84" s="36">
        <v>0</v>
      </c>
      <c r="CV84" s="37">
        <v>450.91</v>
      </c>
      <c r="CW84" s="37">
        <v>0</v>
      </c>
      <c r="CX84" s="36">
        <v>0</v>
      </c>
      <c r="CY84" s="37">
        <v>399.7</v>
      </c>
      <c r="CZ84" s="36">
        <v>0</v>
      </c>
      <c r="DA84" s="36">
        <v>0</v>
      </c>
      <c r="DB84" s="37">
        <v>0</v>
      </c>
      <c r="DC84" s="37">
        <v>0</v>
      </c>
      <c r="DD84" s="36">
        <v>0</v>
      </c>
      <c r="DE84" s="37">
        <v>0</v>
      </c>
      <c r="DF84" s="37">
        <v>0</v>
      </c>
      <c r="DG84" s="28">
        <f t="shared" si="53"/>
        <v>76389.09999999999</v>
      </c>
      <c r="DH84" s="28">
        <f t="shared" si="53"/>
        <v>34852.586814999995</v>
      </c>
      <c r="DI84" s="28">
        <f t="shared" si="75"/>
        <v>35274.4469</v>
      </c>
      <c r="DJ84" s="36">
        <v>0</v>
      </c>
      <c r="DK84" s="36">
        <v>0</v>
      </c>
      <c r="DL84" s="36">
        <v>0</v>
      </c>
      <c r="DM84" s="37">
        <v>0</v>
      </c>
      <c r="DN84" s="36">
        <f t="shared" si="76"/>
        <v>0</v>
      </c>
      <c r="DO84" s="37">
        <v>232.5</v>
      </c>
      <c r="DP84" s="36">
        <v>0</v>
      </c>
      <c r="DQ84" s="36">
        <v>0</v>
      </c>
      <c r="DR84" s="36">
        <v>0</v>
      </c>
      <c r="DS84" s="36">
        <v>0</v>
      </c>
      <c r="DT84" s="36">
        <v>0</v>
      </c>
      <c r="DU84" s="36">
        <v>0</v>
      </c>
      <c r="DV84" s="36">
        <v>0</v>
      </c>
      <c r="DW84" s="36">
        <v>0</v>
      </c>
      <c r="DX84" s="36">
        <v>0</v>
      </c>
      <c r="DY84" s="37">
        <v>0</v>
      </c>
      <c r="DZ84" s="36">
        <f t="shared" si="77"/>
        <v>0</v>
      </c>
      <c r="EA84" s="37">
        <v>0</v>
      </c>
      <c r="EB84" s="36">
        <v>0</v>
      </c>
      <c r="EC84" s="28">
        <f t="shared" si="54"/>
        <v>0</v>
      </c>
      <c r="ED84" s="28">
        <f t="shared" si="78"/>
        <v>0</v>
      </c>
      <c r="EE84" s="28">
        <f t="shared" si="55"/>
        <v>232.5</v>
      </c>
      <c r="EF84" s="32"/>
      <c r="EG84" s="32"/>
      <c r="EI84" s="32"/>
    </row>
    <row r="85" spans="1:139" s="34" customFormat="1" ht="20.25" customHeight="1">
      <c r="A85" s="26">
        <v>76</v>
      </c>
      <c r="B85" s="33" t="s">
        <v>122</v>
      </c>
      <c r="C85" s="36">
        <v>3377.3846</v>
      </c>
      <c r="D85" s="36">
        <v>3149.1706</v>
      </c>
      <c r="E85" s="28">
        <f t="shared" si="56"/>
        <v>27163.7</v>
      </c>
      <c r="F85" s="28">
        <f t="shared" si="57"/>
        <v>12444.031865000003</v>
      </c>
      <c r="G85" s="28">
        <f t="shared" si="46"/>
        <v>11169.534599999999</v>
      </c>
      <c r="H85" s="28">
        <f t="shared" si="58"/>
        <v>89.75816456574138</v>
      </c>
      <c r="I85" s="28">
        <f t="shared" si="59"/>
        <v>41.11934162135496</v>
      </c>
      <c r="J85" s="28">
        <f t="shared" si="47"/>
        <v>9212.3</v>
      </c>
      <c r="K85" s="28">
        <f t="shared" si="48"/>
        <v>3468.331865</v>
      </c>
      <c r="L85" s="28">
        <f t="shared" si="60"/>
        <v>2193.8346</v>
      </c>
      <c r="M85" s="28">
        <f t="shared" si="61"/>
        <v>63.25330693232264</v>
      </c>
      <c r="N85" s="28">
        <f t="shared" si="62"/>
        <v>23.81418972460732</v>
      </c>
      <c r="O85" s="28">
        <f t="shared" si="49"/>
        <v>1700</v>
      </c>
      <c r="P85" s="28">
        <f t="shared" si="63"/>
        <v>702.2666</v>
      </c>
      <c r="Q85" s="28">
        <f t="shared" si="50"/>
        <v>280.1196</v>
      </c>
      <c r="R85" s="28">
        <f t="shared" si="81"/>
        <v>39.88792860147414</v>
      </c>
      <c r="S85" s="29">
        <f t="shared" si="82"/>
        <v>16.477623529411765</v>
      </c>
      <c r="T85" s="36">
        <v>0</v>
      </c>
      <c r="U85" s="36">
        <v>0</v>
      </c>
      <c r="V85" s="37">
        <v>0.1196</v>
      </c>
      <c r="W85" s="28" t="e">
        <f t="shared" si="79"/>
        <v>#DIV/0!</v>
      </c>
      <c r="X85" s="29" t="e">
        <f t="shared" si="80"/>
        <v>#DIV/0!</v>
      </c>
      <c r="Y85" s="37">
        <v>656.3</v>
      </c>
      <c r="Z85" s="36">
        <v>181.000977</v>
      </c>
      <c r="AA85" s="37">
        <v>0</v>
      </c>
      <c r="AB85" s="28">
        <f t="shared" si="64"/>
        <v>0</v>
      </c>
      <c r="AC85" s="29">
        <f t="shared" si="65"/>
        <v>0</v>
      </c>
      <c r="AD85" s="36">
        <v>1700</v>
      </c>
      <c r="AE85" s="36">
        <v>702.2666</v>
      </c>
      <c r="AF85" s="37">
        <v>280</v>
      </c>
      <c r="AG85" s="28">
        <f t="shared" si="66"/>
        <v>39.87089803217182</v>
      </c>
      <c r="AH85" s="29">
        <f t="shared" si="67"/>
        <v>16.470588235294116</v>
      </c>
      <c r="AI85" s="36">
        <v>32</v>
      </c>
      <c r="AJ85" s="36">
        <v>21.446687999999998</v>
      </c>
      <c r="AK85" s="37">
        <v>32</v>
      </c>
      <c r="AL85" s="28">
        <f t="shared" si="68"/>
        <v>149.20718760864148</v>
      </c>
      <c r="AM85" s="29">
        <f t="shared" si="69"/>
        <v>100</v>
      </c>
      <c r="AN85" s="30">
        <v>0</v>
      </c>
      <c r="AO85" s="30"/>
      <c r="AP85" s="36">
        <v>0</v>
      </c>
      <c r="AQ85" s="28"/>
      <c r="AR85" s="29"/>
      <c r="AS85" s="30">
        <v>0</v>
      </c>
      <c r="AT85" s="30"/>
      <c r="AU85" s="29">
        <v>0</v>
      </c>
      <c r="AV85" s="29"/>
      <c r="AW85" s="29"/>
      <c r="AX85" s="29"/>
      <c r="AY85" s="37">
        <v>17951.4</v>
      </c>
      <c r="AZ85" s="36">
        <f t="shared" si="70"/>
        <v>8975.7</v>
      </c>
      <c r="BA85" s="37">
        <v>8975.7</v>
      </c>
      <c r="BB85" s="31"/>
      <c r="BC85" s="31">
        <v>0</v>
      </c>
      <c r="BD85" s="31">
        <v>0</v>
      </c>
      <c r="BE85" s="37">
        <v>0</v>
      </c>
      <c r="BF85" s="36">
        <f t="shared" si="71"/>
        <v>0</v>
      </c>
      <c r="BG85" s="37">
        <v>0</v>
      </c>
      <c r="BH85" s="31">
        <v>0</v>
      </c>
      <c r="BI85" s="31">
        <v>0</v>
      </c>
      <c r="BJ85" s="31">
        <v>0</v>
      </c>
      <c r="BK85" s="29"/>
      <c r="BL85" s="29"/>
      <c r="BM85" s="29"/>
      <c r="BN85" s="28">
        <f t="shared" si="51"/>
        <v>3200</v>
      </c>
      <c r="BO85" s="28">
        <f t="shared" si="72"/>
        <v>1116.192</v>
      </c>
      <c r="BP85" s="28">
        <f t="shared" si="52"/>
        <v>1184.65</v>
      </c>
      <c r="BQ85" s="28">
        <f t="shared" si="73"/>
        <v>106.13317422092257</v>
      </c>
      <c r="BR85" s="29">
        <f t="shared" si="74"/>
        <v>37.0203125</v>
      </c>
      <c r="BS85" s="36">
        <v>3200</v>
      </c>
      <c r="BT85" s="36">
        <v>1116.192</v>
      </c>
      <c r="BU85" s="37">
        <v>1184.65</v>
      </c>
      <c r="BV85" s="36">
        <v>0</v>
      </c>
      <c r="BW85" s="36">
        <v>0</v>
      </c>
      <c r="BX85" s="37">
        <v>0</v>
      </c>
      <c r="BY85" s="36">
        <v>0</v>
      </c>
      <c r="BZ85" s="36">
        <v>0</v>
      </c>
      <c r="CA85" s="36">
        <v>0</v>
      </c>
      <c r="CB85" s="36">
        <v>0</v>
      </c>
      <c r="CC85" s="36">
        <v>0</v>
      </c>
      <c r="CD85" s="37">
        <v>0</v>
      </c>
      <c r="CE85" s="36">
        <v>0</v>
      </c>
      <c r="CF85" s="36">
        <v>0</v>
      </c>
      <c r="CG85" s="36">
        <v>0</v>
      </c>
      <c r="CH85" s="37">
        <v>0</v>
      </c>
      <c r="CI85" s="36">
        <v>0</v>
      </c>
      <c r="CJ85" s="37">
        <v>0</v>
      </c>
      <c r="CK85" s="36">
        <v>3000</v>
      </c>
      <c r="CL85" s="36">
        <v>1198.1999999999998</v>
      </c>
      <c r="CM85" s="37">
        <v>691.085</v>
      </c>
      <c r="CN85" s="37">
        <v>624</v>
      </c>
      <c r="CO85" s="36">
        <v>249.2256</v>
      </c>
      <c r="CP85" s="37">
        <v>5.98</v>
      </c>
      <c r="CQ85" s="37">
        <v>624</v>
      </c>
      <c r="CR85" s="36">
        <v>203.17440000000002</v>
      </c>
      <c r="CS85" s="37">
        <v>5.98</v>
      </c>
      <c r="CT85" s="36">
        <v>0</v>
      </c>
      <c r="CU85" s="36">
        <v>0</v>
      </c>
      <c r="CV85" s="37">
        <v>0</v>
      </c>
      <c r="CW85" s="37">
        <v>0</v>
      </c>
      <c r="CX85" s="36">
        <v>0</v>
      </c>
      <c r="CY85" s="37">
        <v>0</v>
      </c>
      <c r="CZ85" s="36">
        <v>0</v>
      </c>
      <c r="DA85" s="36">
        <v>0</v>
      </c>
      <c r="DB85" s="37">
        <v>0</v>
      </c>
      <c r="DC85" s="37">
        <v>0</v>
      </c>
      <c r="DD85" s="36">
        <v>0</v>
      </c>
      <c r="DE85" s="37">
        <v>0</v>
      </c>
      <c r="DF85" s="37">
        <v>0</v>
      </c>
      <c r="DG85" s="28">
        <f t="shared" si="53"/>
        <v>27163.7</v>
      </c>
      <c r="DH85" s="28">
        <f t="shared" si="53"/>
        <v>12444.031865000003</v>
      </c>
      <c r="DI85" s="28">
        <f t="shared" si="75"/>
        <v>11169.534599999999</v>
      </c>
      <c r="DJ85" s="36">
        <v>0</v>
      </c>
      <c r="DK85" s="36">
        <v>0</v>
      </c>
      <c r="DL85" s="36">
        <v>0</v>
      </c>
      <c r="DM85" s="37">
        <v>0</v>
      </c>
      <c r="DN85" s="36">
        <f t="shared" si="76"/>
        <v>0</v>
      </c>
      <c r="DO85" s="37">
        <v>0</v>
      </c>
      <c r="DP85" s="36">
        <v>0</v>
      </c>
      <c r="DQ85" s="36">
        <v>0</v>
      </c>
      <c r="DR85" s="36">
        <v>0</v>
      </c>
      <c r="DS85" s="36">
        <v>0</v>
      </c>
      <c r="DT85" s="36">
        <v>0</v>
      </c>
      <c r="DU85" s="36">
        <v>0</v>
      </c>
      <c r="DV85" s="36">
        <v>0</v>
      </c>
      <c r="DW85" s="36">
        <v>0</v>
      </c>
      <c r="DX85" s="36">
        <v>0</v>
      </c>
      <c r="DY85" s="37">
        <v>0</v>
      </c>
      <c r="DZ85" s="36">
        <f t="shared" si="77"/>
        <v>0</v>
      </c>
      <c r="EA85" s="37">
        <v>0</v>
      </c>
      <c r="EB85" s="36">
        <v>0</v>
      </c>
      <c r="EC85" s="28">
        <f t="shared" si="54"/>
        <v>0</v>
      </c>
      <c r="ED85" s="28">
        <f t="shared" si="78"/>
        <v>0</v>
      </c>
      <c r="EE85" s="28">
        <f t="shared" si="55"/>
        <v>0</v>
      </c>
      <c r="EF85" s="32"/>
      <c r="EG85" s="32"/>
      <c r="EI85" s="32"/>
    </row>
    <row r="86" spans="1:139" s="34" customFormat="1" ht="20.25" customHeight="1">
      <c r="A86" s="26">
        <v>77</v>
      </c>
      <c r="B86" s="33" t="s">
        <v>123</v>
      </c>
      <c r="C86" s="36">
        <v>374.8014</v>
      </c>
      <c r="D86" s="36">
        <v>2641.8211</v>
      </c>
      <c r="E86" s="28">
        <f t="shared" si="56"/>
        <v>42189.700000000004</v>
      </c>
      <c r="F86" s="28">
        <f t="shared" si="57"/>
        <v>19022.664274800005</v>
      </c>
      <c r="G86" s="28">
        <f t="shared" si="46"/>
        <v>24224.3683</v>
      </c>
      <c r="H86" s="28">
        <f t="shared" si="58"/>
        <v>127.34477121635834</v>
      </c>
      <c r="I86" s="28">
        <f t="shared" si="59"/>
        <v>57.41773063093598</v>
      </c>
      <c r="J86" s="28">
        <f t="shared" si="47"/>
        <v>14954</v>
      </c>
      <c r="K86" s="28">
        <f t="shared" si="48"/>
        <v>5404.8142748</v>
      </c>
      <c r="L86" s="28">
        <f t="shared" si="60"/>
        <v>10705.0683</v>
      </c>
      <c r="M86" s="28">
        <f t="shared" si="61"/>
        <v>198.06542381877</v>
      </c>
      <c r="N86" s="28">
        <f t="shared" si="62"/>
        <v>71.58665440684767</v>
      </c>
      <c r="O86" s="28">
        <f t="shared" si="49"/>
        <v>9525</v>
      </c>
      <c r="P86" s="28">
        <f t="shared" si="63"/>
        <v>3447.30281</v>
      </c>
      <c r="Q86" s="28">
        <f t="shared" si="50"/>
        <v>9101.248300000001</v>
      </c>
      <c r="R86" s="28">
        <f t="shared" si="81"/>
        <v>264.010700585946</v>
      </c>
      <c r="S86" s="29">
        <f t="shared" si="82"/>
        <v>95.55116325459319</v>
      </c>
      <c r="T86" s="36">
        <v>145</v>
      </c>
      <c r="U86" s="36">
        <v>59.899210000000004</v>
      </c>
      <c r="V86" s="37">
        <v>35.6133</v>
      </c>
      <c r="W86" s="28">
        <f t="shared" si="79"/>
        <v>59.455375120974054</v>
      </c>
      <c r="X86" s="29">
        <f t="shared" si="80"/>
        <v>24.56089655172414</v>
      </c>
      <c r="Y86" s="37">
        <v>1910.5</v>
      </c>
      <c r="Z86" s="36">
        <v>526.896795</v>
      </c>
      <c r="AA86" s="37">
        <v>700.1</v>
      </c>
      <c r="AB86" s="28">
        <f t="shared" si="64"/>
        <v>132.87232084985448</v>
      </c>
      <c r="AC86" s="29">
        <f t="shared" si="65"/>
        <v>36.644857367181366</v>
      </c>
      <c r="AD86" s="36">
        <v>9380</v>
      </c>
      <c r="AE86" s="36">
        <v>3387.4036</v>
      </c>
      <c r="AF86" s="37">
        <v>9065.635</v>
      </c>
      <c r="AG86" s="28">
        <f t="shared" si="66"/>
        <v>267.6278374386802</v>
      </c>
      <c r="AH86" s="29">
        <f t="shared" si="67"/>
        <v>96.64856076759062</v>
      </c>
      <c r="AI86" s="36">
        <v>112.2</v>
      </c>
      <c r="AJ86" s="36">
        <v>75.1974498</v>
      </c>
      <c r="AK86" s="37">
        <v>90.4</v>
      </c>
      <c r="AL86" s="28">
        <f t="shared" si="68"/>
        <v>120.216842779155</v>
      </c>
      <c r="AM86" s="29">
        <f t="shared" si="69"/>
        <v>80.5704099821747</v>
      </c>
      <c r="AN86" s="30">
        <v>0</v>
      </c>
      <c r="AO86" s="30"/>
      <c r="AP86" s="36">
        <v>0</v>
      </c>
      <c r="AQ86" s="28"/>
      <c r="AR86" s="29"/>
      <c r="AS86" s="30">
        <v>0</v>
      </c>
      <c r="AT86" s="30"/>
      <c r="AU86" s="29">
        <v>0</v>
      </c>
      <c r="AV86" s="29"/>
      <c r="AW86" s="29"/>
      <c r="AX86" s="29"/>
      <c r="AY86" s="37">
        <v>27235.7</v>
      </c>
      <c r="AZ86" s="36">
        <f t="shared" si="70"/>
        <v>13617.850000000002</v>
      </c>
      <c r="BA86" s="37">
        <v>13519.3</v>
      </c>
      <c r="BB86" s="31"/>
      <c r="BC86" s="31">
        <v>0</v>
      </c>
      <c r="BD86" s="31">
        <v>0</v>
      </c>
      <c r="BE86" s="37">
        <v>0</v>
      </c>
      <c r="BF86" s="36">
        <f t="shared" si="71"/>
        <v>0</v>
      </c>
      <c r="BG86" s="37">
        <v>0</v>
      </c>
      <c r="BH86" s="31">
        <v>0</v>
      </c>
      <c r="BI86" s="31">
        <v>0</v>
      </c>
      <c r="BJ86" s="31">
        <v>0</v>
      </c>
      <c r="BK86" s="29"/>
      <c r="BL86" s="29"/>
      <c r="BM86" s="29"/>
      <c r="BN86" s="28">
        <f t="shared" si="51"/>
        <v>100</v>
      </c>
      <c r="BO86" s="28">
        <f t="shared" si="72"/>
        <v>34.881</v>
      </c>
      <c r="BP86" s="28">
        <f t="shared" si="52"/>
        <v>90.2</v>
      </c>
      <c r="BQ86" s="28">
        <f t="shared" si="73"/>
        <v>258.5935036266162</v>
      </c>
      <c r="BR86" s="29">
        <f t="shared" si="74"/>
        <v>90.2</v>
      </c>
      <c r="BS86" s="36">
        <v>100</v>
      </c>
      <c r="BT86" s="36">
        <v>34.881</v>
      </c>
      <c r="BU86" s="37">
        <v>90.2</v>
      </c>
      <c r="BV86" s="36">
        <v>0</v>
      </c>
      <c r="BW86" s="36">
        <v>0</v>
      </c>
      <c r="BX86" s="37">
        <v>0</v>
      </c>
      <c r="BY86" s="36">
        <v>0</v>
      </c>
      <c r="BZ86" s="36">
        <v>0</v>
      </c>
      <c r="CA86" s="36">
        <v>0</v>
      </c>
      <c r="CB86" s="36">
        <v>0</v>
      </c>
      <c r="CC86" s="36">
        <v>0</v>
      </c>
      <c r="CD86" s="37">
        <v>0</v>
      </c>
      <c r="CE86" s="36">
        <v>0</v>
      </c>
      <c r="CF86" s="36">
        <v>0</v>
      </c>
      <c r="CG86" s="36">
        <v>0</v>
      </c>
      <c r="CH86" s="37">
        <v>0</v>
      </c>
      <c r="CI86" s="36">
        <v>0</v>
      </c>
      <c r="CJ86" s="37">
        <v>0</v>
      </c>
      <c r="CK86" s="36">
        <v>0</v>
      </c>
      <c r="CL86" s="36">
        <v>0</v>
      </c>
      <c r="CM86" s="37">
        <v>0</v>
      </c>
      <c r="CN86" s="37">
        <v>3210</v>
      </c>
      <c r="CO86" s="36">
        <v>1282.074</v>
      </c>
      <c r="CP86" s="37">
        <v>609.92</v>
      </c>
      <c r="CQ86" s="37">
        <v>1200</v>
      </c>
      <c r="CR86" s="36">
        <v>390.72</v>
      </c>
      <c r="CS86" s="37">
        <v>551.85</v>
      </c>
      <c r="CT86" s="36">
        <v>0</v>
      </c>
      <c r="CU86" s="36">
        <v>0</v>
      </c>
      <c r="CV86" s="37">
        <v>0</v>
      </c>
      <c r="CW86" s="37">
        <v>0</v>
      </c>
      <c r="CX86" s="36">
        <v>0</v>
      </c>
      <c r="CY86" s="37">
        <v>0</v>
      </c>
      <c r="CZ86" s="36">
        <v>0</v>
      </c>
      <c r="DA86" s="36">
        <v>0</v>
      </c>
      <c r="DB86" s="37">
        <v>0</v>
      </c>
      <c r="DC86" s="37">
        <v>96.3</v>
      </c>
      <c r="DD86" s="36">
        <v>38.462219999999995</v>
      </c>
      <c r="DE86" s="37">
        <v>113.2</v>
      </c>
      <c r="DF86" s="37">
        <v>0</v>
      </c>
      <c r="DG86" s="28">
        <f t="shared" si="53"/>
        <v>42189.700000000004</v>
      </c>
      <c r="DH86" s="28">
        <f t="shared" si="53"/>
        <v>19022.664274800005</v>
      </c>
      <c r="DI86" s="28">
        <f t="shared" si="75"/>
        <v>24224.3683</v>
      </c>
      <c r="DJ86" s="36">
        <v>0</v>
      </c>
      <c r="DK86" s="36">
        <v>0</v>
      </c>
      <c r="DL86" s="36">
        <v>0</v>
      </c>
      <c r="DM86" s="37">
        <v>0</v>
      </c>
      <c r="DN86" s="36">
        <f t="shared" si="76"/>
        <v>0</v>
      </c>
      <c r="DO86" s="37">
        <v>0</v>
      </c>
      <c r="DP86" s="36">
        <v>0</v>
      </c>
      <c r="DQ86" s="36">
        <v>0</v>
      </c>
      <c r="DR86" s="36">
        <v>0</v>
      </c>
      <c r="DS86" s="36">
        <v>0</v>
      </c>
      <c r="DT86" s="36">
        <v>0</v>
      </c>
      <c r="DU86" s="36">
        <v>0</v>
      </c>
      <c r="DV86" s="36">
        <v>0</v>
      </c>
      <c r="DW86" s="36">
        <v>0</v>
      </c>
      <c r="DX86" s="36">
        <v>0</v>
      </c>
      <c r="DY86" s="37">
        <v>3750</v>
      </c>
      <c r="DZ86" s="36">
        <f t="shared" si="77"/>
        <v>1875</v>
      </c>
      <c r="EA86" s="37">
        <v>3750</v>
      </c>
      <c r="EB86" s="36">
        <v>0</v>
      </c>
      <c r="EC86" s="28">
        <f t="shared" si="54"/>
        <v>3750</v>
      </c>
      <c r="ED86" s="28">
        <f t="shared" si="78"/>
        <v>1875</v>
      </c>
      <c r="EE86" s="28">
        <f t="shared" si="55"/>
        <v>3750</v>
      </c>
      <c r="EF86" s="32"/>
      <c r="EG86" s="32"/>
      <c r="EI86" s="32"/>
    </row>
    <row r="87" spans="1:139" s="34" customFormat="1" ht="20.25" customHeight="1">
      <c r="A87" s="26">
        <v>78</v>
      </c>
      <c r="B87" s="35" t="s">
        <v>124</v>
      </c>
      <c r="C87" s="36">
        <v>14168.9348</v>
      </c>
      <c r="D87" s="36">
        <v>16665.8999</v>
      </c>
      <c r="E87" s="28">
        <f t="shared" si="56"/>
        <v>47579.9</v>
      </c>
      <c r="F87" s="28">
        <f t="shared" si="57"/>
        <v>22131.191127000006</v>
      </c>
      <c r="G87" s="28">
        <f t="shared" si="46"/>
        <v>22154.008199999997</v>
      </c>
      <c r="H87" s="28">
        <f t="shared" si="58"/>
        <v>100.103099163841</v>
      </c>
      <c r="I87" s="28">
        <f t="shared" si="59"/>
        <v>46.561695589944485</v>
      </c>
      <c r="J87" s="28">
        <f t="shared" si="47"/>
        <v>13527</v>
      </c>
      <c r="K87" s="28">
        <f t="shared" si="48"/>
        <v>5104.741127000001</v>
      </c>
      <c r="L87" s="28">
        <f t="shared" si="60"/>
        <v>5055.5082</v>
      </c>
      <c r="M87" s="28">
        <f t="shared" si="61"/>
        <v>99.03554507907172</v>
      </c>
      <c r="N87" s="28">
        <f t="shared" si="62"/>
        <v>37.37346196495897</v>
      </c>
      <c r="O87" s="28">
        <f t="shared" si="49"/>
        <v>7360</v>
      </c>
      <c r="P87" s="28">
        <f t="shared" si="63"/>
        <v>3040.40128</v>
      </c>
      <c r="Q87" s="28">
        <f t="shared" si="50"/>
        <v>3161.7932</v>
      </c>
      <c r="R87" s="28">
        <f t="shared" si="81"/>
        <v>103.99262823623073</v>
      </c>
      <c r="S87" s="29">
        <f t="shared" si="82"/>
        <v>42.95914673913044</v>
      </c>
      <c r="T87" s="36">
        <v>310</v>
      </c>
      <c r="U87" s="36">
        <v>128.06038</v>
      </c>
      <c r="V87" s="37">
        <v>50.6902</v>
      </c>
      <c r="W87" s="28">
        <f t="shared" si="79"/>
        <v>39.5830466846967</v>
      </c>
      <c r="X87" s="29">
        <f t="shared" si="80"/>
        <v>16.351677419354836</v>
      </c>
      <c r="Y87" s="37">
        <v>3150</v>
      </c>
      <c r="Z87" s="36">
        <v>868.7385</v>
      </c>
      <c r="AA87" s="37">
        <v>456.527</v>
      </c>
      <c r="AB87" s="28">
        <f t="shared" si="64"/>
        <v>52.55056613699058</v>
      </c>
      <c r="AC87" s="29">
        <f t="shared" si="65"/>
        <v>14.492920634920633</v>
      </c>
      <c r="AD87" s="36">
        <v>7050</v>
      </c>
      <c r="AE87" s="36">
        <v>2912.3409</v>
      </c>
      <c r="AF87" s="37">
        <v>3111.103</v>
      </c>
      <c r="AG87" s="28">
        <f t="shared" si="66"/>
        <v>106.82482260232653</v>
      </c>
      <c r="AH87" s="29">
        <f t="shared" si="67"/>
        <v>44.12912056737589</v>
      </c>
      <c r="AI87" s="36">
        <v>123</v>
      </c>
      <c r="AJ87" s="36">
        <v>82.435707</v>
      </c>
      <c r="AK87" s="37">
        <v>249.6</v>
      </c>
      <c r="AL87" s="28">
        <f t="shared" si="68"/>
        <v>302.78141485460907</v>
      </c>
      <c r="AM87" s="29">
        <f t="shared" si="69"/>
        <v>202.9268292682927</v>
      </c>
      <c r="AN87" s="30">
        <v>0</v>
      </c>
      <c r="AO87" s="30"/>
      <c r="AP87" s="36">
        <v>0</v>
      </c>
      <c r="AQ87" s="28"/>
      <c r="AR87" s="29"/>
      <c r="AS87" s="30">
        <v>0</v>
      </c>
      <c r="AT87" s="30"/>
      <c r="AU87" s="29">
        <v>0</v>
      </c>
      <c r="AV87" s="29"/>
      <c r="AW87" s="29"/>
      <c r="AX87" s="29"/>
      <c r="AY87" s="37">
        <v>34052.9</v>
      </c>
      <c r="AZ87" s="36">
        <f t="shared" si="70"/>
        <v>17026.45</v>
      </c>
      <c r="BA87" s="37">
        <v>17026.5</v>
      </c>
      <c r="BB87" s="31"/>
      <c r="BC87" s="31">
        <v>0</v>
      </c>
      <c r="BD87" s="31">
        <v>0</v>
      </c>
      <c r="BE87" s="37">
        <v>0</v>
      </c>
      <c r="BF87" s="36">
        <f t="shared" si="71"/>
        <v>0</v>
      </c>
      <c r="BG87" s="37">
        <v>0</v>
      </c>
      <c r="BH87" s="31">
        <v>0</v>
      </c>
      <c r="BI87" s="31">
        <v>0</v>
      </c>
      <c r="BJ87" s="31">
        <v>0</v>
      </c>
      <c r="BK87" s="29"/>
      <c r="BL87" s="29"/>
      <c r="BM87" s="29"/>
      <c r="BN87" s="28">
        <f t="shared" si="51"/>
        <v>844</v>
      </c>
      <c r="BO87" s="28">
        <f t="shared" si="72"/>
        <v>294.39564</v>
      </c>
      <c r="BP87" s="28">
        <f t="shared" si="52"/>
        <v>620.35</v>
      </c>
      <c r="BQ87" s="28">
        <f t="shared" si="73"/>
        <v>210.71983267143492</v>
      </c>
      <c r="BR87" s="29">
        <f t="shared" si="74"/>
        <v>73.50118483412322</v>
      </c>
      <c r="BS87" s="36">
        <v>700</v>
      </c>
      <c r="BT87" s="36">
        <v>244.167</v>
      </c>
      <c r="BU87" s="37">
        <v>548.35</v>
      </c>
      <c r="BV87" s="36">
        <v>0</v>
      </c>
      <c r="BW87" s="36">
        <v>0</v>
      </c>
      <c r="BX87" s="37">
        <v>0</v>
      </c>
      <c r="BY87" s="36">
        <v>0</v>
      </c>
      <c r="BZ87" s="36">
        <v>0</v>
      </c>
      <c r="CA87" s="36">
        <v>0</v>
      </c>
      <c r="CB87" s="36">
        <v>144</v>
      </c>
      <c r="CC87" s="36">
        <v>50.22864</v>
      </c>
      <c r="CD87" s="37">
        <v>72</v>
      </c>
      <c r="CE87" s="36">
        <v>0</v>
      </c>
      <c r="CF87" s="36">
        <v>0</v>
      </c>
      <c r="CG87" s="36">
        <v>0</v>
      </c>
      <c r="CH87" s="37">
        <v>0</v>
      </c>
      <c r="CI87" s="36">
        <v>0</v>
      </c>
      <c r="CJ87" s="37">
        <v>72</v>
      </c>
      <c r="CK87" s="36">
        <v>0</v>
      </c>
      <c r="CL87" s="36">
        <v>0</v>
      </c>
      <c r="CM87" s="37">
        <v>0</v>
      </c>
      <c r="CN87" s="37">
        <v>2050</v>
      </c>
      <c r="CO87" s="36">
        <v>818.77</v>
      </c>
      <c r="CP87" s="37">
        <v>467.438</v>
      </c>
      <c r="CQ87" s="37">
        <v>2050</v>
      </c>
      <c r="CR87" s="36">
        <v>667.48</v>
      </c>
      <c r="CS87" s="37">
        <v>467.438</v>
      </c>
      <c r="CT87" s="36">
        <v>0</v>
      </c>
      <c r="CU87" s="36">
        <v>0</v>
      </c>
      <c r="CV87" s="37">
        <v>0</v>
      </c>
      <c r="CW87" s="37">
        <v>0</v>
      </c>
      <c r="CX87" s="36">
        <v>0</v>
      </c>
      <c r="CY87" s="37">
        <v>99.8</v>
      </c>
      <c r="CZ87" s="36">
        <v>0</v>
      </c>
      <c r="DA87" s="36">
        <v>0</v>
      </c>
      <c r="DB87" s="37">
        <v>0</v>
      </c>
      <c r="DC87" s="37">
        <v>0</v>
      </c>
      <c r="DD87" s="36">
        <v>0</v>
      </c>
      <c r="DE87" s="37">
        <v>0</v>
      </c>
      <c r="DF87" s="37">
        <v>0</v>
      </c>
      <c r="DG87" s="28">
        <f t="shared" si="53"/>
        <v>47579.9</v>
      </c>
      <c r="DH87" s="28">
        <f t="shared" si="53"/>
        <v>22131.191127000006</v>
      </c>
      <c r="DI87" s="28">
        <f t="shared" si="75"/>
        <v>22154.008199999997</v>
      </c>
      <c r="DJ87" s="36">
        <v>0</v>
      </c>
      <c r="DK87" s="36">
        <v>0</v>
      </c>
      <c r="DL87" s="36">
        <v>0</v>
      </c>
      <c r="DM87" s="37">
        <v>0</v>
      </c>
      <c r="DN87" s="36">
        <f t="shared" si="76"/>
        <v>0</v>
      </c>
      <c r="DO87" s="37">
        <v>0</v>
      </c>
      <c r="DP87" s="36">
        <v>0</v>
      </c>
      <c r="DQ87" s="36">
        <v>0</v>
      </c>
      <c r="DR87" s="36">
        <v>0</v>
      </c>
      <c r="DS87" s="36">
        <v>0</v>
      </c>
      <c r="DT87" s="36">
        <v>0</v>
      </c>
      <c r="DU87" s="36">
        <v>0</v>
      </c>
      <c r="DV87" s="36">
        <v>0</v>
      </c>
      <c r="DW87" s="36">
        <v>0</v>
      </c>
      <c r="DX87" s="36">
        <v>0</v>
      </c>
      <c r="DY87" s="37">
        <v>0</v>
      </c>
      <c r="DZ87" s="36">
        <f t="shared" si="77"/>
        <v>0</v>
      </c>
      <c r="EA87" s="37">
        <v>0</v>
      </c>
      <c r="EB87" s="36">
        <v>0</v>
      </c>
      <c r="EC87" s="28">
        <f t="shared" si="54"/>
        <v>0</v>
      </c>
      <c r="ED87" s="28">
        <f t="shared" si="78"/>
        <v>0</v>
      </c>
      <c r="EE87" s="28">
        <f t="shared" si="55"/>
        <v>0</v>
      </c>
      <c r="EF87" s="32"/>
      <c r="EG87" s="32"/>
      <c r="EI87" s="32"/>
    </row>
    <row r="88" spans="1:139" s="34" customFormat="1" ht="20.25" customHeight="1">
      <c r="A88" s="26">
        <v>79</v>
      </c>
      <c r="B88" s="33" t="s">
        <v>125</v>
      </c>
      <c r="C88" s="36">
        <v>10115.0494</v>
      </c>
      <c r="D88" s="36">
        <v>14123.3748</v>
      </c>
      <c r="E88" s="28">
        <f t="shared" si="56"/>
        <v>41448.93</v>
      </c>
      <c r="F88" s="28">
        <f t="shared" si="57"/>
        <v>19135.108974607996</v>
      </c>
      <c r="G88" s="28">
        <f t="shared" si="46"/>
        <v>17224.397</v>
      </c>
      <c r="H88" s="28">
        <f t="shared" si="58"/>
        <v>90.01462715919997</v>
      </c>
      <c r="I88" s="28">
        <f t="shared" si="59"/>
        <v>41.55570964075551</v>
      </c>
      <c r="J88" s="28">
        <f t="shared" si="47"/>
        <v>13133.330000000002</v>
      </c>
      <c r="K88" s="28">
        <f t="shared" si="48"/>
        <v>4977.308974608</v>
      </c>
      <c r="L88" s="28">
        <f t="shared" si="60"/>
        <v>3125.7969999999996</v>
      </c>
      <c r="M88" s="28">
        <f t="shared" si="61"/>
        <v>62.800943560996814</v>
      </c>
      <c r="N88" s="28">
        <f t="shared" si="62"/>
        <v>23.800490812307306</v>
      </c>
      <c r="O88" s="28">
        <f t="shared" si="49"/>
        <v>4017.9159999999997</v>
      </c>
      <c r="P88" s="28">
        <f t="shared" si="63"/>
        <v>1659.793063768</v>
      </c>
      <c r="Q88" s="28">
        <f t="shared" si="50"/>
        <v>1190.6037000000001</v>
      </c>
      <c r="R88" s="28">
        <f t="shared" si="81"/>
        <v>71.73205660331755</v>
      </c>
      <c r="S88" s="29">
        <f t="shared" si="82"/>
        <v>29.63236911871727</v>
      </c>
      <c r="T88" s="36">
        <v>284.017</v>
      </c>
      <c r="U88" s="36">
        <v>117.32685466600002</v>
      </c>
      <c r="V88" s="37">
        <v>20.7387</v>
      </c>
      <c r="W88" s="28">
        <f t="shared" si="79"/>
        <v>17.676004405843702</v>
      </c>
      <c r="X88" s="29">
        <f t="shared" si="80"/>
        <v>7.301922068045223</v>
      </c>
      <c r="Y88" s="37">
        <v>2232.016</v>
      </c>
      <c r="Z88" s="36">
        <v>615.56769264</v>
      </c>
      <c r="AA88" s="37">
        <v>274.305</v>
      </c>
      <c r="AB88" s="28">
        <f t="shared" si="64"/>
        <v>44.56130548755435</v>
      </c>
      <c r="AC88" s="29">
        <f t="shared" si="65"/>
        <v>12.289562440412613</v>
      </c>
      <c r="AD88" s="36">
        <v>3733.899</v>
      </c>
      <c r="AE88" s="36">
        <v>1542.466209102</v>
      </c>
      <c r="AF88" s="37">
        <v>1169.865</v>
      </c>
      <c r="AG88" s="28">
        <f t="shared" si="66"/>
        <v>75.84380086232666</v>
      </c>
      <c r="AH88" s="29">
        <f t="shared" si="67"/>
        <v>31.33092244862542</v>
      </c>
      <c r="AI88" s="36">
        <v>368</v>
      </c>
      <c r="AJ88" s="36">
        <v>246.636912</v>
      </c>
      <c r="AK88" s="37">
        <v>184</v>
      </c>
      <c r="AL88" s="28">
        <f t="shared" si="68"/>
        <v>74.60359380432074</v>
      </c>
      <c r="AM88" s="29">
        <f t="shared" si="69"/>
        <v>50</v>
      </c>
      <c r="AN88" s="30">
        <v>0</v>
      </c>
      <c r="AO88" s="30"/>
      <c r="AP88" s="36">
        <v>0</v>
      </c>
      <c r="AQ88" s="28"/>
      <c r="AR88" s="29"/>
      <c r="AS88" s="30">
        <v>0</v>
      </c>
      <c r="AT88" s="30"/>
      <c r="AU88" s="29">
        <v>0</v>
      </c>
      <c r="AV88" s="29"/>
      <c r="AW88" s="29"/>
      <c r="AX88" s="29"/>
      <c r="AY88" s="37">
        <v>28315.6</v>
      </c>
      <c r="AZ88" s="36">
        <f t="shared" si="70"/>
        <v>14157.8</v>
      </c>
      <c r="BA88" s="37">
        <v>14098.6</v>
      </c>
      <c r="BB88" s="31"/>
      <c r="BC88" s="31">
        <v>0</v>
      </c>
      <c r="BD88" s="31">
        <v>0</v>
      </c>
      <c r="BE88" s="37">
        <v>0</v>
      </c>
      <c r="BF88" s="36">
        <f t="shared" si="71"/>
        <v>0</v>
      </c>
      <c r="BG88" s="37">
        <v>0</v>
      </c>
      <c r="BH88" s="31">
        <v>0</v>
      </c>
      <c r="BI88" s="31">
        <v>0</v>
      </c>
      <c r="BJ88" s="31">
        <v>0</v>
      </c>
      <c r="BK88" s="29"/>
      <c r="BL88" s="29"/>
      <c r="BM88" s="29"/>
      <c r="BN88" s="28">
        <f t="shared" si="51"/>
        <v>2904.5</v>
      </c>
      <c r="BO88" s="28">
        <f t="shared" si="72"/>
        <v>1013.118645</v>
      </c>
      <c r="BP88" s="28">
        <f t="shared" si="52"/>
        <v>930.1483</v>
      </c>
      <c r="BQ88" s="28">
        <f t="shared" si="73"/>
        <v>91.81040192977595</v>
      </c>
      <c r="BR88" s="29">
        <f t="shared" si="74"/>
        <v>32.024386297125154</v>
      </c>
      <c r="BS88" s="36">
        <v>2904.5</v>
      </c>
      <c r="BT88" s="36">
        <v>1013.118645</v>
      </c>
      <c r="BU88" s="37">
        <v>930.1483</v>
      </c>
      <c r="BV88" s="36">
        <v>0</v>
      </c>
      <c r="BW88" s="36">
        <v>0</v>
      </c>
      <c r="BX88" s="37">
        <v>0</v>
      </c>
      <c r="BY88" s="36">
        <v>0</v>
      </c>
      <c r="BZ88" s="36">
        <v>0</v>
      </c>
      <c r="CA88" s="36">
        <v>0</v>
      </c>
      <c r="CB88" s="36">
        <v>0</v>
      </c>
      <c r="CC88" s="36">
        <v>0</v>
      </c>
      <c r="CD88" s="37">
        <v>0</v>
      </c>
      <c r="CE88" s="36">
        <v>0</v>
      </c>
      <c r="CF88" s="36">
        <v>0</v>
      </c>
      <c r="CG88" s="36">
        <v>0</v>
      </c>
      <c r="CH88" s="37">
        <v>0</v>
      </c>
      <c r="CI88" s="36">
        <v>0</v>
      </c>
      <c r="CJ88" s="37">
        <v>0</v>
      </c>
      <c r="CK88" s="36">
        <v>0</v>
      </c>
      <c r="CL88" s="36">
        <v>0</v>
      </c>
      <c r="CM88" s="37">
        <v>0</v>
      </c>
      <c r="CN88" s="37">
        <v>3610.898</v>
      </c>
      <c r="CO88" s="36">
        <v>1442.1926612</v>
      </c>
      <c r="CP88" s="37">
        <v>546.74</v>
      </c>
      <c r="CQ88" s="37">
        <v>1450.898</v>
      </c>
      <c r="CR88" s="36">
        <v>472.41238880000003</v>
      </c>
      <c r="CS88" s="37">
        <v>372.64</v>
      </c>
      <c r="CT88" s="36">
        <v>0</v>
      </c>
      <c r="CU88" s="36">
        <v>0</v>
      </c>
      <c r="CV88" s="37">
        <v>0</v>
      </c>
      <c r="CW88" s="37">
        <v>0</v>
      </c>
      <c r="CX88" s="36">
        <v>0</v>
      </c>
      <c r="CY88" s="37">
        <v>0</v>
      </c>
      <c r="CZ88" s="36">
        <v>0</v>
      </c>
      <c r="DA88" s="36">
        <v>0</v>
      </c>
      <c r="DB88" s="37">
        <v>0</v>
      </c>
      <c r="DC88" s="37">
        <v>0</v>
      </c>
      <c r="DD88" s="36">
        <v>0</v>
      </c>
      <c r="DE88" s="37">
        <v>0</v>
      </c>
      <c r="DF88" s="37">
        <v>0</v>
      </c>
      <c r="DG88" s="28">
        <f t="shared" si="53"/>
        <v>41448.93</v>
      </c>
      <c r="DH88" s="28">
        <f t="shared" si="53"/>
        <v>19135.108974607996</v>
      </c>
      <c r="DI88" s="28">
        <f t="shared" si="75"/>
        <v>17224.397</v>
      </c>
      <c r="DJ88" s="36">
        <v>0</v>
      </c>
      <c r="DK88" s="36">
        <v>0</v>
      </c>
      <c r="DL88" s="36">
        <v>0</v>
      </c>
      <c r="DM88" s="37">
        <v>0</v>
      </c>
      <c r="DN88" s="36">
        <f t="shared" si="76"/>
        <v>0</v>
      </c>
      <c r="DO88" s="37">
        <v>0</v>
      </c>
      <c r="DP88" s="36">
        <v>0</v>
      </c>
      <c r="DQ88" s="36">
        <v>0</v>
      </c>
      <c r="DR88" s="36">
        <v>0</v>
      </c>
      <c r="DS88" s="36">
        <v>0</v>
      </c>
      <c r="DT88" s="36">
        <v>0</v>
      </c>
      <c r="DU88" s="36">
        <v>0</v>
      </c>
      <c r="DV88" s="36">
        <v>0</v>
      </c>
      <c r="DW88" s="36">
        <v>0</v>
      </c>
      <c r="DX88" s="36">
        <v>0</v>
      </c>
      <c r="DY88" s="37">
        <v>0</v>
      </c>
      <c r="DZ88" s="36">
        <f t="shared" si="77"/>
        <v>0</v>
      </c>
      <c r="EA88" s="37">
        <v>0</v>
      </c>
      <c r="EB88" s="36">
        <v>0</v>
      </c>
      <c r="EC88" s="28">
        <f t="shared" si="54"/>
        <v>0</v>
      </c>
      <c r="ED88" s="28">
        <f t="shared" si="78"/>
        <v>0</v>
      </c>
      <c r="EE88" s="28">
        <f t="shared" si="55"/>
        <v>0</v>
      </c>
      <c r="EF88" s="32"/>
      <c r="EG88" s="32"/>
      <c r="EI88" s="32"/>
    </row>
    <row r="89" spans="1:139" s="34" customFormat="1" ht="20.25" customHeight="1">
      <c r="A89" s="26">
        <v>80</v>
      </c>
      <c r="B89" s="33" t="s">
        <v>126</v>
      </c>
      <c r="C89" s="36">
        <v>12893.4182</v>
      </c>
      <c r="D89" s="36">
        <v>10796.2459</v>
      </c>
      <c r="E89" s="28">
        <f t="shared" si="56"/>
        <v>64801.9</v>
      </c>
      <c r="F89" s="28">
        <f t="shared" si="57"/>
        <v>29756.978668999996</v>
      </c>
      <c r="G89" s="28">
        <f t="shared" si="46"/>
        <v>30253.95</v>
      </c>
      <c r="H89" s="28">
        <f t="shared" si="58"/>
        <v>101.67010010165359</v>
      </c>
      <c r="I89" s="28">
        <f t="shared" si="59"/>
        <v>46.68682554060915</v>
      </c>
      <c r="J89" s="28">
        <f t="shared" si="47"/>
        <v>22158.3</v>
      </c>
      <c r="K89" s="28">
        <f t="shared" si="48"/>
        <v>8435.178668999999</v>
      </c>
      <c r="L89" s="28">
        <f t="shared" si="60"/>
        <v>8129.599999999999</v>
      </c>
      <c r="M89" s="28">
        <f t="shared" si="61"/>
        <v>96.3773302144384</v>
      </c>
      <c r="N89" s="28">
        <f t="shared" si="62"/>
        <v>36.688735146649336</v>
      </c>
      <c r="O89" s="28">
        <f t="shared" si="49"/>
        <v>7600</v>
      </c>
      <c r="P89" s="28">
        <f t="shared" si="63"/>
        <v>3139.5448</v>
      </c>
      <c r="Q89" s="28">
        <f t="shared" si="50"/>
        <v>4529.259</v>
      </c>
      <c r="R89" s="28">
        <f t="shared" si="81"/>
        <v>144.26483100352635</v>
      </c>
      <c r="S89" s="29">
        <f t="shared" si="82"/>
        <v>59.59551315789474</v>
      </c>
      <c r="T89" s="36">
        <v>1100</v>
      </c>
      <c r="U89" s="36">
        <v>454.4078</v>
      </c>
      <c r="V89" s="37">
        <v>221.187</v>
      </c>
      <c r="W89" s="28">
        <f t="shared" si="79"/>
        <v>48.6758810038032</v>
      </c>
      <c r="X89" s="29">
        <f t="shared" si="80"/>
        <v>20.107909090909093</v>
      </c>
      <c r="Y89" s="37">
        <v>5300</v>
      </c>
      <c r="Z89" s="36">
        <v>1461.6870000000001</v>
      </c>
      <c r="AA89" s="37">
        <v>1019.819</v>
      </c>
      <c r="AB89" s="28">
        <f t="shared" si="64"/>
        <v>69.7699986385594</v>
      </c>
      <c r="AC89" s="29">
        <f t="shared" si="65"/>
        <v>19.2418679245283</v>
      </c>
      <c r="AD89" s="36">
        <v>6500</v>
      </c>
      <c r="AE89" s="36">
        <v>2685.137</v>
      </c>
      <c r="AF89" s="37">
        <v>4308.072</v>
      </c>
      <c r="AG89" s="28">
        <f t="shared" si="66"/>
        <v>160.44142254194105</v>
      </c>
      <c r="AH89" s="29">
        <f t="shared" si="67"/>
        <v>66.27803076923077</v>
      </c>
      <c r="AI89" s="36">
        <v>754</v>
      </c>
      <c r="AJ89" s="36">
        <v>505.337586</v>
      </c>
      <c r="AK89" s="37">
        <v>345.5</v>
      </c>
      <c r="AL89" s="28">
        <f t="shared" si="68"/>
        <v>68.37013702756715</v>
      </c>
      <c r="AM89" s="29">
        <f t="shared" si="69"/>
        <v>45.822281167108756</v>
      </c>
      <c r="AN89" s="30">
        <v>0</v>
      </c>
      <c r="AO89" s="30"/>
      <c r="AP89" s="36">
        <v>0</v>
      </c>
      <c r="AQ89" s="28"/>
      <c r="AR89" s="29"/>
      <c r="AS89" s="30">
        <v>0</v>
      </c>
      <c r="AT89" s="30"/>
      <c r="AU89" s="29">
        <v>0</v>
      </c>
      <c r="AV89" s="29"/>
      <c r="AW89" s="29"/>
      <c r="AX89" s="29"/>
      <c r="AY89" s="37">
        <v>42643.6</v>
      </c>
      <c r="AZ89" s="36">
        <f t="shared" si="70"/>
        <v>21321.8</v>
      </c>
      <c r="BA89" s="37">
        <v>21910.1</v>
      </c>
      <c r="BB89" s="31"/>
      <c r="BC89" s="31">
        <v>0</v>
      </c>
      <c r="BD89" s="31">
        <v>0</v>
      </c>
      <c r="BE89" s="37">
        <v>0</v>
      </c>
      <c r="BF89" s="36">
        <f t="shared" si="71"/>
        <v>0</v>
      </c>
      <c r="BG89" s="37">
        <v>0</v>
      </c>
      <c r="BH89" s="31">
        <v>0</v>
      </c>
      <c r="BI89" s="31">
        <v>0</v>
      </c>
      <c r="BJ89" s="31">
        <v>0</v>
      </c>
      <c r="BK89" s="29"/>
      <c r="BL89" s="29"/>
      <c r="BM89" s="29"/>
      <c r="BN89" s="28">
        <f t="shared" si="51"/>
        <v>1344.3</v>
      </c>
      <c r="BO89" s="28">
        <f t="shared" si="72"/>
        <v>468.905283</v>
      </c>
      <c r="BP89" s="28">
        <f t="shared" si="52"/>
        <v>418.1</v>
      </c>
      <c r="BQ89" s="28">
        <f t="shared" si="73"/>
        <v>89.16512889875034</v>
      </c>
      <c r="BR89" s="29">
        <f t="shared" si="74"/>
        <v>31.101688611173106</v>
      </c>
      <c r="BS89" s="36">
        <v>682</v>
      </c>
      <c r="BT89" s="36">
        <v>237.88842000000002</v>
      </c>
      <c r="BU89" s="37">
        <v>203.85</v>
      </c>
      <c r="BV89" s="36">
        <v>0</v>
      </c>
      <c r="BW89" s="36">
        <v>0</v>
      </c>
      <c r="BX89" s="37">
        <v>0</v>
      </c>
      <c r="BY89" s="36">
        <v>0</v>
      </c>
      <c r="BZ89" s="36">
        <v>0</v>
      </c>
      <c r="CA89" s="36">
        <v>0</v>
      </c>
      <c r="CB89" s="36">
        <v>662.3</v>
      </c>
      <c r="CC89" s="36">
        <v>231.01686299999997</v>
      </c>
      <c r="CD89" s="37">
        <v>214.25</v>
      </c>
      <c r="CE89" s="36">
        <v>0</v>
      </c>
      <c r="CF89" s="36">
        <v>0</v>
      </c>
      <c r="CG89" s="36">
        <v>0</v>
      </c>
      <c r="CH89" s="37">
        <v>0</v>
      </c>
      <c r="CI89" s="36">
        <v>0</v>
      </c>
      <c r="CJ89" s="37">
        <v>214.25</v>
      </c>
      <c r="CK89" s="36">
        <v>0</v>
      </c>
      <c r="CL89" s="36">
        <v>0</v>
      </c>
      <c r="CM89" s="37">
        <v>0</v>
      </c>
      <c r="CN89" s="37">
        <v>5860</v>
      </c>
      <c r="CO89" s="36">
        <v>2340.484</v>
      </c>
      <c r="CP89" s="37">
        <v>873.23</v>
      </c>
      <c r="CQ89" s="37">
        <v>1360</v>
      </c>
      <c r="CR89" s="36">
        <v>442.81600000000003</v>
      </c>
      <c r="CS89" s="37">
        <v>192.58</v>
      </c>
      <c r="CT89" s="36">
        <v>100</v>
      </c>
      <c r="CU89" s="36">
        <v>39.94</v>
      </c>
      <c r="CV89" s="37">
        <v>857.472</v>
      </c>
      <c r="CW89" s="37">
        <v>0</v>
      </c>
      <c r="CX89" s="36">
        <v>0</v>
      </c>
      <c r="CY89" s="37">
        <v>0</v>
      </c>
      <c r="CZ89" s="36">
        <v>0</v>
      </c>
      <c r="DA89" s="36">
        <v>0</v>
      </c>
      <c r="DB89" s="37">
        <v>0</v>
      </c>
      <c r="DC89" s="37">
        <v>1200</v>
      </c>
      <c r="DD89" s="36">
        <v>479.28</v>
      </c>
      <c r="DE89" s="37">
        <v>86.22</v>
      </c>
      <c r="DF89" s="37">
        <v>0</v>
      </c>
      <c r="DG89" s="28">
        <f t="shared" si="53"/>
        <v>64801.9</v>
      </c>
      <c r="DH89" s="28">
        <f t="shared" si="53"/>
        <v>29756.978668999996</v>
      </c>
      <c r="DI89" s="28">
        <f t="shared" si="75"/>
        <v>30253.95</v>
      </c>
      <c r="DJ89" s="36">
        <v>0</v>
      </c>
      <c r="DK89" s="36">
        <v>0</v>
      </c>
      <c r="DL89" s="36">
        <v>0</v>
      </c>
      <c r="DM89" s="37">
        <v>0</v>
      </c>
      <c r="DN89" s="36">
        <f t="shared" si="76"/>
        <v>0</v>
      </c>
      <c r="DO89" s="37">
        <v>0</v>
      </c>
      <c r="DP89" s="36">
        <v>0</v>
      </c>
      <c r="DQ89" s="36">
        <v>0</v>
      </c>
      <c r="DR89" s="36">
        <v>0</v>
      </c>
      <c r="DS89" s="36">
        <v>0</v>
      </c>
      <c r="DT89" s="36">
        <v>0</v>
      </c>
      <c r="DU89" s="36">
        <v>0</v>
      </c>
      <c r="DV89" s="36">
        <v>0</v>
      </c>
      <c r="DW89" s="36">
        <v>0</v>
      </c>
      <c r="DX89" s="36">
        <v>0</v>
      </c>
      <c r="DY89" s="37">
        <v>0</v>
      </c>
      <c r="DZ89" s="36">
        <f t="shared" si="77"/>
        <v>0</v>
      </c>
      <c r="EA89" s="37">
        <v>0</v>
      </c>
      <c r="EB89" s="36">
        <v>0</v>
      </c>
      <c r="EC89" s="28">
        <f t="shared" si="54"/>
        <v>0</v>
      </c>
      <c r="ED89" s="28">
        <f t="shared" si="78"/>
        <v>0</v>
      </c>
      <c r="EE89" s="28">
        <f t="shared" si="55"/>
        <v>0</v>
      </c>
      <c r="EF89" s="32"/>
      <c r="EG89" s="32"/>
      <c r="EI89" s="32"/>
    </row>
    <row r="90" spans="1:139" s="34" customFormat="1" ht="20.25" customHeight="1">
      <c r="A90" s="26">
        <v>81</v>
      </c>
      <c r="B90" s="27" t="s">
        <v>127</v>
      </c>
      <c r="C90" s="36">
        <v>4324.795</v>
      </c>
      <c r="D90" s="36">
        <v>6415.7085</v>
      </c>
      <c r="E90" s="28">
        <f t="shared" si="56"/>
        <v>39602</v>
      </c>
      <c r="F90" s="28">
        <f t="shared" si="57"/>
        <v>17758.1953128</v>
      </c>
      <c r="G90" s="28">
        <f t="shared" si="46"/>
        <v>17718.9247</v>
      </c>
      <c r="H90" s="28">
        <f t="shared" si="58"/>
        <v>99.77885921340389</v>
      </c>
      <c r="I90" s="28">
        <f t="shared" si="59"/>
        <v>44.742499621231254</v>
      </c>
      <c r="J90" s="28">
        <f t="shared" si="47"/>
        <v>13482.4</v>
      </c>
      <c r="K90" s="28">
        <f t="shared" si="48"/>
        <v>4698.395312799999</v>
      </c>
      <c r="L90" s="28">
        <f t="shared" si="60"/>
        <v>4187.024700000001</v>
      </c>
      <c r="M90" s="28">
        <f t="shared" si="61"/>
        <v>89.11605816975737</v>
      </c>
      <c r="N90" s="28">
        <f t="shared" si="62"/>
        <v>31.055484928499382</v>
      </c>
      <c r="O90" s="28">
        <f t="shared" si="49"/>
        <v>3456.1</v>
      </c>
      <c r="P90" s="28">
        <f t="shared" si="63"/>
        <v>1427.7079978</v>
      </c>
      <c r="Q90" s="28">
        <f t="shared" si="50"/>
        <v>1839.8517</v>
      </c>
      <c r="R90" s="28">
        <f t="shared" si="81"/>
        <v>128.86750671951722</v>
      </c>
      <c r="S90" s="29">
        <f t="shared" si="82"/>
        <v>53.23490929081913</v>
      </c>
      <c r="T90" s="36">
        <v>180</v>
      </c>
      <c r="U90" s="36">
        <v>74.35764</v>
      </c>
      <c r="V90" s="37">
        <v>141.2517</v>
      </c>
      <c r="W90" s="28">
        <f t="shared" si="79"/>
        <v>189.96259160457484</v>
      </c>
      <c r="X90" s="29">
        <f t="shared" si="80"/>
        <v>78.47316666666667</v>
      </c>
      <c r="Y90" s="37">
        <v>5921</v>
      </c>
      <c r="Z90" s="36">
        <v>1632.95259</v>
      </c>
      <c r="AA90" s="37">
        <v>1550.805</v>
      </c>
      <c r="AB90" s="28">
        <f t="shared" si="64"/>
        <v>94.96938303640525</v>
      </c>
      <c r="AC90" s="29">
        <f t="shared" si="65"/>
        <v>26.1916061476102</v>
      </c>
      <c r="AD90" s="36">
        <v>3276.1</v>
      </c>
      <c r="AE90" s="36">
        <v>1353.3503578</v>
      </c>
      <c r="AF90" s="37">
        <v>1698.6</v>
      </c>
      <c r="AG90" s="28">
        <f t="shared" si="66"/>
        <v>125.51073638915173</v>
      </c>
      <c r="AH90" s="29">
        <f t="shared" si="67"/>
        <v>51.84823418088581</v>
      </c>
      <c r="AI90" s="36">
        <v>168</v>
      </c>
      <c r="AJ90" s="36">
        <v>112.59511199999999</v>
      </c>
      <c r="AK90" s="37">
        <v>109</v>
      </c>
      <c r="AL90" s="28">
        <f t="shared" si="68"/>
        <v>96.80704434132097</v>
      </c>
      <c r="AM90" s="29">
        <f t="shared" si="69"/>
        <v>64.88095238095238</v>
      </c>
      <c r="AN90" s="30">
        <v>0</v>
      </c>
      <c r="AO90" s="30"/>
      <c r="AP90" s="36">
        <v>0</v>
      </c>
      <c r="AQ90" s="28"/>
      <c r="AR90" s="29"/>
      <c r="AS90" s="30">
        <v>0</v>
      </c>
      <c r="AT90" s="30"/>
      <c r="AU90" s="29">
        <v>0</v>
      </c>
      <c r="AV90" s="29"/>
      <c r="AW90" s="29"/>
      <c r="AX90" s="29"/>
      <c r="AY90" s="37">
        <v>26119.6</v>
      </c>
      <c r="AZ90" s="36">
        <f t="shared" si="70"/>
        <v>13059.8</v>
      </c>
      <c r="BA90" s="37">
        <v>13531.9</v>
      </c>
      <c r="BB90" s="31"/>
      <c r="BC90" s="31">
        <v>0</v>
      </c>
      <c r="BD90" s="31">
        <v>0</v>
      </c>
      <c r="BE90" s="37">
        <v>0</v>
      </c>
      <c r="BF90" s="36">
        <f t="shared" si="71"/>
        <v>0</v>
      </c>
      <c r="BG90" s="37">
        <v>0</v>
      </c>
      <c r="BH90" s="31">
        <v>0</v>
      </c>
      <c r="BI90" s="31">
        <v>0</v>
      </c>
      <c r="BJ90" s="31">
        <v>0</v>
      </c>
      <c r="BK90" s="29"/>
      <c r="BL90" s="29"/>
      <c r="BM90" s="29"/>
      <c r="BN90" s="28">
        <f t="shared" si="51"/>
        <v>937.3</v>
      </c>
      <c r="BO90" s="28">
        <f t="shared" si="72"/>
        <v>326.93961299999995</v>
      </c>
      <c r="BP90" s="28">
        <f t="shared" si="52"/>
        <v>187.8</v>
      </c>
      <c r="BQ90" s="28">
        <f t="shared" si="73"/>
        <v>57.441800422024734</v>
      </c>
      <c r="BR90" s="29">
        <f t="shared" si="74"/>
        <v>20.03627440520645</v>
      </c>
      <c r="BS90" s="36">
        <v>937.3</v>
      </c>
      <c r="BT90" s="36">
        <v>326.93961299999995</v>
      </c>
      <c r="BU90" s="37">
        <v>187.8</v>
      </c>
      <c r="BV90" s="36">
        <v>0</v>
      </c>
      <c r="BW90" s="36">
        <v>0</v>
      </c>
      <c r="BX90" s="37">
        <v>0</v>
      </c>
      <c r="BY90" s="36">
        <v>0</v>
      </c>
      <c r="BZ90" s="36">
        <v>0</v>
      </c>
      <c r="CA90" s="36">
        <v>0</v>
      </c>
      <c r="CB90" s="36">
        <v>0</v>
      </c>
      <c r="CC90" s="36">
        <v>0</v>
      </c>
      <c r="CD90" s="37">
        <v>0</v>
      </c>
      <c r="CE90" s="36">
        <v>0</v>
      </c>
      <c r="CF90" s="36">
        <v>0</v>
      </c>
      <c r="CG90" s="36">
        <v>0</v>
      </c>
      <c r="CH90" s="37">
        <v>0</v>
      </c>
      <c r="CI90" s="36">
        <v>0</v>
      </c>
      <c r="CJ90" s="37">
        <v>0</v>
      </c>
      <c r="CK90" s="36">
        <v>0</v>
      </c>
      <c r="CL90" s="36">
        <v>0</v>
      </c>
      <c r="CM90" s="37">
        <v>0</v>
      </c>
      <c r="CN90" s="37">
        <v>3000</v>
      </c>
      <c r="CO90" s="36">
        <v>1198.1999999999998</v>
      </c>
      <c r="CP90" s="37">
        <v>467</v>
      </c>
      <c r="CQ90" s="37">
        <v>1500</v>
      </c>
      <c r="CR90" s="36">
        <v>488.40000000000003</v>
      </c>
      <c r="CS90" s="37">
        <v>415</v>
      </c>
      <c r="CT90" s="36">
        <v>0</v>
      </c>
      <c r="CU90" s="36">
        <v>0</v>
      </c>
      <c r="CV90" s="37">
        <v>32.568</v>
      </c>
      <c r="CW90" s="37">
        <v>0</v>
      </c>
      <c r="CX90" s="36">
        <v>0</v>
      </c>
      <c r="CY90" s="37">
        <v>0</v>
      </c>
      <c r="CZ90" s="36">
        <v>0</v>
      </c>
      <c r="DA90" s="36">
        <v>0</v>
      </c>
      <c r="DB90" s="37">
        <v>0</v>
      </c>
      <c r="DC90" s="37">
        <v>0</v>
      </c>
      <c r="DD90" s="36">
        <v>0</v>
      </c>
      <c r="DE90" s="37">
        <v>0</v>
      </c>
      <c r="DF90" s="37">
        <v>0</v>
      </c>
      <c r="DG90" s="28">
        <f t="shared" si="53"/>
        <v>39602</v>
      </c>
      <c r="DH90" s="28">
        <f t="shared" si="53"/>
        <v>17758.1953128</v>
      </c>
      <c r="DI90" s="28">
        <f t="shared" si="75"/>
        <v>17718.9247</v>
      </c>
      <c r="DJ90" s="36">
        <v>0</v>
      </c>
      <c r="DK90" s="36">
        <v>0</v>
      </c>
      <c r="DL90" s="36">
        <v>0</v>
      </c>
      <c r="DM90" s="37">
        <v>0</v>
      </c>
      <c r="DN90" s="36">
        <f t="shared" si="76"/>
        <v>0</v>
      </c>
      <c r="DO90" s="37">
        <v>0</v>
      </c>
      <c r="DP90" s="36">
        <v>0</v>
      </c>
      <c r="DQ90" s="36">
        <v>0</v>
      </c>
      <c r="DR90" s="36">
        <v>0</v>
      </c>
      <c r="DS90" s="36">
        <v>0</v>
      </c>
      <c r="DT90" s="36">
        <v>0</v>
      </c>
      <c r="DU90" s="36">
        <v>0</v>
      </c>
      <c r="DV90" s="36">
        <v>0</v>
      </c>
      <c r="DW90" s="36">
        <v>0</v>
      </c>
      <c r="DX90" s="36">
        <v>0</v>
      </c>
      <c r="DY90" s="37">
        <v>0</v>
      </c>
      <c r="DZ90" s="36">
        <f t="shared" si="77"/>
        <v>0</v>
      </c>
      <c r="EA90" s="37">
        <v>0</v>
      </c>
      <c r="EB90" s="36">
        <v>0</v>
      </c>
      <c r="EC90" s="28">
        <f t="shared" si="54"/>
        <v>0</v>
      </c>
      <c r="ED90" s="28">
        <f t="shared" si="78"/>
        <v>0</v>
      </c>
      <c r="EE90" s="28">
        <f t="shared" si="55"/>
        <v>0</v>
      </c>
      <c r="EF90" s="32"/>
      <c r="EG90" s="32"/>
      <c r="EI90" s="32"/>
    </row>
    <row r="91" spans="1:139" s="34" customFormat="1" ht="20.25" customHeight="1">
      <c r="A91" s="26">
        <v>82</v>
      </c>
      <c r="B91" s="33" t="s">
        <v>128</v>
      </c>
      <c r="C91" s="36">
        <v>33721.058</v>
      </c>
      <c r="D91" s="36">
        <v>3123.7646</v>
      </c>
      <c r="E91" s="28">
        <f t="shared" si="56"/>
        <v>53174.399999999994</v>
      </c>
      <c r="F91" s="28">
        <f t="shared" si="57"/>
        <v>23831.499013200002</v>
      </c>
      <c r="G91" s="28">
        <f t="shared" si="46"/>
        <v>24687.7086</v>
      </c>
      <c r="H91" s="28">
        <f t="shared" si="58"/>
        <v>103.59276429202274</v>
      </c>
      <c r="I91" s="28">
        <f t="shared" si="59"/>
        <v>46.42780849431306</v>
      </c>
      <c r="J91" s="28">
        <f t="shared" si="47"/>
        <v>17745</v>
      </c>
      <c r="K91" s="28">
        <f t="shared" si="48"/>
        <v>6116.799013200001</v>
      </c>
      <c r="L91" s="28">
        <f t="shared" si="60"/>
        <v>6890.508599999999</v>
      </c>
      <c r="M91" s="28">
        <f t="shared" si="61"/>
        <v>112.64892936861813</v>
      </c>
      <c r="N91" s="28">
        <f t="shared" si="62"/>
        <v>38.83070498732037</v>
      </c>
      <c r="O91" s="28">
        <f t="shared" si="49"/>
        <v>6320</v>
      </c>
      <c r="P91" s="28">
        <f t="shared" si="63"/>
        <v>2610.77936</v>
      </c>
      <c r="Q91" s="28">
        <f t="shared" si="50"/>
        <v>3869.9148999999998</v>
      </c>
      <c r="R91" s="28">
        <f t="shared" si="81"/>
        <v>148.22833975522158</v>
      </c>
      <c r="S91" s="29">
        <f t="shared" si="82"/>
        <v>61.23283069620252</v>
      </c>
      <c r="T91" s="36">
        <v>120</v>
      </c>
      <c r="U91" s="36">
        <v>49.571760000000005</v>
      </c>
      <c r="V91" s="37">
        <v>0.0719</v>
      </c>
      <c r="W91" s="28">
        <f t="shared" si="79"/>
        <v>0.14504225793072506</v>
      </c>
      <c r="X91" s="29">
        <f t="shared" si="80"/>
        <v>0.05991666666666667</v>
      </c>
      <c r="Y91" s="37">
        <v>8600</v>
      </c>
      <c r="Z91" s="36">
        <v>2371.794</v>
      </c>
      <c r="AA91" s="37">
        <v>1984.2837</v>
      </c>
      <c r="AB91" s="28">
        <f t="shared" si="64"/>
        <v>83.66172188647076</v>
      </c>
      <c r="AC91" s="29">
        <f t="shared" si="65"/>
        <v>23.073066279069767</v>
      </c>
      <c r="AD91" s="36">
        <v>6200</v>
      </c>
      <c r="AE91" s="36">
        <v>2561.2076</v>
      </c>
      <c r="AF91" s="37">
        <v>3869.843</v>
      </c>
      <c r="AG91" s="28">
        <f t="shared" si="66"/>
        <v>151.09446809387885</v>
      </c>
      <c r="AH91" s="29">
        <f t="shared" si="67"/>
        <v>62.41682258064516</v>
      </c>
      <c r="AI91" s="36">
        <v>116.8</v>
      </c>
      <c r="AJ91" s="36">
        <v>78.28041119999999</v>
      </c>
      <c r="AK91" s="37">
        <v>131.2</v>
      </c>
      <c r="AL91" s="28">
        <f t="shared" si="68"/>
        <v>167.60259430011783</v>
      </c>
      <c r="AM91" s="29">
        <f t="shared" si="69"/>
        <v>112.32876712328765</v>
      </c>
      <c r="AN91" s="30">
        <v>0</v>
      </c>
      <c r="AO91" s="30"/>
      <c r="AP91" s="36">
        <v>0</v>
      </c>
      <c r="AQ91" s="28"/>
      <c r="AR91" s="29"/>
      <c r="AS91" s="30">
        <v>0</v>
      </c>
      <c r="AT91" s="30"/>
      <c r="AU91" s="29">
        <v>0</v>
      </c>
      <c r="AV91" s="29"/>
      <c r="AW91" s="29"/>
      <c r="AX91" s="29"/>
      <c r="AY91" s="37">
        <v>35264.4</v>
      </c>
      <c r="AZ91" s="36">
        <f t="shared" si="70"/>
        <v>17632.2</v>
      </c>
      <c r="BA91" s="37">
        <v>17632.2</v>
      </c>
      <c r="BB91" s="31"/>
      <c r="BC91" s="31">
        <v>0</v>
      </c>
      <c r="BD91" s="31">
        <v>0</v>
      </c>
      <c r="BE91" s="37">
        <v>165</v>
      </c>
      <c r="BF91" s="36">
        <f t="shared" si="71"/>
        <v>82.5</v>
      </c>
      <c r="BG91" s="37">
        <v>165</v>
      </c>
      <c r="BH91" s="31">
        <v>0</v>
      </c>
      <c r="BI91" s="31">
        <v>0</v>
      </c>
      <c r="BJ91" s="31">
        <v>0</v>
      </c>
      <c r="BK91" s="29"/>
      <c r="BL91" s="29"/>
      <c r="BM91" s="29"/>
      <c r="BN91" s="28">
        <f t="shared" si="51"/>
        <v>508.2</v>
      </c>
      <c r="BO91" s="28">
        <f t="shared" si="72"/>
        <v>177.265242</v>
      </c>
      <c r="BP91" s="28">
        <f t="shared" si="52"/>
        <v>180</v>
      </c>
      <c r="BQ91" s="28">
        <f t="shared" si="73"/>
        <v>101.54274914198915</v>
      </c>
      <c r="BR91" s="29">
        <f t="shared" si="74"/>
        <v>35.41912632821724</v>
      </c>
      <c r="BS91" s="36">
        <v>508.2</v>
      </c>
      <c r="BT91" s="36">
        <v>177.265242</v>
      </c>
      <c r="BU91" s="37">
        <v>180</v>
      </c>
      <c r="BV91" s="36">
        <v>0</v>
      </c>
      <c r="BW91" s="36">
        <v>0</v>
      </c>
      <c r="BX91" s="37">
        <v>0</v>
      </c>
      <c r="BY91" s="36">
        <v>0</v>
      </c>
      <c r="BZ91" s="36">
        <v>0</v>
      </c>
      <c r="CA91" s="36">
        <v>0</v>
      </c>
      <c r="CB91" s="36">
        <v>0</v>
      </c>
      <c r="CC91" s="36">
        <v>0</v>
      </c>
      <c r="CD91" s="37">
        <v>0</v>
      </c>
      <c r="CE91" s="36">
        <v>0</v>
      </c>
      <c r="CF91" s="36">
        <v>0</v>
      </c>
      <c r="CG91" s="36">
        <v>0</v>
      </c>
      <c r="CH91" s="37">
        <v>0</v>
      </c>
      <c r="CI91" s="36">
        <v>0</v>
      </c>
      <c r="CJ91" s="37">
        <v>0</v>
      </c>
      <c r="CK91" s="36">
        <v>0</v>
      </c>
      <c r="CL91" s="36">
        <v>0</v>
      </c>
      <c r="CM91" s="37">
        <v>0</v>
      </c>
      <c r="CN91" s="37">
        <v>2200</v>
      </c>
      <c r="CO91" s="36">
        <v>878.68</v>
      </c>
      <c r="CP91" s="37">
        <v>725.11</v>
      </c>
      <c r="CQ91" s="37">
        <v>2200</v>
      </c>
      <c r="CR91" s="36">
        <v>716.32</v>
      </c>
      <c r="CS91" s="37">
        <v>725.11</v>
      </c>
      <c r="CT91" s="36">
        <v>0</v>
      </c>
      <c r="CU91" s="36">
        <v>0</v>
      </c>
      <c r="CV91" s="37">
        <v>0</v>
      </c>
      <c r="CW91" s="37">
        <v>0</v>
      </c>
      <c r="CX91" s="36">
        <v>0</v>
      </c>
      <c r="CY91" s="37">
        <v>0</v>
      </c>
      <c r="CZ91" s="36">
        <v>0</v>
      </c>
      <c r="DA91" s="36">
        <v>0</v>
      </c>
      <c r="DB91" s="37">
        <v>0</v>
      </c>
      <c r="DC91" s="37">
        <v>0</v>
      </c>
      <c r="DD91" s="36">
        <v>0</v>
      </c>
      <c r="DE91" s="37">
        <v>0</v>
      </c>
      <c r="DF91" s="37">
        <v>0</v>
      </c>
      <c r="DG91" s="28">
        <f t="shared" si="53"/>
        <v>53174.399999999994</v>
      </c>
      <c r="DH91" s="28">
        <f t="shared" si="53"/>
        <v>23831.499013200002</v>
      </c>
      <c r="DI91" s="28">
        <f t="shared" si="75"/>
        <v>24687.7086</v>
      </c>
      <c r="DJ91" s="36">
        <v>0</v>
      </c>
      <c r="DK91" s="36">
        <v>0</v>
      </c>
      <c r="DL91" s="36">
        <v>0</v>
      </c>
      <c r="DM91" s="37">
        <v>0</v>
      </c>
      <c r="DN91" s="36">
        <f t="shared" si="76"/>
        <v>0</v>
      </c>
      <c r="DO91" s="37">
        <v>0</v>
      </c>
      <c r="DP91" s="36">
        <v>0</v>
      </c>
      <c r="DQ91" s="36">
        <v>0</v>
      </c>
      <c r="DR91" s="36">
        <v>0</v>
      </c>
      <c r="DS91" s="36">
        <v>0</v>
      </c>
      <c r="DT91" s="36">
        <v>0</v>
      </c>
      <c r="DU91" s="36">
        <v>0</v>
      </c>
      <c r="DV91" s="36">
        <v>0</v>
      </c>
      <c r="DW91" s="36">
        <v>0</v>
      </c>
      <c r="DX91" s="36">
        <v>0</v>
      </c>
      <c r="DY91" s="37">
        <v>3350.4</v>
      </c>
      <c r="DZ91" s="36">
        <f t="shared" si="77"/>
        <v>1675.1999999999998</v>
      </c>
      <c r="EA91" s="37">
        <v>0</v>
      </c>
      <c r="EB91" s="36">
        <v>0</v>
      </c>
      <c r="EC91" s="28">
        <f t="shared" si="54"/>
        <v>3350.4</v>
      </c>
      <c r="ED91" s="28">
        <f t="shared" si="78"/>
        <v>1675.1999999999998</v>
      </c>
      <c r="EE91" s="28">
        <f t="shared" si="55"/>
        <v>0</v>
      </c>
      <c r="EF91" s="32"/>
      <c r="EG91" s="32"/>
      <c r="EI91" s="32"/>
    </row>
    <row r="92" spans="1:139" s="34" customFormat="1" ht="20.25" customHeight="1">
      <c r="A92" s="26">
        <v>83</v>
      </c>
      <c r="B92" s="33" t="s">
        <v>129</v>
      </c>
      <c r="C92" s="36">
        <v>1879.962</v>
      </c>
      <c r="D92" s="36">
        <v>389.5905</v>
      </c>
      <c r="E92" s="28">
        <f t="shared" si="56"/>
        <v>17569.4</v>
      </c>
      <c r="F92" s="28">
        <f t="shared" si="57"/>
        <v>7908.0468894000005</v>
      </c>
      <c r="G92" s="28">
        <f t="shared" si="46"/>
        <v>7452.775000000001</v>
      </c>
      <c r="H92" s="28">
        <f t="shared" si="58"/>
        <v>94.24292880698204</v>
      </c>
      <c r="I92" s="28">
        <f t="shared" si="59"/>
        <v>42.41906382688082</v>
      </c>
      <c r="J92" s="28">
        <f t="shared" si="47"/>
        <v>6597.399999999999</v>
      </c>
      <c r="K92" s="28">
        <f t="shared" si="48"/>
        <v>2422.0468894000005</v>
      </c>
      <c r="L92" s="28">
        <f t="shared" si="60"/>
        <v>1982.1750000000002</v>
      </c>
      <c r="M92" s="28">
        <f t="shared" si="61"/>
        <v>81.83883675724513</v>
      </c>
      <c r="N92" s="28">
        <f t="shared" si="62"/>
        <v>30.044790371964723</v>
      </c>
      <c r="O92" s="28">
        <f t="shared" si="49"/>
        <v>3073.7999999999997</v>
      </c>
      <c r="P92" s="28">
        <f t="shared" si="63"/>
        <v>1269.7806324</v>
      </c>
      <c r="Q92" s="28">
        <f t="shared" si="50"/>
        <v>1113.624</v>
      </c>
      <c r="R92" s="28">
        <f t="shared" si="81"/>
        <v>87.70207794831066</v>
      </c>
      <c r="S92" s="29">
        <f t="shared" si="82"/>
        <v>36.22955299629124</v>
      </c>
      <c r="T92" s="36">
        <v>589.6</v>
      </c>
      <c r="U92" s="36">
        <v>243.5625808</v>
      </c>
      <c r="V92" s="37">
        <v>316.999</v>
      </c>
      <c r="W92" s="28">
        <f t="shared" si="79"/>
        <v>130.15094476285827</v>
      </c>
      <c r="X92" s="29">
        <f t="shared" si="80"/>
        <v>53.76509497964722</v>
      </c>
      <c r="Y92" s="37">
        <v>1881</v>
      </c>
      <c r="Z92" s="36">
        <v>518.76099</v>
      </c>
      <c r="AA92" s="37">
        <v>418.891</v>
      </c>
      <c r="AB92" s="28">
        <f t="shared" si="64"/>
        <v>80.74836159133709</v>
      </c>
      <c r="AC92" s="29">
        <f t="shared" si="65"/>
        <v>22.269590643274856</v>
      </c>
      <c r="AD92" s="36">
        <v>2484.2</v>
      </c>
      <c r="AE92" s="36">
        <v>1026.2180516</v>
      </c>
      <c r="AF92" s="37">
        <v>796.625</v>
      </c>
      <c r="AG92" s="28">
        <f t="shared" si="66"/>
        <v>77.62726437699705</v>
      </c>
      <c r="AH92" s="29">
        <f t="shared" si="67"/>
        <v>32.06766765960873</v>
      </c>
      <c r="AI92" s="36">
        <v>75</v>
      </c>
      <c r="AJ92" s="36">
        <v>50.265675</v>
      </c>
      <c r="AK92" s="37">
        <v>34</v>
      </c>
      <c r="AL92" s="28">
        <f t="shared" si="68"/>
        <v>67.64059171591748</v>
      </c>
      <c r="AM92" s="29">
        <f t="shared" si="69"/>
        <v>45.33333333333333</v>
      </c>
      <c r="AN92" s="30">
        <v>0</v>
      </c>
      <c r="AO92" s="30"/>
      <c r="AP92" s="36">
        <v>0</v>
      </c>
      <c r="AQ92" s="28"/>
      <c r="AR92" s="29"/>
      <c r="AS92" s="30">
        <v>0</v>
      </c>
      <c r="AT92" s="30"/>
      <c r="AU92" s="29">
        <v>0</v>
      </c>
      <c r="AV92" s="29"/>
      <c r="AW92" s="29"/>
      <c r="AX92" s="29"/>
      <c r="AY92" s="37">
        <v>10787</v>
      </c>
      <c r="AZ92" s="36">
        <f t="shared" si="70"/>
        <v>5393.5</v>
      </c>
      <c r="BA92" s="37">
        <v>5393.5</v>
      </c>
      <c r="BB92" s="31"/>
      <c r="BC92" s="31">
        <v>0</v>
      </c>
      <c r="BD92" s="31">
        <v>0</v>
      </c>
      <c r="BE92" s="37">
        <v>185</v>
      </c>
      <c r="BF92" s="36">
        <f t="shared" si="71"/>
        <v>92.5</v>
      </c>
      <c r="BG92" s="37">
        <v>77.1</v>
      </c>
      <c r="BH92" s="31">
        <v>0</v>
      </c>
      <c r="BI92" s="31">
        <v>0</v>
      </c>
      <c r="BJ92" s="31">
        <v>0</v>
      </c>
      <c r="BK92" s="29"/>
      <c r="BL92" s="29"/>
      <c r="BM92" s="29"/>
      <c r="BN92" s="28">
        <f t="shared" si="51"/>
        <v>847.2</v>
      </c>
      <c r="BO92" s="28">
        <f t="shared" si="72"/>
        <v>295.511832</v>
      </c>
      <c r="BP92" s="28">
        <f t="shared" si="52"/>
        <v>233.5</v>
      </c>
      <c r="BQ92" s="28">
        <f t="shared" si="73"/>
        <v>79.01544869445361</v>
      </c>
      <c r="BR92" s="29">
        <f t="shared" si="74"/>
        <v>27.561378659112368</v>
      </c>
      <c r="BS92" s="36">
        <v>847.2</v>
      </c>
      <c r="BT92" s="36">
        <v>295.511832</v>
      </c>
      <c r="BU92" s="37">
        <v>233.5</v>
      </c>
      <c r="BV92" s="36">
        <v>0</v>
      </c>
      <c r="BW92" s="36">
        <v>0</v>
      </c>
      <c r="BX92" s="37">
        <v>0</v>
      </c>
      <c r="BY92" s="36">
        <v>0</v>
      </c>
      <c r="BZ92" s="36">
        <v>0</v>
      </c>
      <c r="CA92" s="36">
        <v>0</v>
      </c>
      <c r="CB92" s="36">
        <v>0</v>
      </c>
      <c r="CC92" s="36">
        <v>0</v>
      </c>
      <c r="CD92" s="37">
        <v>0</v>
      </c>
      <c r="CE92" s="36">
        <v>0</v>
      </c>
      <c r="CF92" s="36">
        <v>0</v>
      </c>
      <c r="CG92" s="36">
        <v>0</v>
      </c>
      <c r="CH92" s="37">
        <v>0</v>
      </c>
      <c r="CI92" s="36">
        <v>0</v>
      </c>
      <c r="CJ92" s="37">
        <v>0</v>
      </c>
      <c r="CK92" s="36">
        <v>0</v>
      </c>
      <c r="CL92" s="36">
        <v>0</v>
      </c>
      <c r="CM92" s="37">
        <v>0</v>
      </c>
      <c r="CN92" s="37">
        <v>720.4</v>
      </c>
      <c r="CO92" s="36">
        <v>287.72776</v>
      </c>
      <c r="CP92" s="37">
        <v>182.16</v>
      </c>
      <c r="CQ92" s="37">
        <v>720.4</v>
      </c>
      <c r="CR92" s="36">
        <v>234.56224</v>
      </c>
      <c r="CS92" s="37">
        <v>182.16</v>
      </c>
      <c r="CT92" s="36">
        <v>0</v>
      </c>
      <c r="CU92" s="36">
        <v>0</v>
      </c>
      <c r="CV92" s="37">
        <v>0</v>
      </c>
      <c r="CW92" s="37">
        <v>0</v>
      </c>
      <c r="CX92" s="36">
        <v>0</v>
      </c>
      <c r="CY92" s="37">
        <v>0</v>
      </c>
      <c r="CZ92" s="36">
        <v>0</v>
      </c>
      <c r="DA92" s="36">
        <v>0</v>
      </c>
      <c r="DB92" s="37">
        <v>0</v>
      </c>
      <c r="DC92" s="37">
        <v>0</v>
      </c>
      <c r="DD92" s="36">
        <v>0</v>
      </c>
      <c r="DE92" s="37">
        <v>0</v>
      </c>
      <c r="DF92" s="37">
        <v>0</v>
      </c>
      <c r="DG92" s="28">
        <f t="shared" si="53"/>
        <v>17569.4</v>
      </c>
      <c r="DH92" s="28">
        <f t="shared" si="53"/>
        <v>7908.0468894000005</v>
      </c>
      <c r="DI92" s="28">
        <f t="shared" si="75"/>
        <v>7452.775000000001</v>
      </c>
      <c r="DJ92" s="36">
        <v>0</v>
      </c>
      <c r="DK92" s="36">
        <v>0</v>
      </c>
      <c r="DL92" s="36">
        <v>0</v>
      </c>
      <c r="DM92" s="37">
        <v>0</v>
      </c>
      <c r="DN92" s="36">
        <f t="shared" si="76"/>
        <v>0</v>
      </c>
      <c r="DO92" s="37">
        <v>0</v>
      </c>
      <c r="DP92" s="36">
        <v>0</v>
      </c>
      <c r="DQ92" s="36">
        <v>0</v>
      </c>
      <c r="DR92" s="36">
        <v>0</v>
      </c>
      <c r="DS92" s="36">
        <v>0</v>
      </c>
      <c r="DT92" s="36">
        <v>0</v>
      </c>
      <c r="DU92" s="36">
        <v>0</v>
      </c>
      <c r="DV92" s="36">
        <v>0</v>
      </c>
      <c r="DW92" s="36">
        <v>0</v>
      </c>
      <c r="DX92" s="36">
        <v>0</v>
      </c>
      <c r="DY92" s="37">
        <v>0</v>
      </c>
      <c r="DZ92" s="36">
        <f t="shared" si="77"/>
        <v>0</v>
      </c>
      <c r="EA92" s="37">
        <v>0</v>
      </c>
      <c r="EB92" s="36">
        <v>0</v>
      </c>
      <c r="EC92" s="28">
        <f t="shared" si="54"/>
        <v>0</v>
      </c>
      <c r="ED92" s="28">
        <f t="shared" si="78"/>
        <v>0</v>
      </c>
      <c r="EE92" s="28">
        <f t="shared" si="55"/>
        <v>0</v>
      </c>
      <c r="EF92" s="32"/>
      <c r="EG92" s="32"/>
      <c r="EI92" s="32"/>
    </row>
    <row r="93" spans="1:139" s="34" customFormat="1" ht="20.25" customHeight="1">
      <c r="A93" s="26">
        <v>84</v>
      </c>
      <c r="B93" s="33" t="s">
        <v>130</v>
      </c>
      <c r="C93" s="36">
        <v>137.936</v>
      </c>
      <c r="D93" s="36">
        <v>36.9433</v>
      </c>
      <c r="E93" s="28">
        <f t="shared" si="56"/>
        <v>67876.6</v>
      </c>
      <c r="F93" s="28">
        <f t="shared" si="57"/>
        <v>30889.795002</v>
      </c>
      <c r="G93" s="28">
        <f t="shared" si="46"/>
        <v>24060.048</v>
      </c>
      <c r="H93" s="28">
        <f t="shared" si="58"/>
        <v>77.88995685611447</v>
      </c>
      <c r="I93" s="28">
        <f t="shared" si="59"/>
        <v>35.44674895324751</v>
      </c>
      <c r="J93" s="28">
        <f t="shared" si="47"/>
        <v>22081</v>
      </c>
      <c r="K93" s="28">
        <f t="shared" si="48"/>
        <v>7991.995002</v>
      </c>
      <c r="L93" s="28">
        <f t="shared" si="60"/>
        <v>1337.448</v>
      </c>
      <c r="M93" s="28">
        <f t="shared" si="61"/>
        <v>16.734845300394998</v>
      </c>
      <c r="N93" s="28">
        <f t="shared" si="62"/>
        <v>6.057008287668132</v>
      </c>
      <c r="O93" s="28">
        <f t="shared" si="49"/>
        <v>8707</v>
      </c>
      <c r="P93" s="28">
        <f t="shared" si="63"/>
        <v>3596.8442860000005</v>
      </c>
      <c r="Q93" s="28">
        <f t="shared" si="50"/>
        <v>1075.5130000000001</v>
      </c>
      <c r="R93" s="28">
        <f t="shared" si="81"/>
        <v>29.90157244744289</v>
      </c>
      <c r="S93" s="29">
        <f t="shared" si="82"/>
        <v>12.352279774893764</v>
      </c>
      <c r="T93" s="36">
        <v>1707</v>
      </c>
      <c r="U93" s="36">
        <v>705.1582860000001</v>
      </c>
      <c r="V93" s="37">
        <v>0.188</v>
      </c>
      <c r="W93" s="28">
        <f t="shared" si="79"/>
        <v>0.02666068083329591</v>
      </c>
      <c r="X93" s="29">
        <f t="shared" si="80"/>
        <v>0.011013473930872876</v>
      </c>
      <c r="Y93" s="37">
        <v>8500</v>
      </c>
      <c r="Z93" s="36">
        <v>2344.215</v>
      </c>
      <c r="AA93" s="37">
        <v>39</v>
      </c>
      <c r="AB93" s="28">
        <f t="shared" si="64"/>
        <v>1.6636699278863072</v>
      </c>
      <c r="AC93" s="29">
        <f t="shared" si="65"/>
        <v>0.45882352941176474</v>
      </c>
      <c r="AD93" s="36">
        <v>7000</v>
      </c>
      <c r="AE93" s="36">
        <v>2891.686</v>
      </c>
      <c r="AF93" s="37">
        <v>1075.325</v>
      </c>
      <c r="AG93" s="28">
        <f t="shared" si="66"/>
        <v>37.18678307395755</v>
      </c>
      <c r="AH93" s="29">
        <f t="shared" si="67"/>
        <v>15.361785714285714</v>
      </c>
      <c r="AI93" s="36">
        <v>824</v>
      </c>
      <c r="AJ93" s="36">
        <v>552.252216</v>
      </c>
      <c r="AK93" s="37">
        <v>175</v>
      </c>
      <c r="AL93" s="28">
        <f t="shared" si="68"/>
        <v>31.688419698437208</v>
      </c>
      <c r="AM93" s="29">
        <f t="shared" si="69"/>
        <v>21.2378640776699</v>
      </c>
      <c r="AN93" s="30">
        <v>0</v>
      </c>
      <c r="AO93" s="30"/>
      <c r="AP93" s="36">
        <v>0</v>
      </c>
      <c r="AQ93" s="28"/>
      <c r="AR93" s="29"/>
      <c r="AS93" s="30">
        <v>0</v>
      </c>
      <c r="AT93" s="30"/>
      <c r="AU93" s="29">
        <v>0</v>
      </c>
      <c r="AV93" s="29"/>
      <c r="AW93" s="29"/>
      <c r="AX93" s="29"/>
      <c r="AY93" s="37">
        <v>45795.6</v>
      </c>
      <c r="AZ93" s="36">
        <f t="shared" si="70"/>
        <v>22897.8</v>
      </c>
      <c r="BA93" s="37">
        <v>22722.6</v>
      </c>
      <c r="BB93" s="31"/>
      <c r="BC93" s="31">
        <v>0</v>
      </c>
      <c r="BD93" s="31">
        <v>0</v>
      </c>
      <c r="BE93" s="37">
        <v>0</v>
      </c>
      <c r="BF93" s="36">
        <f t="shared" si="71"/>
        <v>0</v>
      </c>
      <c r="BG93" s="37">
        <v>0</v>
      </c>
      <c r="BH93" s="31">
        <v>0</v>
      </c>
      <c r="BI93" s="31">
        <v>0</v>
      </c>
      <c r="BJ93" s="31">
        <v>0</v>
      </c>
      <c r="BK93" s="29"/>
      <c r="BL93" s="29"/>
      <c r="BM93" s="29"/>
      <c r="BN93" s="28">
        <f t="shared" si="51"/>
        <v>2350</v>
      </c>
      <c r="BO93" s="28">
        <f t="shared" si="72"/>
        <v>819.7035</v>
      </c>
      <c r="BP93" s="28">
        <f t="shared" si="52"/>
        <v>47.935</v>
      </c>
      <c r="BQ93" s="28">
        <f t="shared" si="73"/>
        <v>5.8478462029258145</v>
      </c>
      <c r="BR93" s="29">
        <f t="shared" si="74"/>
        <v>2.0397872340425534</v>
      </c>
      <c r="BS93" s="36">
        <v>2350</v>
      </c>
      <c r="BT93" s="36">
        <v>819.7035</v>
      </c>
      <c r="BU93" s="37">
        <v>47.935</v>
      </c>
      <c r="BV93" s="36">
        <v>0</v>
      </c>
      <c r="BW93" s="36">
        <v>0</v>
      </c>
      <c r="BX93" s="37">
        <v>0</v>
      </c>
      <c r="BY93" s="36">
        <v>0</v>
      </c>
      <c r="BZ93" s="36">
        <v>0</v>
      </c>
      <c r="CA93" s="36">
        <v>0</v>
      </c>
      <c r="CB93" s="36">
        <v>0</v>
      </c>
      <c r="CC93" s="36">
        <v>0</v>
      </c>
      <c r="CD93" s="37">
        <v>0</v>
      </c>
      <c r="CE93" s="36">
        <v>0</v>
      </c>
      <c r="CF93" s="36">
        <v>0</v>
      </c>
      <c r="CG93" s="36">
        <v>0</v>
      </c>
      <c r="CH93" s="37">
        <v>0</v>
      </c>
      <c r="CI93" s="36">
        <v>0</v>
      </c>
      <c r="CJ93" s="37">
        <v>0</v>
      </c>
      <c r="CK93" s="36">
        <v>20</v>
      </c>
      <c r="CL93" s="36">
        <v>7.9879999999999995</v>
      </c>
      <c r="CM93" s="37">
        <v>0</v>
      </c>
      <c r="CN93" s="37">
        <v>1680</v>
      </c>
      <c r="CO93" s="36">
        <v>670.992</v>
      </c>
      <c r="CP93" s="37">
        <v>0</v>
      </c>
      <c r="CQ93" s="37">
        <v>0</v>
      </c>
      <c r="CR93" s="36">
        <v>0</v>
      </c>
      <c r="CS93" s="37">
        <v>0</v>
      </c>
      <c r="CT93" s="36">
        <v>0</v>
      </c>
      <c r="CU93" s="36">
        <v>0</v>
      </c>
      <c r="CV93" s="37">
        <v>0</v>
      </c>
      <c r="CW93" s="37">
        <v>0</v>
      </c>
      <c r="CX93" s="36">
        <v>0</v>
      </c>
      <c r="CY93" s="37">
        <v>0</v>
      </c>
      <c r="CZ93" s="36">
        <v>0</v>
      </c>
      <c r="DA93" s="36">
        <v>0</v>
      </c>
      <c r="DB93" s="37">
        <v>0</v>
      </c>
      <c r="DC93" s="37">
        <v>0</v>
      </c>
      <c r="DD93" s="36">
        <v>0</v>
      </c>
      <c r="DE93" s="37">
        <v>0</v>
      </c>
      <c r="DF93" s="37">
        <v>0</v>
      </c>
      <c r="DG93" s="28">
        <f t="shared" si="53"/>
        <v>67876.6</v>
      </c>
      <c r="DH93" s="28">
        <f t="shared" si="53"/>
        <v>30889.795002</v>
      </c>
      <c r="DI93" s="28">
        <f t="shared" si="75"/>
        <v>24060.048</v>
      </c>
      <c r="DJ93" s="36">
        <v>0</v>
      </c>
      <c r="DK93" s="36">
        <v>0</v>
      </c>
      <c r="DL93" s="36">
        <v>0</v>
      </c>
      <c r="DM93" s="37">
        <v>0</v>
      </c>
      <c r="DN93" s="36">
        <f t="shared" si="76"/>
        <v>0</v>
      </c>
      <c r="DO93" s="37">
        <v>0</v>
      </c>
      <c r="DP93" s="36">
        <v>0</v>
      </c>
      <c r="DQ93" s="36">
        <v>0</v>
      </c>
      <c r="DR93" s="36">
        <v>0</v>
      </c>
      <c r="DS93" s="36">
        <v>0</v>
      </c>
      <c r="DT93" s="36">
        <v>0</v>
      </c>
      <c r="DU93" s="36">
        <v>0</v>
      </c>
      <c r="DV93" s="36">
        <v>0</v>
      </c>
      <c r="DW93" s="36">
        <v>0</v>
      </c>
      <c r="DX93" s="36">
        <v>0</v>
      </c>
      <c r="DY93" s="37">
        <v>0</v>
      </c>
      <c r="DZ93" s="36">
        <f t="shared" si="77"/>
        <v>0</v>
      </c>
      <c r="EA93" s="37">
        <v>0</v>
      </c>
      <c r="EB93" s="36">
        <v>0</v>
      </c>
      <c r="EC93" s="28">
        <f t="shared" si="54"/>
        <v>0</v>
      </c>
      <c r="ED93" s="28">
        <f t="shared" si="78"/>
        <v>0</v>
      </c>
      <c r="EE93" s="28">
        <f t="shared" si="55"/>
        <v>0</v>
      </c>
      <c r="EF93" s="32"/>
      <c r="EG93" s="32"/>
      <c r="EI93" s="32"/>
    </row>
    <row r="94" spans="1:139" s="34" customFormat="1" ht="20.25" customHeight="1">
      <c r="A94" s="26">
        <v>85</v>
      </c>
      <c r="B94" s="33" t="s">
        <v>131</v>
      </c>
      <c r="C94" s="36">
        <v>106.0148</v>
      </c>
      <c r="D94" s="36">
        <v>866.6669</v>
      </c>
      <c r="E94" s="28">
        <f t="shared" si="56"/>
        <v>71409.5</v>
      </c>
      <c r="F94" s="28">
        <f t="shared" si="57"/>
        <v>31257.230169000002</v>
      </c>
      <c r="G94" s="28">
        <f t="shared" si="46"/>
        <v>23017.384100000003</v>
      </c>
      <c r="H94" s="28">
        <f t="shared" si="58"/>
        <v>73.63859169718744</v>
      </c>
      <c r="I94" s="28">
        <f t="shared" si="59"/>
        <v>32.23294393603092</v>
      </c>
      <c r="J94" s="28">
        <f t="shared" si="47"/>
        <v>30686.9</v>
      </c>
      <c r="K94" s="28">
        <f t="shared" si="48"/>
        <v>10895.930169</v>
      </c>
      <c r="L94" s="28">
        <f t="shared" si="60"/>
        <v>2810.9841</v>
      </c>
      <c r="M94" s="28">
        <f t="shared" si="61"/>
        <v>25.798477563645996</v>
      </c>
      <c r="N94" s="28">
        <f t="shared" si="62"/>
        <v>9.160208753572372</v>
      </c>
      <c r="O94" s="28">
        <f t="shared" si="49"/>
        <v>10000</v>
      </c>
      <c r="P94" s="28">
        <f t="shared" si="63"/>
        <v>4130.9800000000005</v>
      </c>
      <c r="Q94" s="28">
        <f t="shared" si="50"/>
        <v>1783.3624</v>
      </c>
      <c r="R94" s="28">
        <f t="shared" si="81"/>
        <v>43.170443817205594</v>
      </c>
      <c r="S94" s="29">
        <f t="shared" si="82"/>
        <v>17.833624</v>
      </c>
      <c r="T94" s="36">
        <v>550</v>
      </c>
      <c r="U94" s="36">
        <v>227.2039</v>
      </c>
      <c r="V94" s="37">
        <v>0.2159</v>
      </c>
      <c r="W94" s="28">
        <f t="shared" si="79"/>
        <v>0.09502477730355861</v>
      </c>
      <c r="X94" s="29">
        <f t="shared" si="80"/>
        <v>0.03925454545454546</v>
      </c>
      <c r="Y94" s="37">
        <v>12500</v>
      </c>
      <c r="Z94" s="36">
        <v>3447.375</v>
      </c>
      <c r="AA94" s="37">
        <v>854.7217</v>
      </c>
      <c r="AB94" s="28">
        <f t="shared" si="64"/>
        <v>24.793406577468367</v>
      </c>
      <c r="AC94" s="29">
        <f t="shared" si="65"/>
        <v>6.837773600000001</v>
      </c>
      <c r="AD94" s="36">
        <v>9450</v>
      </c>
      <c r="AE94" s="36">
        <v>3903.7761</v>
      </c>
      <c r="AF94" s="37">
        <v>1783.1465</v>
      </c>
      <c r="AG94" s="28">
        <f t="shared" si="66"/>
        <v>45.67747878778191</v>
      </c>
      <c r="AH94" s="29">
        <f t="shared" si="67"/>
        <v>18.86927513227513</v>
      </c>
      <c r="AI94" s="36">
        <v>270</v>
      </c>
      <c r="AJ94" s="36">
        <v>180.95643</v>
      </c>
      <c r="AK94" s="37">
        <v>163.9</v>
      </c>
      <c r="AL94" s="28">
        <f t="shared" si="68"/>
        <v>90.57428907057903</v>
      </c>
      <c r="AM94" s="29">
        <f t="shared" si="69"/>
        <v>60.7037037037037</v>
      </c>
      <c r="AN94" s="30">
        <v>0</v>
      </c>
      <c r="AO94" s="30"/>
      <c r="AP94" s="36">
        <v>0</v>
      </c>
      <c r="AQ94" s="28"/>
      <c r="AR94" s="29"/>
      <c r="AS94" s="30">
        <v>0</v>
      </c>
      <c r="AT94" s="30"/>
      <c r="AU94" s="29">
        <v>0</v>
      </c>
      <c r="AV94" s="29"/>
      <c r="AW94" s="29"/>
      <c r="AX94" s="29"/>
      <c r="AY94" s="37">
        <v>40722.6</v>
      </c>
      <c r="AZ94" s="36">
        <f t="shared" si="70"/>
        <v>20361.3</v>
      </c>
      <c r="BA94" s="37">
        <v>20197.4</v>
      </c>
      <c r="BB94" s="31"/>
      <c r="BC94" s="31">
        <v>0</v>
      </c>
      <c r="BD94" s="31">
        <v>0</v>
      </c>
      <c r="BE94" s="37">
        <v>0</v>
      </c>
      <c r="BF94" s="36">
        <f t="shared" si="71"/>
        <v>0</v>
      </c>
      <c r="BG94" s="37">
        <v>0</v>
      </c>
      <c r="BH94" s="31">
        <v>0</v>
      </c>
      <c r="BI94" s="31">
        <v>0</v>
      </c>
      <c r="BJ94" s="31">
        <v>0</v>
      </c>
      <c r="BK94" s="29"/>
      <c r="BL94" s="29"/>
      <c r="BM94" s="29"/>
      <c r="BN94" s="28">
        <f t="shared" si="51"/>
        <v>501.9</v>
      </c>
      <c r="BO94" s="28">
        <f t="shared" si="72"/>
        <v>175.067739</v>
      </c>
      <c r="BP94" s="28">
        <f t="shared" si="52"/>
        <v>9</v>
      </c>
      <c r="BQ94" s="28">
        <f t="shared" si="73"/>
        <v>5.140867215975184</v>
      </c>
      <c r="BR94" s="29">
        <f t="shared" si="74"/>
        <v>1.7931858936043037</v>
      </c>
      <c r="BS94" s="36">
        <v>393.9</v>
      </c>
      <c r="BT94" s="36">
        <v>137.396259</v>
      </c>
      <c r="BU94" s="37">
        <v>0</v>
      </c>
      <c r="BV94" s="36">
        <v>0</v>
      </c>
      <c r="BW94" s="36">
        <v>0</v>
      </c>
      <c r="BX94" s="37">
        <v>0</v>
      </c>
      <c r="BY94" s="36">
        <v>0</v>
      </c>
      <c r="BZ94" s="36">
        <v>0</v>
      </c>
      <c r="CA94" s="36">
        <v>0</v>
      </c>
      <c r="CB94" s="36">
        <v>108</v>
      </c>
      <c r="CC94" s="36">
        <v>37.67148</v>
      </c>
      <c r="CD94" s="37">
        <v>9</v>
      </c>
      <c r="CE94" s="36">
        <v>0</v>
      </c>
      <c r="CF94" s="36">
        <v>0</v>
      </c>
      <c r="CG94" s="36">
        <v>0</v>
      </c>
      <c r="CH94" s="37">
        <v>0</v>
      </c>
      <c r="CI94" s="36">
        <v>0</v>
      </c>
      <c r="CJ94" s="37">
        <v>9</v>
      </c>
      <c r="CK94" s="36">
        <v>0</v>
      </c>
      <c r="CL94" s="36">
        <v>0</v>
      </c>
      <c r="CM94" s="37">
        <v>0</v>
      </c>
      <c r="CN94" s="37">
        <v>6815</v>
      </c>
      <c r="CO94" s="36">
        <v>2721.911</v>
      </c>
      <c r="CP94" s="37">
        <v>0</v>
      </c>
      <c r="CQ94" s="37">
        <v>3215</v>
      </c>
      <c r="CR94" s="36">
        <v>1046.804</v>
      </c>
      <c r="CS94" s="37">
        <v>0</v>
      </c>
      <c r="CT94" s="36">
        <v>0</v>
      </c>
      <c r="CU94" s="36">
        <v>0</v>
      </c>
      <c r="CV94" s="37">
        <v>0</v>
      </c>
      <c r="CW94" s="37">
        <v>0</v>
      </c>
      <c r="CX94" s="36">
        <v>0</v>
      </c>
      <c r="CY94" s="37">
        <v>0</v>
      </c>
      <c r="CZ94" s="36">
        <v>0</v>
      </c>
      <c r="DA94" s="36">
        <v>0</v>
      </c>
      <c r="DB94" s="37">
        <v>0</v>
      </c>
      <c r="DC94" s="37">
        <v>600</v>
      </c>
      <c r="DD94" s="36">
        <v>239.64</v>
      </c>
      <c r="DE94" s="37">
        <v>0</v>
      </c>
      <c r="DF94" s="37">
        <v>0</v>
      </c>
      <c r="DG94" s="28">
        <f t="shared" si="53"/>
        <v>71409.5</v>
      </c>
      <c r="DH94" s="28">
        <f t="shared" si="53"/>
        <v>31257.230169</v>
      </c>
      <c r="DI94" s="28">
        <f t="shared" si="75"/>
        <v>23017.384100000003</v>
      </c>
      <c r="DJ94" s="36">
        <v>0</v>
      </c>
      <c r="DK94" s="36">
        <v>0</v>
      </c>
      <c r="DL94" s="36">
        <v>0</v>
      </c>
      <c r="DM94" s="37">
        <v>0</v>
      </c>
      <c r="DN94" s="36">
        <f t="shared" si="76"/>
        <v>0</v>
      </c>
      <c r="DO94" s="37">
        <v>0</v>
      </c>
      <c r="DP94" s="36">
        <v>0</v>
      </c>
      <c r="DQ94" s="36">
        <v>0</v>
      </c>
      <c r="DR94" s="36">
        <v>0</v>
      </c>
      <c r="DS94" s="36">
        <v>0</v>
      </c>
      <c r="DT94" s="36">
        <v>0</v>
      </c>
      <c r="DU94" s="36">
        <v>0</v>
      </c>
      <c r="DV94" s="36">
        <v>0</v>
      </c>
      <c r="DW94" s="36">
        <v>0</v>
      </c>
      <c r="DX94" s="36">
        <v>0</v>
      </c>
      <c r="DY94" s="37">
        <v>13998</v>
      </c>
      <c r="DZ94" s="36">
        <f t="shared" si="77"/>
        <v>6999</v>
      </c>
      <c r="EA94" s="37">
        <v>665</v>
      </c>
      <c r="EB94" s="36">
        <v>0</v>
      </c>
      <c r="EC94" s="28">
        <f t="shared" si="54"/>
        <v>13998</v>
      </c>
      <c r="ED94" s="28">
        <f t="shared" si="78"/>
        <v>6999</v>
      </c>
      <c r="EE94" s="28">
        <f t="shared" si="55"/>
        <v>665</v>
      </c>
      <c r="EF94" s="32"/>
      <c r="EG94" s="32"/>
      <c r="EI94" s="32"/>
    </row>
    <row r="95" spans="1:139" s="34" customFormat="1" ht="20.25" customHeight="1">
      <c r="A95" s="26">
        <v>86</v>
      </c>
      <c r="B95" s="33" t="s">
        <v>132</v>
      </c>
      <c r="C95" s="36">
        <v>0.07</v>
      </c>
      <c r="D95" s="36">
        <v>34.3619</v>
      </c>
      <c r="E95" s="28">
        <f t="shared" si="56"/>
        <v>5248.8</v>
      </c>
      <c r="F95" s="28">
        <f t="shared" si="57"/>
        <v>2437.4527660000003</v>
      </c>
      <c r="G95" s="28">
        <f t="shared" si="46"/>
        <v>2152.4</v>
      </c>
      <c r="H95" s="28">
        <f t="shared" si="58"/>
        <v>88.30530092823959</v>
      </c>
      <c r="I95" s="28">
        <f t="shared" si="59"/>
        <v>41.00746837372352</v>
      </c>
      <c r="J95" s="28">
        <f t="shared" si="47"/>
        <v>1564</v>
      </c>
      <c r="K95" s="28">
        <f t="shared" si="48"/>
        <v>595.052766</v>
      </c>
      <c r="L95" s="28">
        <f t="shared" si="60"/>
        <v>310</v>
      </c>
      <c r="M95" s="28">
        <f t="shared" si="61"/>
        <v>52.09622032073706</v>
      </c>
      <c r="N95" s="28">
        <f t="shared" si="62"/>
        <v>19.82097186700767</v>
      </c>
      <c r="O95" s="28">
        <f t="shared" si="49"/>
        <v>900</v>
      </c>
      <c r="P95" s="28">
        <f t="shared" si="63"/>
        <v>371.7882</v>
      </c>
      <c r="Q95" s="28">
        <f t="shared" si="50"/>
        <v>0</v>
      </c>
      <c r="R95" s="28">
        <f t="shared" si="81"/>
        <v>0</v>
      </c>
      <c r="S95" s="29">
        <f t="shared" si="82"/>
        <v>0</v>
      </c>
      <c r="T95" s="36">
        <v>0</v>
      </c>
      <c r="U95" s="36">
        <v>0</v>
      </c>
      <c r="V95" s="37">
        <v>0</v>
      </c>
      <c r="W95" s="28" t="e">
        <f t="shared" si="79"/>
        <v>#DIV/0!</v>
      </c>
      <c r="X95" s="29" t="e">
        <f t="shared" si="80"/>
        <v>#DIV/0!</v>
      </c>
      <c r="Y95" s="37">
        <v>440</v>
      </c>
      <c r="Z95" s="36">
        <v>121.34760000000001</v>
      </c>
      <c r="AA95" s="37">
        <v>120</v>
      </c>
      <c r="AB95" s="28">
        <f t="shared" si="64"/>
        <v>98.88947123799728</v>
      </c>
      <c r="AC95" s="29">
        <f t="shared" si="65"/>
        <v>27.27272727272727</v>
      </c>
      <c r="AD95" s="36">
        <v>900</v>
      </c>
      <c r="AE95" s="36">
        <v>371.7882</v>
      </c>
      <c r="AF95" s="37">
        <v>0</v>
      </c>
      <c r="AG95" s="28">
        <f t="shared" si="66"/>
        <v>0</v>
      </c>
      <c r="AH95" s="29">
        <f t="shared" si="67"/>
        <v>0</v>
      </c>
      <c r="AI95" s="36">
        <v>74</v>
      </c>
      <c r="AJ95" s="36">
        <v>49.595465999999995</v>
      </c>
      <c r="AK95" s="37">
        <v>70</v>
      </c>
      <c r="AL95" s="28">
        <f t="shared" si="68"/>
        <v>141.1419342243906</v>
      </c>
      <c r="AM95" s="29">
        <f t="shared" si="69"/>
        <v>94.5945945945946</v>
      </c>
      <c r="AN95" s="30">
        <v>0</v>
      </c>
      <c r="AO95" s="30"/>
      <c r="AP95" s="36">
        <v>0</v>
      </c>
      <c r="AQ95" s="28"/>
      <c r="AR95" s="29"/>
      <c r="AS95" s="30">
        <v>0</v>
      </c>
      <c r="AT95" s="30"/>
      <c r="AU95" s="29">
        <v>0</v>
      </c>
      <c r="AV95" s="29"/>
      <c r="AW95" s="29"/>
      <c r="AX95" s="29"/>
      <c r="AY95" s="37">
        <v>3684.8</v>
      </c>
      <c r="AZ95" s="36">
        <f t="shared" si="70"/>
        <v>1842.4</v>
      </c>
      <c r="BA95" s="37">
        <v>1842.4</v>
      </c>
      <c r="BB95" s="31"/>
      <c r="BC95" s="31">
        <v>0</v>
      </c>
      <c r="BD95" s="31">
        <v>0</v>
      </c>
      <c r="BE95" s="37">
        <v>0</v>
      </c>
      <c r="BF95" s="36">
        <f t="shared" si="71"/>
        <v>0</v>
      </c>
      <c r="BG95" s="37">
        <v>0</v>
      </c>
      <c r="BH95" s="31">
        <v>0</v>
      </c>
      <c r="BI95" s="31">
        <v>0</v>
      </c>
      <c r="BJ95" s="31">
        <v>0</v>
      </c>
      <c r="BK95" s="29"/>
      <c r="BL95" s="29"/>
      <c r="BM95" s="29"/>
      <c r="BN95" s="28">
        <f t="shared" si="51"/>
        <v>150</v>
      </c>
      <c r="BO95" s="28">
        <f t="shared" si="72"/>
        <v>52.3215</v>
      </c>
      <c r="BP95" s="28">
        <f t="shared" si="52"/>
        <v>120</v>
      </c>
      <c r="BQ95" s="28">
        <f t="shared" si="73"/>
        <v>229.35122272870618</v>
      </c>
      <c r="BR95" s="29">
        <f t="shared" si="74"/>
        <v>80</v>
      </c>
      <c r="BS95" s="36">
        <v>150</v>
      </c>
      <c r="BT95" s="36">
        <v>52.3215</v>
      </c>
      <c r="BU95" s="37">
        <v>120</v>
      </c>
      <c r="BV95" s="36">
        <v>0</v>
      </c>
      <c r="BW95" s="36">
        <v>0</v>
      </c>
      <c r="BX95" s="37">
        <v>0</v>
      </c>
      <c r="BY95" s="36">
        <v>0</v>
      </c>
      <c r="BZ95" s="36">
        <v>0</v>
      </c>
      <c r="CA95" s="36">
        <v>0</v>
      </c>
      <c r="CB95" s="36">
        <v>0</v>
      </c>
      <c r="CC95" s="36">
        <v>0</v>
      </c>
      <c r="CD95" s="37">
        <v>0</v>
      </c>
      <c r="CE95" s="36">
        <v>0</v>
      </c>
      <c r="CF95" s="36">
        <v>0</v>
      </c>
      <c r="CG95" s="36">
        <v>0</v>
      </c>
      <c r="CH95" s="37">
        <v>0</v>
      </c>
      <c r="CI95" s="36">
        <v>0</v>
      </c>
      <c r="CJ95" s="37">
        <v>0</v>
      </c>
      <c r="CK95" s="36">
        <v>0</v>
      </c>
      <c r="CL95" s="36">
        <v>0</v>
      </c>
      <c r="CM95" s="37">
        <v>0</v>
      </c>
      <c r="CN95" s="37">
        <v>0</v>
      </c>
      <c r="CO95" s="36">
        <v>0</v>
      </c>
      <c r="CP95" s="37">
        <v>0</v>
      </c>
      <c r="CQ95" s="37">
        <v>0</v>
      </c>
      <c r="CR95" s="36">
        <v>0</v>
      </c>
      <c r="CS95" s="37">
        <v>0</v>
      </c>
      <c r="CT95" s="36">
        <v>0</v>
      </c>
      <c r="CU95" s="36">
        <v>0</v>
      </c>
      <c r="CV95" s="37">
        <v>0</v>
      </c>
      <c r="CW95" s="37">
        <v>0</v>
      </c>
      <c r="CX95" s="36">
        <v>0</v>
      </c>
      <c r="CY95" s="37">
        <v>0</v>
      </c>
      <c r="CZ95" s="36">
        <v>0</v>
      </c>
      <c r="DA95" s="36">
        <v>0</v>
      </c>
      <c r="DB95" s="37">
        <v>0</v>
      </c>
      <c r="DC95" s="37">
        <v>0</v>
      </c>
      <c r="DD95" s="36">
        <v>0</v>
      </c>
      <c r="DE95" s="37">
        <v>0</v>
      </c>
      <c r="DF95" s="37">
        <v>0</v>
      </c>
      <c r="DG95" s="28">
        <f t="shared" si="53"/>
        <v>5248.8</v>
      </c>
      <c r="DH95" s="28">
        <f t="shared" si="53"/>
        <v>2437.4527660000003</v>
      </c>
      <c r="DI95" s="28">
        <f t="shared" si="75"/>
        <v>2152.4</v>
      </c>
      <c r="DJ95" s="36">
        <v>0</v>
      </c>
      <c r="DK95" s="36">
        <v>0</v>
      </c>
      <c r="DL95" s="36">
        <v>0</v>
      </c>
      <c r="DM95" s="37">
        <v>0</v>
      </c>
      <c r="DN95" s="36">
        <f t="shared" si="76"/>
        <v>0</v>
      </c>
      <c r="DO95" s="37">
        <v>0</v>
      </c>
      <c r="DP95" s="36">
        <v>0</v>
      </c>
      <c r="DQ95" s="36">
        <v>0</v>
      </c>
      <c r="DR95" s="36">
        <v>0</v>
      </c>
      <c r="DS95" s="36">
        <v>0</v>
      </c>
      <c r="DT95" s="36">
        <v>0</v>
      </c>
      <c r="DU95" s="36">
        <v>0</v>
      </c>
      <c r="DV95" s="36">
        <v>0</v>
      </c>
      <c r="DW95" s="36">
        <v>0</v>
      </c>
      <c r="DX95" s="36">
        <v>0</v>
      </c>
      <c r="DY95" s="37">
        <v>0</v>
      </c>
      <c r="DZ95" s="36">
        <f t="shared" si="77"/>
        <v>0</v>
      </c>
      <c r="EA95" s="37">
        <v>0</v>
      </c>
      <c r="EB95" s="36">
        <v>0</v>
      </c>
      <c r="EC95" s="28">
        <f t="shared" si="54"/>
        <v>0</v>
      </c>
      <c r="ED95" s="28">
        <f t="shared" si="78"/>
        <v>0</v>
      </c>
      <c r="EE95" s="28">
        <f t="shared" si="55"/>
        <v>0</v>
      </c>
      <c r="EF95" s="32"/>
      <c r="EG95" s="32"/>
      <c r="EI95" s="32"/>
    </row>
    <row r="96" spans="1:139" s="34" customFormat="1" ht="20.25" customHeight="1">
      <c r="A96" s="26">
        <v>87</v>
      </c>
      <c r="B96" s="33" t="s">
        <v>133</v>
      </c>
      <c r="C96" s="36">
        <v>18.3062</v>
      </c>
      <c r="D96" s="36">
        <v>2144.2943</v>
      </c>
      <c r="E96" s="28">
        <f t="shared" si="56"/>
        <v>16460</v>
      </c>
      <c r="F96" s="28">
        <f t="shared" si="57"/>
        <v>7654.073006</v>
      </c>
      <c r="G96" s="28">
        <f t="shared" si="46"/>
        <v>7474.1</v>
      </c>
      <c r="H96" s="28">
        <f t="shared" si="58"/>
        <v>97.64866358265829</v>
      </c>
      <c r="I96" s="28">
        <f t="shared" si="59"/>
        <v>45.40765492102066</v>
      </c>
      <c r="J96" s="28">
        <f t="shared" si="47"/>
        <v>4688</v>
      </c>
      <c r="K96" s="28">
        <f t="shared" si="48"/>
        <v>1768.073006</v>
      </c>
      <c r="L96" s="28">
        <f t="shared" si="60"/>
        <v>1540.1</v>
      </c>
      <c r="M96" s="28">
        <f t="shared" si="61"/>
        <v>87.10613163447618</v>
      </c>
      <c r="N96" s="28">
        <f t="shared" si="62"/>
        <v>32.851962457337876</v>
      </c>
      <c r="O96" s="28">
        <f t="shared" si="49"/>
        <v>2520</v>
      </c>
      <c r="P96" s="28">
        <f t="shared" si="63"/>
        <v>1041.0069600000002</v>
      </c>
      <c r="Q96" s="28">
        <f t="shared" si="50"/>
        <v>1196</v>
      </c>
      <c r="R96" s="28">
        <f t="shared" si="81"/>
        <v>114.88876116639987</v>
      </c>
      <c r="S96" s="29">
        <f t="shared" si="82"/>
        <v>47.460317460317455</v>
      </c>
      <c r="T96" s="36">
        <v>20</v>
      </c>
      <c r="U96" s="36">
        <v>8.26196</v>
      </c>
      <c r="V96" s="37">
        <v>0</v>
      </c>
      <c r="W96" s="28">
        <f t="shared" si="79"/>
        <v>0</v>
      </c>
      <c r="X96" s="29">
        <f t="shared" si="80"/>
        <v>0</v>
      </c>
      <c r="Y96" s="37">
        <v>1150</v>
      </c>
      <c r="Z96" s="36">
        <v>317.1585</v>
      </c>
      <c r="AA96" s="37">
        <v>200</v>
      </c>
      <c r="AB96" s="28">
        <f t="shared" si="64"/>
        <v>63.059952673505514</v>
      </c>
      <c r="AC96" s="29">
        <f t="shared" si="65"/>
        <v>17.391304347826086</v>
      </c>
      <c r="AD96" s="36">
        <v>2500</v>
      </c>
      <c r="AE96" s="36">
        <v>1032.7450000000001</v>
      </c>
      <c r="AF96" s="37">
        <v>1196</v>
      </c>
      <c r="AG96" s="28">
        <f t="shared" si="66"/>
        <v>115.80787125573107</v>
      </c>
      <c r="AH96" s="29">
        <f t="shared" si="67"/>
        <v>47.839999999999996</v>
      </c>
      <c r="AI96" s="36">
        <v>64</v>
      </c>
      <c r="AJ96" s="36">
        <v>42.893375999999996</v>
      </c>
      <c r="AK96" s="37">
        <v>32</v>
      </c>
      <c r="AL96" s="28">
        <f t="shared" si="68"/>
        <v>74.60359380432074</v>
      </c>
      <c r="AM96" s="29">
        <f t="shared" si="69"/>
        <v>50</v>
      </c>
      <c r="AN96" s="30">
        <v>0</v>
      </c>
      <c r="AO96" s="30"/>
      <c r="AP96" s="36">
        <v>0</v>
      </c>
      <c r="AQ96" s="28"/>
      <c r="AR96" s="29"/>
      <c r="AS96" s="30">
        <v>0</v>
      </c>
      <c r="AT96" s="30"/>
      <c r="AU96" s="29">
        <v>0</v>
      </c>
      <c r="AV96" s="29"/>
      <c r="AW96" s="29"/>
      <c r="AX96" s="29"/>
      <c r="AY96" s="37">
        <v>11772</v>
      </c>
      <c r="AZ96" s="36">
        <f t="shared" si="70"/>
        <v>5886</v>
      </c>
      <c r="BA96" s="37">
        <v>5886</v>
      </c>
      <c r="BB96" s="31"/>
      <c r="BC96" s="31">
        <v>0</v>
      </c>
      <c r="BD96" s="31">
        <v>0</v>
      </c>
      <c r="BE96" s="37">
        <v>0</v>
      </c>
      <c r="BF96" s="36">
        <f t="shared" si="71"/>
        <v>0</v>
      </c>
      <c r="BG96" s="37">
        <v>0</v>
      </c>
      <c r="BH96" s="31">
        <v>0</v>
      </c>
      <c r="BI96" s="31">
        <v>0</v>
      </c>
      <c r="BJ96" s="31">
        <v>0</v>
      </c>
      <c r="BK96" s="29"/>
      <c r="BL96" s="29"/>
      <c r="BM96" s="29"/>
      <c r="BN96" s="28">
        <f t="shared" si="51"/>
        <v>277</v>
      </c>
      <c r="BO96" s="28">
        <f t="shared" si="72"/>
        <v>96.62036999999998</v>
      </c>
      <c r="BP96" s="28">
        <f t="shared" si="52"/>
        <v>48</v>
      </c>
      <c r="BQ96" s="28">
        <f t="shared" si="73"/>
        <v>49.678965211994125</v>
      </c>
      <c r="BR96" s="29">
        <f t="shared" si="74"/>
        <v>17.328519855595665</v>
      </c>
      <c r="BS96" s="36">
        <v>205</v>
      </c>
      <c r="BT96" s="36">
        <v>71.50604999999999</v>
      </c>
      <c r="BU96" s="37">
        <v>0</v>
      </c>
      <c r="BV96" s="36">
        <v>0</v>
      </c>
      <c r="BW96" s="36">
        <v>0</v>
      </c>
      <c r="BX96" s="37">
        <v>0</v>
      </c>
      <c r="BY96" s="36">
        <v>0</v>
      </c>
      <c r="BZ96" s="36">
        <v>0</v>
      </c>
      <c r="CA96" s="36">
        <v>0</v>
      </c>
      <c r="CB96" s="36">
        <v>72</v>
      </c>
      <c r="CC96" s="36">
        <v>25.11432</v>
      </c>
      <c r="CD96" s="37">
        <v>48</v>
      </c>
      <c r="CE96" s="36">
        <v>0</v>
      </c>
      <c r="CF96" s="36">
        <v>0</v>
      </c>
      <c r="CG96" s="36">
        <v>0</v>
      </c>
      <c r="CH96" s="37">
        <v>0</v>
      </c>
      <c r="CI96" s="36">
        <v>0</v>
      </c>
      <c r="CJ96" s="37">
        <v>48</v>
      </c>
      <c r="CK96" s="36">
        <v>0</v>
      </c>
      <c r="CL96" s="36">
        <v>0</v>
      </c>
      <c r="CM96" s="37">
        <v>0</v>
      </c>
      <c r="CN96" s="37">
        <v>647</v>
      </c>
      <c r="CO96" s="36">
        <v>258.41179999999997</v>
      </c>
      <c r="CP96" s="37">
        <v>64.1</v>
      </c>
      <c r="CQ96" s="37">
        <v>617</v>
      </c>
      <c r="CR96" s="36">
        <v>200.89520000000002</v>
      </c>
      <c r="CS96" s="37">
        <v>64.1</v>
      </c>
      <c r="CT96" s="36">
        <v>30</v>
      </c>
      <c r="CU96" s="36">
        <v>11.982</v>
      </c>
      <c r="CV96" s="37">
        <v>0</v>
      </c>
      <c r="CW96" s="37">
        <v>0</v>
      </c>
      <c r="CX96" s="36">
        <v>0</v>
      </c>
      <c r="CY96" s="37">
        <v>0</v>
      </c>
      <c r="CZ96" s="36">
        <v>0</v>
      </c>
      <c r="DA96" s="36">
        <v>0</v>
      </c>
      <c r="DB96" s="37">
        <v>0</v>
      </c>
      <c r="DC96" s="37">
        <v>0</v>
      </c>
      <c r="DD96" s="36">
        <v>0</v>
      </c>
      <c r="DE96" s="37">
        <v>0</v>
      </c>
      <c r="DF96" s="37">
        <v>0</v>
      </c>
      <c r="DG96" s="28">
        <f t="shared" si="53"/>
        <v>16460</v>
      </c>
      <c r="DH96" s="28">
        <f t="shared" si="53"/>
        <v>7654.073006</v>
      </c>
      <c r="DI96" s="28">
        <f t="shared" si="75"/>
        <v>7474.1</v>
      </c>
      <c r="DJ96" s="36">
        <v>0</v>
      </c>
      <c r="DK96" s="36">
        <v>0</v>
      </c>
      <c r="DL96" s="36">
        <v>0</v>
      </c>
      <c r="DM96" s="37">
        <v>0</v>
      </c>
      <c r="DN96" s="36">
        <f t="shared" si="76"/>
        <v>0</v>
      </c>
      <c r="DO96" s="37">
        <v>0</v>
      </c>
      <c r="DP96" s="36">
        <v>0</v>
      </c>
      <c r="DQ96" s="36">
        <v>0</v>
      </c>
      <c r="DR96" s="36">
        <v>0</v>
      </c>
      <c r="DS96" s="36">
        <v>0</v>
      </c>
      <c r="DT96" s="36">
        <v>0</v>
      </c>
      <c r="DU96" s="36">
        <v>0</v>
      </c>
      <c r="DV96" s="36">
        <v>0</v>
      </c>
      <c r="DW96" s="36">
        <v>0</v>
      </c>
      <c r="DX96" s="36">
        <v>0</v>
      </c>
      <c r="DY96" s="37">
        <v>0</v>
      </c>
      <c r="DZ96" s="36">
        <f t="shared" si="77"/>
        <v>0</v>
      </c>
      <c r="EA96" s="37">
        <v>0</v>
      </c>
      <c r="EB96" s="36">
        <v>0</v>
      </c>
      <c r="EC96" s="28">
        <f t="shared" si="54"/>
        <v>0</v>
      </c>
      <c r="ED96" s="28">
        <f t="shared" si="78"/>
        <v>0</v>
      </c>
      <c r="EE96" s="28">
        <f t="shared" si="55"/>
        <v>0</v>
      </c>
      <c r="EF96" s="32"/>
      <c r="EG96" s="32"/>
      <c r="EI96" s="32"/>
    </row>
    <row r="97" spans="1:139" s="34" customFormat="1" ht="20.25" customHeight="1">
      <c r="A97" s="26">
        <v>88</v>
      </c>
      <c r="B97" s="33" t="s">
        <v>134</v>
      </c>
      <c r="C97" s="36">
        <v>105.5635</v>
      </c>
      <c r="D97" s="36">
        <v>76.0649</v>
      </c>
      <c r="E97" s="28">
        <f t="shared" si="56"/>
        <v>17537.7</v>
      </c>
      <c r="F97" s="28">
        <f t="shared" si="57"/>
        <v>8200.850260000001</v>
      </c>
      <c r="G97" s="28">
        <f t="shared" si="46"/>
        <v>7590.4261</v>
      </c>
      <c r="H97" s="28">
        <f t="shared" si="58"/>
        <v>92.5565747374102</v>
      </c>
      <c r="I97" s="28">
        <f t="shared" si="59"/>
        <v>43.28062459729611</v>
      </c>
      <c r="J97" s="28">
        <f t="shared" si="47"/>
        <v>4959</v>
      </c>
      <c r="K97" s="28">
        <f t="shared" si="48"/>
        <v>1911.5002600000003</v>
      </c>
      <c r="L97" s="28">
        <f t="shared" si="60"/>
        <v>1188.0261</v>
      </c>
      <c r="M97" s="28">
        <f t="shared" si="61"/>
        <v>62.15150083212648</v>
      </c>
      <c r="N97" s="28">
        <f t="shared" si="62"/>
        <v>23.956969147005445</v>
      </c>
      <c r="O97" s="28">
        <f t="shared" si="49"/>
        <v>2740</v>
      </c>
      <c r="P97" s="28">
        <f t="shared" si="63"/>
        <v>1131.88852</v>
      </c>
      <c r="Q97" s="28">
        <f t="shared" si="50"/>
        <v>694.2351</v>
      </c>
      <c r="R97" s="28">
        <f t="shared" si="81"/>
        <v>61.334229275512044</v>
      </c>
      <c r="S97" s="29">
        <f t="shared" si="82"/>
        <v>25.33704744525547</v>
      </c>
      <c r="T97" s="36">
        <v>840</v>
      </c>
      <c r="U97" s="36">
        <v>347.00232000000005</v>
      </c>
      <c r="V97" s="37">
        <v>435.3351</v>
      </c>
      <c r="W97" s="28">
        <f t="shared" si="79"/>
        <v>125.4559623693582</v>
      </c>
      <c r="X97" s="29">
        <f t="shared" si="80"/>
        <v>51.825607142857145</v>
      </c>
      <c r="Y97" s="37">
        <v>980</v>
      </c>
      <c r="Z97" s="36">
        <v>270.2742</v>
      </c>
      <c r="AA97" s="37">
        <v>144.173</v>
      </c>
      <c r="AB97" s="28">
        <f t="shared" si="64"/>
        <v>53.34323438937197</v>
      </c>
      <c r="AC97" s="29">
        <f t="shared" si="65"/>
        <v>14.711530612244896</v>
      </c>
      <c r="AD97" s="36">
        <v>1900</v>
      </c>
      <c r="AE97" s="36">
        <v>784.8862</v>
      </c>
      <c r="AF97" s="37">
        <v>258.9</v>
      </c>
      <c r="AG97" s="28">
        <f t="shared" si="66"/>
        <v>32.985673591916886</v>
      </c>
      <c r="AH97" s="29">
        <f t="shared" si="67"/>
        <v>13.626315789473683</v>
      </c>
      <c r="AI97" s="36">
        <v>80</v>
      </c>
      <c r="AJ97" s="36">
        <v>53.61672</v>
      </c>
      <c r="AK97" s="37">
        <v>0</v>
      </c>
      <c r="AL97" s="28">
        <f t="shared" si="68"/>
        <v>0</v>
      </c>
      <c r="AM97" s="29">
        <f t="shared" si="69"/>
        <v>0</v>
      </c>
      <c r="AN97" s="30">
        <v>0</v>
      </c>
      <c r="AO97" s="30"/>
      <c r="AP97" s="36">
        <v>0</v>
      </c>
      <c r="AQ97" s="28"/>
      <c r="AR97" s="29"/>
      <c r="AS97" s="30">
        <v>0</v>
      </c>
      <c r="AT97" s="30"/>
      <c r="AU97" s="29">
        <v>0</v>
      </c>
      <c r="AV97" s="29"/>
      <c r="AW97" s="29"/>
      <c r="AX97" s="29"/>
      <c r="AY97" s="37">
        <v>12578.7</v>
      </c>
      <c r="AZ97" s="36">
        <f t="shared" si="70"/>
        <v>6289.35</v>
      </c>
      <c r="BA97" s="37">
        <v>6402.4</v>
      </c>
      <c r="BB97" s="31"/>
      <c r="BC97" s="31">
        <v>0</v>
      </c>
      <c r="BD97" s="31">
        <v>0</v>
      </c>
      <c r="BE97" s="37">
        <v>0</v>
      </c>
      <c r="BF97" s="36">
        <f t="shared" si="71"/>
        <v>0</v>
      </c>
      <c r="BG97" s="37">
        <v>0</v>
      </c>
      <c r="BH97" s="31">
        <v>0</v>
      </c>
      <c r="BI97" s="31">
        <v>0</v>
      </c>
      <c r="BJ97" s="31">
        <v>0</v>
      </c>
      <c r="BK97" s="29"/>
      <c r="BL97" s="29"/>
      <c r="BM97" s="29"/>
      <c r="BN97" s="28">
        <f t="shared" si="51"/>
        <v>142</v>
      </c>
      <c r="BO97" s="28">
        <f t="shared" si="72"/>
        <v>49.53102</v>
      </c>
      <c r="BP97" s="28">
        <f t="shared" si="52"/>
        <v>200.118</v>
      </c>
      <c r="BQ97" s="28">
        <f t="shared" si="73"/>
        <v>404.0255985037255</v>
      </c>
      <c r="BR97" s="29">
        <f t="shared" si="74"/>
        <v>140.92816901408452</v>
      </c>
      <c r="BS97" s="36">
        <v>130</v>
      </c>
      <c r="BT97" s="36">
        <v>45.3453</v>
      </c>
      <c r="BU97" s="37">
        <v>200.118</v>
      </c>
      <c r="BV97" s="36">
        <v>0</v>
      </c>
      <c r="BW97" s="36">
        <v>0</v>
      </c>
      <c r="BX97" s="37">
        <v>0</v>
      </c>
      <c r="BY97" s="36">
        <v>0</v>
      </c>
      <c r="BZ97" s="36">
        <v>0</v>
      </c>
      <c r="CA97" s="36">
        <v>0</v>
      </c>
      <c r="CB97" s="36">
        <v>12</v>
      </c>
      <c r="CC97" s="36">
        <v>4.18572</v>
      </c>
      <c r="CD97" s="37">
        <v>0</v>
      </c>
      <c r="CE97" s="36">
        <v>0</v>
      </c>
      <c r="CF97" s="36">
        <v>0</v>
      </c>
      <c r="CG97" s="36">
        <v>0</v>
      </c>
      <c r="CH97" s="37">
        <v>0</v>
      </c>
      <c r="CI97" s="36">
        <v>0</v>
      </c>
      <c r="CJ97" s="37">
        <v>0</v>
      </c>
      <c r="CK97" s="36">
        <v>0</v>
      </c>
      <c r="CL97" s="36">
        <v>0</v>
      </c>
      <c r="CM97" s="37">
        <v>0</v>
      </c>
      <c r="CN97" s="37">
        <v>1017</v>
      </c>
      <c r="CO97" s="36">
        <v>406.1898</v>
      </c>
      <c r="CP97" s="37">
        <v>149.5</v>
      </c>
      <c r="CQ97" s="37">
        <v>1017</v>
      </c>
      <c r="CR97" s="36">
        <v>331.1352</v>
      </c>
      <c r="CS97" s="37">
        <v>149.5</v>
      </c>
      <c r="CT97" s="36">
        <v>0</v>
      </c>
      <c r="CU97" s="36">
        <v>0</v>
      </c>
      <c r="CV97" s="37">
        <v>0</v>
      </c>
      <c r="CW97" s="37">
        <v>0</v>
      </c>
      <c r="CX97" s="36">
        <v>0</v>
      </c>
      <c r="CY97" s="37">
        <v>0</v>
      </c>
      <c r="CZ97" s="36">
        <v>0</v>
      </c>
      <c r="DA97" s="36">
        <v>0</v>
      </c>
      <c r="DB97" s="37">
        <v>0</v>
      </c>
      <c r="DC97" s="37">
        <v>0</v>
      </c>
      <c r="DD97" s="36">
        <v>0</v>
      </c>
      <c r="DE97" s="37">
        <v>0</v>
      </c>
      <c r="DF97" s="37">
        <v>0</v>
      </c>
      <c r="DG97" s="28">
        <f t="shared" si="53"/>
        <v>17537.7</v>
      </c>
      <c r="DH97" s="28">
        <f t="shared" si="53"/>
        <v>8200.850260000001</v>
      </c>
      <c r="DI97" s="28">
        <f t="shared" si="75"/>
        <v>7590.4261</v>
      </c>
      <c r="DJ97" s="36">
        <v>0</v>
      </c>
      <c r="DK97" s="36">
        <v>0</v>
      </c>
      <c r="DL97" s="36">
        <v>0</v>
      </c>
      <c r="DM97" s="37">
        <v>0</v>
      </c>
      <c r="DN97" s="36">
        <f t="shared" si="76"/>
        <v>0</v>
      </c>
      <c r="DO97" s="37">
        <v>0</v>
      </c>
      <c r="DP97" s="36">
        <v>0</v>
      </c>
      <c r="DQ97" s="36">
        <v>0</v>
      </c>
      <c r="DR97" s="36">
        <v>0</v>
      </c>
      <c r="DS97" s="36">
        <v>0</v>
      </c>
      <c r="DT97" s="36">
        <v>0</v>
      </c>
      <c r="DU97" s="36">
        <v>0</v>
      </c>
      <c r="DV97" s="36">
        <v>0</v>
      </c>
      <c r="DW97" s="36">
        <v>0</v>
      </c>
      <c r="DX97" s="36">
        <v>0</v>
      </c>
      <c r="DY97" s="37">
        <v>0</v>
      </c>
      <c r="DZ97" s="36">
        <f t="shared" si="77"/>
        <v>0</v>
      </c>
      <c r="EA97" s="37">
        <v>0</v>
      </c>
      <c r="EB97" s="36">
        <v>0</v>
      </c>
      <c r="EC97" s="28">
        <f t="shared" si="54"/>
        <v>0</v>
      </c>
      <c r="ED97" s="28">
        <f t="shared" si="78"/>
        <v>0</v>
      </c>
      <c r="EE97" s="28">
        <f t="shared" si="55"/>
        <v>0</v>
      </c>
      <c r="EF97" s="32"/>
      <c r="EG97" s="32"/>
      <c r="EI97" s="32"/>
    </row>
    <row r="98" spans="1:139" s="34" customFormat="1" ht="20.25" customHeight="1">
      <c r="A98" s="26">
        <v>89</v>
      </c>
      <c r="B98" s="33" t="s">
        <v>135</v>
      </c>
      <c r="C98" s="36">
        <v>9622.9495</v>
      </c>
      <c r="D98" s="36">
        <v>23987.3038</v>
      </c>
      <c r="E98" s="28">
        <f t="shared" si="56"/>
        <v>117171.7</v>
      </c>
      <c r="F98" s="28">
        <f t="shared" si="57"/>
        <v>50922.007058999996</v>
      </c>
      <c r="G98" s="28">
        <f t="shared" si="46"/>
        <v>51094.03110000001</v>
      </c>
      <c r="H98" s="28">
        <f t="shared" si="58"/>
        <v>100.3378186582487</v>
      </c>
      <c r="I98" s="28">
        <f t="shared" si="59"/>
        <v>43.60611913968988</v>
      </c>
      <c r="J98" s="28">
        <f t="shared" si="47"/>
        <v>53899.200000000004</v>
      </c>
      <c r="K98" s="28">
        <f t="shared" si="48"/>
        <v>19285.757059</v>
      </c>
      <c r="L98" s="28">
        <f t="shared" si="60"/>
        <v>16411.7311</v>
      </c>
      <c r="M98" s="28">
        <f t="shared" si="61"/>
        <v>85.0976762270331</v>
      </c>
      <c r="N98" s="28">
        <f t="shared" si="62"/>
        <v>30.448932637219105</v>
      </c>
      <c r="O98" s="28">
        <f t="shared" si="49"/>
        <v>17372</v>
      </c>
      <c r="P98" s="28">
        <f t="shared" si="63"/>
        <v>7176.338456</v>
      </c>
      <c r="Q98" s="28">
        <f t="shared" si="50"/>
        <v>9912.8263</v>
      </c>
      <c r="R98" s="28">
        <f t="shared" si="81"/>
        <v>138.13209007320543</v>
      </c>
      <c r="S98" s="29">
        <f t="shared" si="82"/>
        <v>57.06209014506102</v>
      </c>
      <c r="T98" s="36">
        <v>1422</v>
      </c>
      <c r="U98" s="36">
        <v>587.4253560000001</v>
      </c>
      <c r="V98" s="37">
        <v>207.9379</v>
      </c>
      <c r="W98" s="28">
        <f t="shared" si="79"/>
        <v>35.398182573514916</v>
      </c>
      <c r="X98" s="29">
        <f t="shared" si="80"/>
        <v>14.62291842475387</v>
      </c>
      <c r="Y98" s="37">
        <v>21793.4</v>
      </c>
      <c r="Z98" s="36">
        <v>6010.401786000001</v>
      </c>
      <c r="AA98" s="37">
        <v>1990.9548</v>
      </c>
      <c r="AB98" s="28">
        <f t="shared" si="64"/>
        <v>33.12515320751969</v>
      </c>
      <c r="AC98" s="29">
        <f t="shared" si="65"/>
        <v>9.135586003101857</v>
      </c>
      <c r="AD98" s="36">
        <v>15950</v>
      </c>
      <c r="AE98" s="36">
        <v>6588.913100000001</v>
      </c>
      <c r="AF98" s="37">
        <v>9704.8884</v>
      </c>
      <c r="AG98" s="28">
        <f t="shared" si="66"/>
        <v>147.2911882841496</v>
      </c>
      <c r="AH98" s="29">
        <f t="shared" si="67"/>
        <v>60.84569529780565</v>
      </c>
      <c r="AI98" s="36">
        <v>1061</v>
      </c>
      <c r="AJ98" s="36">
        <v>711.0917489999999</v>
      </c>
      <c r="AK98" s="37">
        <v>809</v>
      </c>
      <c r="AL98" s="28">
        <f t="shared" si="68"/>
        <v>113.76872269122617</v>
      </c>
      <c r="AM98" s="29">
        <f t="shared" si="69"/>
        <v>76.248821866164</v>
      </c>
      <c r="AN98" s="30">
        <v>0</v>
      </c>
      <c r="AO98" s="30"/>
      <c r="AP98" s="36">
        <v>0</v>
      </c>
      <c r="AQ98" s="28"/>
      <c r="AR98" s="29"/>
      <c r="AS98" s="30">
        <v>0</v>
      </c>
      <c r="AT98" s="30"/>
      <c r="AU98" s="29">
        <v>0</v>
      </c>
      <c r="AV98" s="29"/>
      <c r="AW98" s="29"/>
      <c r="AX98" s="29"/>
      <c r="AY98" s="37">
        <v>61405.5</v>
      </c>
      <c r="AZ98" s="36">
        <f t="shared" si="70"/>
        <v>30702.75</v>
      </c>
      <c r="BA98" s="37">
        <v>33828</v>
      </c>
      <c r="BB98" s="31"/>
      <c r="BC98" s="31">
        <v>0</v>
      </c>
      <c r="BD98" s="31">
        <v>0</v>
      </c>
      <c r="BE98" s="37">
        <v>1867</v>
      </c>
      <c r="BF98" s="36">
        <f t="shared" si="71"/>
        <v>933.5</v>
      </c>
      <c r="BG98" s="37">
        <v>839.9</v>
      </c>
      <c r="BH98" s="31">
        <v>0</v>
      </c>
      <c r="BI98" s="31">
        <v>0</v>
      </c>
      <c r="BJ98" s="31">
        <v>0</v>
      </c>
      <c r="BK98" s="29"/>
      <c r="BL98" s="29"/>
      <c r="BM98" s="29"/>
      <c r="BN98" s="28">
        <f t="shared" si="51"/>
        <v>1442.8</v>
      </c>
      <c r="BO98" s="28">
        <f t="shared" si="72"/>
        <v>503.263068</v>
      </c>
      <c r="BP98" s="28">
        <f t="shared" si="52"/>
        <v>532</v>
      </c>
      <c r="BQ98" s="28">
        <f t="shared" si="73"/>
        <v>105.71012137135405</v>
      </c>
      <c r="BR98" s="29">
        <f t="shared" si="74"/>
        <v>36.872747435542</v>
      </c>
      <c r="BS98" s="36">
        <v>1442.8</v>
      </c>
      <c r="BT98" s="36">
        <v>503.263068</v>
      </c>
      <c r="BU98" s="37">
        <v>517.6</v>
      </c>
      <c r="BV98" s="36">
        <v>0</v>
      </c>
      <c r="BW98" s="36">
        <v>0</v>
      </c>
      <c r="BX98" s="37">
        <v>0</v>
      </c>
      <c r="BY98" s="36">
        <v>0</v>
      </c>
      <c r="BZ98" s="36">
        <v>0</v>
      </c>
      <c r="CA98" s="36">
        <v>0</v>
      </c>
      <c r="CB98" s="36">
        <v>0</v>
      </c>
      <c r="CC98" s="36">
        <v>0</v>
      </c>
      <c r="CD98" s="37">
        <v>14.4</v>
      </c>
      <c r="CE98" s="36">
        <v>0</v>
      </c>
      <c r="CF98" s="36">
        <v>0</v>
      </c>
      <c r="CG98" s="36">
        <v>0</v>
      </c>
      <c r="CH98" s="37">
        <v>0</v>
      </c>
      <c r="CI98" s="36">
        <v>0</v>
      </c>
      <c r="CJ98" s="37">
        <v>14.4</v>
      </c>
      <c r="CK98" s="36">
        <v>10030</v>
      </c>
      <c r="CL98" s="36">
        <v>4005.9819999999995</v>
      </c>
      <c r="CM98" s="37">
        <v>2580.15</v>
      </c>
      <c r="CN98" s="37">
        <v>2200</v>
      </c>
      <c r="CO98" s="36">
        <v>878.68</v>
      </c>
      <c r="CP98" s="37">
        <v>586.8</v>
      </c>
      <c r="CQ98" s="37">
        <v>2200</v>
      </c>
      <c r="CR98" s="36">
        <v>716.32</v>
      </c>
      <c r="CS98" s="37">
        <v>586.8</v>
      </c>
      <c r="CT98" s="36">
        <v>0</v>
      </c>
      <c r="CU98" s="36">
        <v>0</v>
      </c>
      <c r="CV98" s="37">
        <v>0</v>
      </c>
      <c r="CW98" s="37">
        <v>0</v>
      </c>
      <c r="CX98" s="36">
        <v>0</v>
      </c>
      <c r="CY98" s="37">
        <v>0</v>
      </c>
      <c r="CZ98" s="36">
        <v>0</v>
      </c>
      <c r="DA98" s="36">
        <v>0</v>
      </c>
      <c r="DB98" s="37">
        <v>0</v>
      </c>
      <c r="DC98" s="37">
        <v>0</v>
      </c>
      <c r="DD98" s="36">
        <v>0</v>
      </c>
      <c r="DE98" s="37">
        <v>0</v>
      </c>
      <c r="DF98" s="37">
        <v>0</v>
      </c>
      <c r="DG98" s="28">
        <f t="shared" si="53"/>
        <v>117171.7</v>
      </c>
      <c r="DH98" s="28">
        <f t="shared" si="53"/>
        <v>50922.007058999996</v>
      </c>
      <c r="DI98" s="28">
        <f t="shared" si="75"/>
        <v>51094.03110000001</v>
      </c>
      <c r="DJ98" s="36">
        <v>0</v>
      </c>
      <c r="DK98" s="36">
        <v>0</v>
      </c>
      <c r="DL98" s="36">
        <v>0</v>
      </c>
      <c r="DM98" s="37">
        <v>0</v>
      </c>
      <c r="DN98" s="36">
        <f t="shared" si="76"/>
        <v>0</v>
      </c>
      <c r="DO98" s="37">
        <v>0</v>
      </c>
      <c r="DP98" s="36">
        <v>0</v>
      </c>
      <c r="DQ98" s="36">
        <v>0</v>
      </c>
      <c r="DR98" s="36">
        <v>0</v>
      </c>
      <c r="DS98" s="36">
        <v>0</v>
      </c>
      <c r="DT98" s="36">
        <v>0</v>
      </c>
      <c r="DU98" s="36">
        <v>0</v>
      </c>
      <c r="DV98" s="36">
        <v>0</v>
      </c>
      <c r="DW98" s="36">
        <v>0</v>
      </c>
      <c r="DX98" s="36">
        <v>0</v>
      </c>
      <c r="DY98" s="37">
        <v>0</v>
      </c>
      <c r="DZ98" s="36">
        <f t="shared" si="77"/>
        <v>0</v>
      </c>
      <c r="EA98" s="37">
        <v>0</v>
      </c>
      <c r="EB98" s="36">
        <v>0</v>
      </c>
      <c r="EC98" s="28">
        <f t="shared" si="54"/>
        <v>0</v>
      </c>
      <c r="ED98" s="28">
        <f t="shared" si="78"/>
        <v>0</v>
      </c>
      <c r="EE98" s="28">
        <f t="shared" si="55"/>
        <v>0</v>
      </c>
      <c r="EF98" s="32"/>
      <c r="EG98" s="32"/>
      <c r="EI98" s="32"/>
    </row>
    <row r="99" spans="1:139" s="34" customFormat="1" ht="20.25" customHeight="1">
      <c r="A99" s="26">
        <v>90</v>
      </c>
      <c r="B99" s="33" t="s">
        <v>136</v>
      </c>
      <c r="C99" s="36">
        <v>8244.1936</v>
      </c>
      <c r="D99" s="36">
        <v>17082.0184</v>
      </c>
      <c r="E99" s="28">
        <f t="shared" si="56"/>
        <v>58208.3</v>
      </c>
      <c r="F99" s="28">
        <f t="shared" si="57"/>
        <v>26451.744472</v>
      </c>
      <c r="G99" s="28">
        <f t="shared" si="46"/>
        <v>23718.8555</v>
      </c>
      <c r="H99" s="28">
        <f t="shared" si="58"/>
        <v>89.66839795805208</v>
      </c>
      <c r="I99" s="28">
        <f t="shared" si="59"/>
        <v>40.7482360762984</v>
      </c>
      <c r="J99" s="28">
        <f t="shared" si="47"/>
        <v>17923.8</v>
      </c>
      <c r="K99" s="28">
        <f t="shared" si="48"/>
        <v>6309.494471999999</v>
      </c>
      <c r="L99" s="28">
        <f t="shared" si="60"/>
        <v>3248.1555</v>
      </c>
      <c r="M99" s="28">
        <f t="shared" si="61"/>
        <v>51.48043974702765</v>
      </c>
      <c r="N99" s="28">
        <f t="shared" si="62"/>
        <v>18.122024905432998</v>
      </c>
      <c r="O99" s="28">
        <f t="shared" si="49"/>
        <v>2250</v>
      </c>
      <c r="P99" s="28">
        <f t="shared" si="63"/>
        <v>929.4705</v>
      </c>
      <c r="Q99" s="28">
        <f t="shared" si="50"/>
        <v>950.2605</v>
      </c>
      <c r="R99" s="28">
        <f t="shared" si="81"/>
        <v>102.23675737960482</v>
      </c>
      <c r="S99" s="29">
        <f t="shared" si="82"/>
        <v>42.2338</v>
      </c>
      <c r="T99" s="36">
        <v>50</v>
      </c>
      <c r="U99" s="36">
        <v>20.6549</v>
      </c>
      <c r="V99" s="37">
        <v>0.2605</v>
      </c>
      <c r="W99" s="28">
        <f t="shared" si="79"/>
        <v>1.261201942396235</v>
      </c>
      <c r="X99" s="29">
        <f t="shared" si="80"/>
        <v>0.521</v>
      </c>
      <c r="Y99" s="37">
        <v>6563</v>
      </c>
      <c r="Z99" s="36">
        <v>1810.00977</v>
      </c>
      <c r="AA99" s="37">
        <v>433.83</v>
      </c>
      <c r="AB99" s="28">
        <f t="shared" si="64"/>
        <v>23.968378911015492</v>
      </c>
      <c r="AC99" s="29">
        <f t="shared" si="65"/>
        <v>6.610239219868961</v>
      </c>
      <c r="AD99" s="36">
        <v>2200</v>
      </c>
      <c r="AE99" s="36">
        <v>908.8156</v>
      </c>
      <c r="AF99" s="37">
        <v>950</v>
      </c>
      <c r="AG99" s="28">
        <f t="shared" si="66"/>
        <v>104.53165636681412</v>
      </c>
      <c r="AH99" s="29">
        <f t="shared" si="67"/>
        <v>43.18181818181818</v>
      </c>
      <c r="AI99" s="36">
        <v>156</v>
      </c>
      <c r="AJ99" s="36">
        <v>104.552604</v>
      </c>
      <c r="AK99" s="37">
        <v>92.4</v>
      </c>
      <c r="AL99" s="28">
        <f t="shared" si="68"/>
        <v>88.37656496819535</v>
      </c>
      <c r="AM99" s="29">
        <f t="shared" si="69"/>
        <v>59.23076923076923</v>
      </c>
      <c r="AN99" s="30">
        <v>0</v>
      </c>
      <c r="AO99" s="30"/>
      <c r="AP99" s="36">
        <v>0</v>
      </c>
      <c r="AQ99" s="28"/>
      <c r="AR99" s="29"/>
      <c r="AS99" s="30">
        <v>0</v>
      </c>
      <c r="AT99" s="30"/>
      <c r="AU99" s="29">
        <v>0</v>
      </c>
      <c r="AV99" s="29"/>
      <c r="AW99" s="29"/>
      <c r="AX99" s="29"/>
      <c r="AY99" s="37">
        <v>40284.5</v>
      </c>
      <c r="AZ99" s="36">
        <f t="shared" si="70"/>
        <v>20142.25</v>
      </c>
      <c r="BA99" s="37">
        <v>20450.3</v>
      </c>
      <c r="BB99" s="31"/>
      <c r="BC99" s="31">
        <v>0</v>
      </c>
      <c r="BD99" s="31">
        <v>0</v>
      </c>
      <c r="BE99" s="37">
        <v>0</v>
      </c>
      <c r="BF99" s="36">
        <f t="shared" si="71"/>
        <v>0</v>
      </c>
      <c r="BG99" s="37">
        <v>0</v>
      </c>
      <c r="BH99" s="31">
        <v>0</v>
      </c>
      <c r="BI99" s="31">
        <v>0</v>
      </c>
      <c r="BJ99" s="31">
        <v>0</v>
      </c>
      <c r="BK99" s="29"/>
      <c r="BL99" s="29"/>
      <c r="BM99" s="29"/>
      <c r="BN99" s="28">
        <f t="shared" si="51"/>
        <v>2195.8</v>
      </c>
      <c r="BO99" s="28">
        <f t="shared" si="72"/>
        <v>765.916998</v>
      </c>
      <c r="BP99" s="28">
        <f t="shared" si="52"/>
        <v>778.3149999999999</v>
      </c>
      <c r="BQ99" s="28">
        <f t="shared" si="73"/>
        <v>101.61871352018224</v>
      </c>
      <c r="BR99" s="29">
        <f t="shared" si="74"/>
        <v>35.445623462974766</v>
      </c>
      <c r="BS99" s="36">
        <v>2080</v>
      </c>
      <c r="BT99" s="36">
        <v>725.5248</v>
      </c>
      <c r="BU99" s="37">
        <v>757.915</v>
      </c>
      <c r="BV99" s="36">
        <v>0</v>
      </c>
      <c r="BW99" s="36">
        <v>0</v>
      </c>
      <c r="BX99" s="37">
        <v>0</v>
      </c>
      <c r="BY99" s="36">
        <v>0</v>
      </c>
      <c r="BZ99" s="36">
        <v>0</v>
      </c>
      <c r="CA99" s="36">
        <v>0</v>
      </c>
      <c r="CB99" s="36">
        <v>115.8</v>
      </c>
      <c r="CC99" s="36">
        <v>40.392198</v>
      </c>
      <c r="CD99" s="37">
        <v>20.4</v>
      </c>
      <c r="CE99" s="36">
        <v>0</v>
      </c>
      <c r="CF99" s="36">
        <v>0</v>
      </c>
      <c r="CG99" s="36">
        <v>0</v>
      </c>
      <c r="CH99" s="37">
        <v>0</v>
      </c>
      <c r="CI99" s="36">
        <v>0</v>
      </c>
      <c r="CJ99" s="37">
        <v>20.4</v>
      </c>
      <c r="CK99" s="36">
        <v>4323</v>
      </c>
      <c r="CL99" s="36">
        <v>1726.6061999999997</v>
      </c>
      <c r="CM99" s="37">
        <v>561.05</v>
      </c>
      <c r="CN99" s="37">
        <v>2436</v>
      </c>
      <c r="CO99" s="36">
        <v>972.9383999999999</v>
      </c>
      <c r="CP99" s="37">
        <v>432.3</v>
      </c>
      <c r="CQ99" s="37">
        <v>2280</v>
      </c>
      <c r="CR99" s="36">
        <v>742.368</v>
      </c>
      <c r="CS99" s="37">
        <v>276.3</v>
      </c>
      <c r="CT99" s="36">
        <v>0</v>
      </c>
      <c r="CU99" s="36">
        <v>0</v>
      </c>
      <c r="CV99" s="37">
        <v>0</v>
      </c>
      <c r="CW99" s="37">
        <v>0</v>
      </c>
      <c r="CX99" s="36">
        <v>0</v>
      </c>
      <c r="CY99" s="37">
        <v>0</v>
      </c>
      <c r="CZ99" s="36">
        <v>0</v>
      </c>
      <c r="DA99" s="36">
        <v>0</v>
      </c>
      <c r="DB99" s="37">
        <v>0</v>
      </c>
      <c r="DC99" s="37">
        <v>0</v>
      </c>
      <c r="DD99" s="36">
        <v>0</v>
      </c>
      <c r="DE99" s="37">
        <v>0</v>
      </c>
      <c r="DF99" s="37">
        <v>0</v>
      </c>
      <c r="DG99" s="28">
        <f t="shared" si="53"/>
        <v>58208.3</v>
      </c>
      <c r="DH99" s="28">
        <f t="shared" si="53"/>
        <v>26451.744472</v>
      </c>
      <c r="DI99" s="28">
        <f t="shared" si="75"/>
        <v>23718.8555</v>
      </c>
      <c r="DJ99" s="36">
        <v>0</v>
      </c>
      <c r="DK99" s="36">
        <v>0</v>
      </c>
      <c r="DL99" s="36">
        <v>0</v>
      </c>
      <c r="DM99" s="37">
        <v>0</v>
      </c>
      <c r="DN99" s="36">
        <f t="shared" si="76"/>
        <v>0</v>
      </c>
      <c r="DO99" s="37">
        <v>0</v>
      </c>
      <c r="DP99" s="36">
        <v>0</v>
      </c>
      <c r="DQ99" s="36">
        <v>0</v>
      </c>
      <c r="DR99" s="36">
        <v>0</v>
      </c>
      <c r="DS99" s="36">
        <v>0</v>
      </c>
      <c r="DT99" s="36">
        <v>0</v>
      </c>
      <c r="DU99" s="36">
        <v>0</v>
      </c>
      <c r="DV99" s="36">
        <v>0</v>
      </c>
      <c r="DW99" s="36">
        <v>0</v>
      </c>
      <c r="DX99" s="36">
        <v>0</v>
      </c>
      <c r="DY99" s="37">
        <v>0</v>
      </c>
      <c r="DZ99" s="36">
        <f t="shared" si="77"/>
        <v>0</v>
      </c>
      <c r="EA99" s="37">
        <v>0</v>
      </c>
      <c r="EB99" s="36">
        <v>0</v>
      </c>
      <c r="EC99" s="28">
        <f t="shared" si="54"/>
        <v>0</v>
      </c>
      <c r="ED99" s="28">
        <f t="shared" si="78"/>
        <v>0</v>
      </c>
      <c r="EE99" s="28">
        <f t="shared" si="55"/>
        <v>0</v>
      </c>
      <c r="EF99" s="32"/>
      <c r="EG99" s="32"/>
      <c r="EI99" s="32"/>
    </row>
    <row r="100" spans="1:139" s="34" customFormat="1" ht="20.25" customHeight="1">
      <c r="A100" s="26">
        <v>91</v>
      </c>
      <c r="B100" s="33" t="s">
        <v>137</v>
      </c>
      <c r="C100" s="36">
        <v>336.0605</v>
      </c>
      <c r="D100" s="36">
        <v>5079.1521</v>
      </c>
      <c r="E100" s="28">
        <f t="shared" si="56"/>
        <v>111527.3</v>
      </c>
      <c r="F100" s="28">
        <f t="shared" si="57"/>
        <v>50302.295543</v>
      </c>
      <c r="G100" s="28">
        <f t="shared" si="46"/>
        <v>48479.1602</v>
      </c>
      <c r="H100" s="28">
        <f t="shared" si="58"/>
        <v>96.37564186023772</v>
      </c>
      <c r="I100" s="28">
        <f t="shared" si="59"/>
        <v>43.46842450234158</v>
      </c>
      <c r="J100" s="28">
        <f t="shared" si="47"/>
        <v>39314</v>
      </c>
      <c r="K100" s="28">
        <f t="shared" si="48"/>
        <v>14195.645543</v>
      </c>
      <c r="L100" s="28">
        <f t="shared" si="60"/>
        <v>10857.6602</v>
      </c>
      <c r="M100" s="28">
        <f t="shared" si="61"/>
        <v>76.4858503060751</v>
      </c>
      <c r="N100" s="28">
        <f t="shared" si="62"/>
        <v>27.617795696189653</v>
      </c>
      <c r="O100" s="28">
        <f t="shared" si="49"/>
        <v>12550</v>
      </c>
      <c r="P100" s="28">
        <f t="shared" si="63"/>
        <v>5184.379900000001</v>
      </c>
      <c r="Q100" s="28">
        <f t="shared" si="50"/>
        <v>5179.4392</v>
      </c>
      <c r="R100" s="28">
        <f t="shared" si="81"/>
        <v>99.90470027090413</v>
      </c>
      <c r="S100" s="29">
        <f t="shared" si="82"/>
        <v>41.27043187250996</v>
      </c>
      <c r="T100" s="36">
        <v>350</v>
      </c>
      <c r="U100" s="36">
        <v>144.5843</v>
      </c>
      <c r="V100" s="37">
        <v>56.8822</v>
      </c>
      <c r="W100" s="28">
        <f t="shared" si="79"/>
        <v>39.34189258446456</v>
      </c>
      <c r="X100" s="29">
        <f t="shared" si="80"/>
        <v>16.252057142857144</v>
      </c>
      <c r="Y100" s="37">
        <v>14550</v>
      </c>
      <c r="Z100" s="36">
        <v>4012.7445000000002</v>
      </c>
      <c r="AA100" s="37">
        <v>2103.16</v>
      </c>
      <c r="AB100" s="28">
        <f t="shared" si="64"/>
        <v>52.412008788498746</v>
      </c>
      <c r="AC100" s="29">
        <f t="shared" si="65"/>
        <v>14.454707903780067</v>
      </c>
      <c r="AD100" s="36">
        <v>12200</v>
      </c>
      <c r="AE100" s="36">
        <v>5039.7956</v>
      </c>
      <c r="AF100" s="37">
        <v>5122.557</v>
      </c>
      <c r="AG100" s="28">
        <f t="shared" si="66"/>
        <v>101.64215786846593</v>
      </c>
      <c r="AH100" s="29">
        <f t="shared" si="67"/>
        <v>41.988172131147536</v>
      </c>
      <c r="AI100" s="36">
        <v>827</v>
      </c>
      <c r="AJ100" s="36">
        <v>554.262843</v>
      </c>
      <c r="AK100" s="37">
        <v>792.5</v>
      </c>
      <c r="AL100" s="28">
        <f t="shared" si="68"/>
        <v>142.98270396595936</v>
      </c>
      <c r="AM100" s="29">
        <f t="shared" si="69"/>
        <v>95.82829504232164</v>
      </c>
      <c r="AN100" s="30">
        <v>0</v>
      </c>
      <c r="AO100" s="30"/>
      <c r="AP100" s="36">
        <v>0</v>
      </c>
      <c r="AQ100" s="28"/>
      <c r="AR100" s="29"/>
      <c r="AS100" s="30">
        <v>0</v>
      </c>
      <c r="AT100" s="30"/>
      <c r="AU100" s="29">
        <v>0</v>
      </c>
      <c r="AV100" s="29"/>
      <c r="AW100" s="29"/>
      <c r="AX100" s="29"/>
      <c r="AY100" s="37">
        <v>71943.3</v>
      </c>
      <c r="AZ100" s="36">
        <f t="shared" si="70"/>
        <v>35971.65</v>
      </c>
      <c r="BA100" s="37">
        <v>35971.7</v>
      </c>
      <c r="BB100" s="31"/>
      <c r="BC100" s="31">
        <v>0</v>
      </c>
      <c r="BD100" s="31">
        <v>0</v>
      </c>
      <c r="BE100" s="37">
        <v>0</v>
      </c>
      <c r="BF100" s="36">
        <f t="shared" si="71"/>
        <v>0</v>
      </c>
      <c r="BG100" s="37">
        <v>774.8</v>
      </c>
      <c r="BH100" s="31">
        <v>0</v>
      </c>
      <c r="BI100" s="31">
        <v>0</v>
      </c>
      <c r="BJ100" s="31">
        <v>0</v>
      </c>
      <c r="BK100" s="29"/>
      <c r="BL100" s="29"/>
      <c r="BM100" s="29"/>
      <c r="BN100" s="28">
        <f t="shared" si="51"/>
        <v>2050</v>
      </c>
      <c r="BO100" s="28">
        <f t="shared" si="72"/>
        <v>715.0605</v>
      </c>
      <c r="BP100" s="28">
        <f t="shared" si="52"/>
        <v>747.722</v>
      </c>
      <c r="BQ100" s="28">
        <f t="shared" si="73"/>
        <v>104.56765546411806</v>
      </c>
      <c r="BR100" s="29">
        <f t="shared" si="74"/>
        <v>36.47424390243902</v>
      </c>
      <c r="BS100" s="36">
        <v>850</v>
      </c>
      <c r="BT100" s="36">
        <v>296.4885</v>
      </c>
      <c r="BU100" s="37">
        <v>142.722</v>
      </c>
      <c r="BV100" s="36">
        <v>0</v>
      </c>
      <c r="BW100" s="36">
        <v>0</v>
      </c>
      <c r="BX100" s="37">
        <v>0</v>
      </c>
      <c r="BY100" s="36">
        <v>0</v>
      </c>
      <c r="BZ100" s="36">
        <v>0</v>
      </c>
      <c r="CA100" s="36">
        <v>0</v>
      </c>
      <c r="CB100" s="36">
        <v>1200</v>
      </c>
      <c r="CC100" s="36">
        <v>418.572</v>
      </c>
      <c r="CD100" s="37">
        <v>605</v>
      </c>
      <c r="CE100" s="36">
        <v>0</v>
      </c>
      <c r="CF100" s="36">
        <v>0</v>
      </c>
      <c r="CG100" s="36">
        <v>0</v>
      </c>
      <c r="CH100" s="37">
        <v>0</v>
      </c>
      <c r="CI100" s="36">
        <v>0</v>
      </c>
      <c r="CJ100" s="37">
        <v>605</v>
      </c>
      <c r="CK100" s="36">
        <v>0</v>
      </c>
      <c r="CL100" s="36">
        <v>0</v>
      </c>
      <c r="CM100" s="37">
        <v>0</v>
      </c>
      <c r="CN100" s="37">
        <v>9337</v>
      </c>
      <c r="CO100" s="36">
        <v>3729.1978</v>
      </c>
      <c r="CP100" s="37">
        <v>1572.38</v>
      </c>
      <c r="CQ100" s="37">
        <v>3817</v>
      </c>
      <c r="CR100" s="36">
        <v>1242.8152000000002</v>
      </c>
      <c r="CS100" s="37">
        <v>706.88</v>
      </c>
      <c r="CT100" s="36">
        <v>0</v>
      </c>
      <c r="CU100" s="36">
        <v>0</v>
      </c>
      <c r="CV100" s="37">
        <v>0</v>
      </c>
      <c r="CW100" s="37">
        <v>0</v>
      </c>
      <c r="CX100" s="36">
        <v>0</v>
      </c>
      <c r="CY100" s="37">
        <v>400</v>
      </c>
      <c r="CZ100" s="36">
        <v>0</v>
      </c>
      <c r="DA100" s="36">
        <v>0</v>
      </c>
      <c r="DB100" s="37">
        <v>0</v>
      </c>
      <c r="DC100" s="37">
        <v>0</v>
      </c>
      <c r="DD100" s="36">
        <v>0</v>
      </c>
      <c r="DE100" s="37">
        <v>62.459</v>
      </c>
      <c r="DF100" s="37">
        <v>0</v>
      </c>
      <c r="DG100" s="28">
        <f t="shared" si="53"/>
        <v>111257.3</v>
      </c>
      <c r="DH100" s="28">
        <f t="shared" si="53"/>
        <v>50167.295543</v>
      </c>
      <c r="DI100" s="28">
        <f t="shared" si="75"/>
        <v>48209.1602</v>
      </c>
      <c r="DJ100" s="36">
        <v>0</v>
      </c>
      <c r="DK100" s="36">
        <v>0</v>
      </c>
      <c r="DL100" s="36">
        <v>0</v>
      </c>
      <c r="DM100" s="37">
        <v>270</v>
      </c>
      <c r="DN100" s="36">
        <f t="shared" si="76"/>
        <v>135</v>
      </c>
      <c r="DO100" s="37">
        <v>270</v>
      </c>
      <c r="DP100" s="36">
        <v>0</v>
      </c>
      <c r="DQ100" s="36">
        <v>0</v>
      </c>
      <c r="DR100" s="36">
        <v>0</v>
      </c>
      <c r="DS100" s="36">
        <v>0</v>
      </c>
      <c r="DT100" s="36">
        <v>0</v>
      </c>
      <c r="DU100" s="36">
        <v>0</v>
      </c>
      <c r="DV100" s="36">
        <v>0</v>
      </c>
      <c r="DW100" s="36">
        <v>0</v>
      </c>
      <c r="DX100" s="36">
        <v>0</v>
      </c>
      <c r="DY100" s="37">
        <v>0</v>
      </c>
      <c r="DZ100" s="36">
        <f t="shared" si="77"/>
        <v>0</v>
      </c>
      <c r="EA100" s="37">
        <v>0</v>
      </c>
      <c r="EB100" s="36">
        <v>0</v>
      </c>
      <c r="EC100" s="28">
        <f t="shared" si="54"/>
        <v>270</v>
      </c>
      <c r="ED100" s="28">
        <f t="shared" si="78"/>
        <v>135</v>
      </c>
      <c r="EE100" s="28">
        <f t="shared" si="55"/>
        <v>270</v>
      </c>
      <c r="EF100" s="32"/>
      <c r="EG100" s="32"/>
      <c r="EI100" s="32"/>
    </row>
    <row r="101" spans="1:139" s="34" customFormat="1" ht="20.25" customHeight="1">
      <c r="A101" s="26">
        <v>92</v>
      </c>
      <c r="B101" s="33" t="s">
        <v>138</v>
      </c>
      <c r="C101" s="36">
        <v>20.799</v>
      </c>
      <c r="D101" s="36">
        <v>37.4123</v>
      </c>
      <c r="E101" s="28">
        <f t="shared" si="56"/>
        <v>4689.9</v>
      </c>
      <c r="F101" s="28">
        <f t="shared" si="57"/>
        <v>2266.7754</v>
      </c>
      <c r="G101" s="28">
        <f t="shared" si="46"/>
        <v>2681.4038</v>
      </c>
      <c r="H101" s="28">
        <f t="shared" si="58"/>
        <v>118.29155195525767</v>
      </c>
      <c r="I101" s="28">
        <f t="shared" si="59"/>
        <v>57.17400797458369</v>
      </c>
      <c r="J101" s="28">
        <f t="shared" si="47"/>
        <v>520</v>
      </c>
      <c r="K101" s="28">
        <f t="shared" si="48"/>
        <v>181.8254</v>
      </c>
      <c r="L101" s="28">
        <f t="shared" si="60"/>
        <v>126.40379999999999</v>
      </c>
      <c r="M101" s="28">
        <f t="shared" si="61"/>
        <v>69.51933008259572</v>
      </c>
      <c r="N101" s="28">
        <f t="shared" si="62"/>
        <v>24.308423076923074</v>
      </c>
      <c r="O101" s="28">
        <f t="shared" si="49"/>
        <v>200</v>
      </c>
      <c r="P101" s="28">
        <f t="shared" si="63"/>
        <v>82.6196</v>
      </c>
      <c r="Q101" s="28">
        <f t="shared" si="50"/>
        <v>86.4038</v>
      </c>
      <c r="R101" s="28">
        <f t="shared" si="81"/>
        <v>104.58026908869083</v>
      </c>
      <c r="S101" s="29">
        <f t="shared" si="82"/>
        <v>43.2019</v>
      </c>
      <c r="T101" s="36">
        <v>0</v>
      </c>
      <c r="U101" s="36">
        <v>0</v>
      </c>
      <c r="V101" s="37">
        <v>0.0468</v>
      </c>
      <c r="W101" s="28" t="e">
        <f t="shared" si="79"/>
        <v>#DIV/0!</v>
      </c>
      <c r="X101" s="29" t="e">
        <f t="shared" si="80"/>
        <v>#DIV/0!</v>
      </c>
      <c r="Y101" s="37">
        <v>170</v>
      </c>
      <c r="Z101" s="36">
        <v>46.8843</v>
      </c>
      <c r="AA101" s="37">
        <v>40</v>
      </c>
      <c r="AB101" s="28">
        <f t="shared" si="64"/>
        <v>85.31640655827216</v>
      </c>
      <c r="AC101" s="29">
        <f t="shared" si="65"/>
        <v>23.52941176470588</v>
      </c>
      <c r="AD101" s="36">
        <v>200</v>
      </c>
      <c r="AE101" s="36">
        <v>82.6196</v>
      </c>
      <c r="AF101" s="37">
        <v>86.357</v>
      </c>
      <c r="AG101" s="28">
        <f t="shared" si="66"/>
        <v>104.52362393427224</v>
      </c>
      <c r="AH101" s="29">
        <f t="shared" si="67"/>
        <v>43.1785</v>
      </c>
      <c r="AI101" s="36">
        <v>0</v>
      </c>
      <c r="AJ101" s="36">
        <v>0</v>
      </c>
      <c r="AK101" s="37">
        <v>0</v>
      </c>
      <c r="AL101" s="28" t="e">
        <f t="shared" si="68"/>
        <v>#DIV/0!</v>
      </c>
      <c r="AM101" s="29" t="e">
        <f t="shared" si="69"/>
        <v>#DIV/0!</v>
      </c>
      <c r="AN101" s="30">
        <v>0</v>
      </c>
      <c r="AO101" s="30"/>
      <c r="AP101" s="36">
        <v>0</v>
      </c>
      <c r="AQ101" s="28"/>
      <c r="AR101" s="29"/>
      <c r="AS101" s="30">
        <v>0</v>
      </c>
      <c r="AT101" s="30"/>
      <c r="AU101" s="29">
        <v>0</v>
      </c>
      <c r="AV101" s="29"/>
      <c r="AW101" s="29"/>
      <c r="AX101" s="29"/>
      <c r="AY101" s="37">
        <v>4169.9</v>
      </c>
      <c r="AZ101" s="36">
        <f t="shared" si="70"/>
        <v>2084.95</v>
      </c>
      <c r="BA101" s="37">
        <v>2085</v>
      </c>
      <c r="BB101" s="31"/>
      <c r="BC101" s="31">
        <v>0</v>
      </c>
      <c r="BD101" s="31">
        <v>0</v>
      </c>
      <c r="BE101" s="37">
        <v>0</v>
      </c>
      <c r="BF101" s="36">
        <f t="shared" si="71"/>
        <v>0</v>
      </c>
      <c r="BG101" s="37">
        <v>470</v>
      </c>
      <c r="BH101" s="31">
        <v>0</v>
      </c>
      <c r="BI101" s="31">
        <v>0</v>
      </c>
      <c r="BJ101" s="31">
        <v>0</v>
      </c>
      <c r="BK101" s="29"/>
      <c r="BL101" s="29"/>
      <c r="BM101" s="29"/>
      <c r="BN101" s="28">
        <f t="shared" si="51"/>
        <v>150</v>
      </c>
      <c r="BO101" s="28">
        <f t="shared" si="72"/>
        <v>52.3215</v>
      </c>
      <c r="BP101" s="28">
        <f t="shared" si="52"/>
        <v>0</v>
      </c>
      <c r="BQ101" s="28">
        <f t="shared" si="73"/>
        <v>0</v>
      </c>
      <c r="BR101" s="29">
        <f t="shared" si="74"/>
        <v>0</v>
      </c>
      <c r="BS101" s="36">
        <v>150</v>
      </c>
      <c r="BT101" s="36">
        <v>52.3215</v>
      </c>
      <c r="BU101" s="37">
        <v>0</v>
      </c>
      <c r="BV101" s="36">
        <v>0</v>
      </c>
      <c r="BW101" s="36">
        <v>0</v>
      </c>
      <c r="BX101" s="37">
        <v>0</v>
      </c>
      <c r="BY101" s="36">
        <v>0</v>
      </c>
      <c r="BZ101" s="36">
        <v>0</v>
      </c>
      <c r="CA101" s="36">
        <v>0</v>
      </c>
      <c r="CB101" s="36">
        <v>0</v>
      </c>
      <c r="CC101" s="36">
        <v>0</v>
      </c>
      <c r="CD101" s="37">
        <v>0</v>
      </c>
      <c r="CE101" s="36">
        <v>0</v>
      </c>
      <c r="CF101" s="36">
        <v>0</v>
      </c>
      <c r="CG101" s="36">
        <v>0</v>
      </c>
      <c r="CH101" s="37">
        <v>0</v>
      </c>
      <c r="CI101" s="36">
        <v>0</v>
      </c>
      <c r="CJ101" s="37">
        <v>0</v>
      </c>
      <c r="CK101" s="36">
        <v>0</v>
      </c>
      <c r="CL101" s="36">
        <v>0</v>
      </c>
      <c r="CM101" s="37">
        <v>0</v>
      </c>
      <c r="CN101" s="37">
        <v>0</v>
      </c>
      <c r="CO101" s="36">
        <v>0</v>
      </c>
      <c r="CP101" s="37">
        <v>0</v>
      </c>
      <c r="CQ101" s="37">
        <v>0</v>
      </c>
      <c r="CR101" s="36">
        <v>0</v>
      </c>
      <c r="CS101" s="37">
        <v>0</v>
      </c>
      <c r="CT101" s="36">
        <v>0</v>
      </c>
      <c r="CU101" s="36">
        <v>0</v>
      </c>
      <c r="CV101" s="37">
        <v>0</v>
      </c>
      <c r="CW101" s="37">
        <v>0</v>
      </c>
      <c r="CX101" s="36">
        <v>0</v>
      </c>
      <c r="CY101" s="37">
        <v>0</v>
      </c>
      <c r="CZ101" s="36">
        <v>0</v>
      </c>
      <c r="DA101" s="36">
        <v>0</v>
      </c>
      <c r="DB101" s="37">
        <v>0</v>
      </c>
      <c r="DC101" s="37">
        <v>0</v>
      </c>
      <c r="DD101" s="36">
        <v>0</v>
      </c>
      <c r="DE101" s="37">
        <v>0</v>
      </c>
      <c r="DF101" s="37">
        <v>0</v>
      </c>
      <c r="DG101" s="28">
        <f t="shared" si="53"/>
        <v>4689.9</v>
      </c>
      <c r="DH101" s="28">
        <f t="shared" si="53"/>
        <v>2266.7754</v>
      </c>
      <c r="DI101" s="28">
        <f t="shared" si="75"/>
        <v>2681.4038</v>
      </c>
      <c r="DJ101" s="36">
        <v>0</v>
      </c>
      <c r="DK101" s="36">
        <v>0</v>
      </c>
      <c r="DL101" s="36">
        <v>0</v>
      </c>
      <c r="DM101" s="37">
        <v>0</v>
      </c>
      <c r="DN101" s="36">
        <f t="shared" si="76"/>
        <v>0</v>
      </c>
      <c r="DO101" s="37">
        <v>0</v>
      </c>
      <c r="DP101" s="36">
        <v>0</v>
      </c>
      <c r="DQ101" s="36">
        <v>0</v>
      </c>
      <c r="DR101" s="36">
        <v>0</v>
      </c>
      <c r="DS101" s="36">
        <v>0</v>
      </c>
      <c r="DT101" s="36">
        <v>0</v>
      </c>
      <c r="DU101" s="36">
        <v>0</v>
      </c>
      <c r="DV101" s="36">
        <v>0</v>
      </c>
      <c r="DW101" s="36">
        <v>0</v>
      </c>
      <c r="DX101" s="36">
        <v>0</v>
      </c>
      <c r="DY101" s="37">
        <v>0</v>
      </c>
      <c r="DZ101" s="36">
        <f t="shared" si="77"/>
        <v>0</v>
      </c>
      <c r="EA101" s="37">
        <v>0</v>
      </c>
      <c r="EB101" s="36">
        <v>0</v>
      </c>
      <c r="EC101" s="28">
        <f t="shared" si="54"/>
        <v>0</v>
      </c>
      <c r="ED101" s="28">
        <f t="shared" si="78"/>
        <v>0</v>
      </c>
      <c r="EE101" s="28">
        <f t="shared" si="55"/>
        <v>0</v>
      </c>
      <c r="EF101" s="32"/>
      <c r="EG101" s="32"/>
      <c r="EI101" s="32"/>
    </row>
    <row r="102" spans="1:139" s="34" customFormat="1" ht="20.25" customHeight="1">
      <c r="A102" s="26">
        <v>93</v>
      </c>
      <c r="B102" s="33" t="s">
        <v>139</v>
      </c>
      <c r="C102" s="36">
        <v>3848.9267</v>
      </c>
      <c r="D102" s="36">
        <v>8331.7299</v>
      </c>
      <c r="E102" s="28">
        <f t="shared" si="56"/>
        <v>140661.2</v>
      </c>
      <c r="F102" s="28">
        <f t="shared" si="57"/>
        <v>65515.89373999999</v>
      </c>
      <c r="G102" s="28">
        <f t="shared" si="46"/>
        <v>65848.24729999999</v>
      </c>
      <c r="H102" s="28">
        <f t="shared" si="58"/>
        <v>100.50728692081793</v>
      </c>
      <c r="I102" s="28">
        <f t="shared" si="59"/>
        <v>46.81336950061565</v>
      </c>
      <c r="J102" s="28">
        <f t="shared" si="47"/>
        <v>38260</v>
      </c>
      <c r="K102" s="28">
        <f t="shared" si="48"/>
        <v>14315.293740000001</v>
      </c>
      <c r="L102" s="28">
        <f t="shared" si="60"/>
        <v>13377.547300000002</v>
      </c>
      <c r="M102" s="28">
        <f t="shared" si="61"/>
        <v>93.44933846952974</v>
      </c>
      <c r="N102" s="28">
        <f t="shared" si="62"/>
        <v>34.96483873497125</v>
      </c>
      <c r="O102" s="28">
        <f t="shared" si="49"/>
        <v>13200</v>
      </c>
      <c r="P102" s="28">
        <f t="shared" si="63"/>
        <v>5452.8936</v>
      </c>
      <c r="Q102" s="28">
        <f t="shared" si="50"/>
        <v>4397.3903</v>
      </c>
      <c r="R102" s="28">
        <f t="shared" si="81"/>
        <v>80.64324416673011</v>
      </c>
      <c r="S102" s="29">
        <f t="shared" si="82"/>
        <v>33.31356287878788</v>
      </c>
      <c r="T102" s="36">
        <v>200</v>
      </c>
      <c r="U102" s="36">
        <v>82.6196</v>
      </c>
      <c r="V102" s="37">
        <v>119.3903</v>
      </c>
      <c r="W102" s="28">
        <f t="shared" si="79"/>
        <v>144.50602520467297</v>
      </c>
      <c r="X102" s="29">
        <f t="shared" si="80"/>
        <v>59.69515</v>
      </c>
      <c r="Y102" s="37">
        <v>6600</v>
      </c>
      <c r="Z102" s="36">
        <v>1820.214</v>
      </c>
      <c r="AA102" s="37">
        <v>1626.617</v>
      </c>
      <c r="AB102" s="28">
        <f t="shared" si="64"/>
        <v>89.36405279818746</v>
      </c>
      <c r="AC102" s="29">
        <f t="shared" si="65"/>
        <v>24.64571212121212</v>
      </c>
      <c r="AD102" s="36">
        <v>13000</v>
      </c>
      <c r="AE102" s="36">
        <v>5370.274</v>
      </c>
      <c r="AF102" s="37">
        <v>4278</v>
      </c>
      <c r="AG102" s="28">
        <f t="shared" si="66"/>
        <v>79.66073984306945</v>
      </c>
      <c r="AH102" s="29">
        <f t="shared" si="67"/>
        <v>32.90769230769231</v>
      </c>
      <c r="AI102" s="36">
        <v>460</v>
      </c>
      <c r="AJ102" s="36">
        <v>308.29614</v>
      </c>
      <c r="AK102" s="37">
        <v>357</v>
      </c>
      <c r="AL102" s="28">
        <f t="shared" si="68"/>
        <v>115.79775212235872</v>
      </c>
      <c r="AM102" s="29">
        <f t="shared" si="69"/>
        <v>77.6086956521739</v>
      </c>
      <c r="AN102" s="30">
        <v>0</v>
      </c>
      <c r="AO102" s="30"/>
      <c r="AP102" s="36">
        <v>0</v>
      </c>
      <c r="AQ102" s="28"/>
      <c r="AR102" s="29"/>
      <c r="AS102" s="30">
        <v>0</v>
      </c>
      <c r="AT102" s="30"/>
      <c r="AU102" s="29">
        <v>0</v>
      </c>
      <c r="AV102" s="29"/>
      <c r="AW102" s="29"/>
      <c r="AX102" s="29"/>
      <c r="AY102" s="37">
        <v>102401.2</v>
      </c>
      <c r="AZ102" s="36">
        <f t="shared" si="70"/>
        <v>51200.59999999999</v>
      </c>
      <c r="BA102" s="37">
        <v>52470.7</v>
      </c>
      <c r="BB102" s="31"/>
      <c r="BC102" s="31">
        <v>0</v>
      </c>
      <c r="BD102" s="31">
        <v>0</v>
      </c>
      <c r="BE102" s="37">
        <v>0</v>
      </c>
      <c r="BF102" s="36">
        <f t="shared" si="71"/>
        <v>0</v>
      </c>
      <c r="BG102" s="37">
        <v>0</v>
      </c>
      <c r="BH102" s="31">
        <v>0</v>
      </c>
      <c r="BI102" s="31">
        <v>0</v>
      </c>
      <c r="BJ102" s="31">
        <v>0</v>
      </c>
      <c r="BK102" s="29"/>
      <c r="BL102" s="29"/>
      <c r="BM102" s="29"/>
      <c r="BN102" s="28">
        <f t="shared" si="51"/>
        <v>9000</v>
      </c>
      <c r="BO102" s="28">
        <f t="shared" si="72"/>
        <v>3139.29</v>
      </c>
      <c r="BP102" s="28">
        <f t="shared" si="52"/>
        <v>4874.5</v>
      </c>
      <c r="BQ102" s="28">
        <f t="shared" si="73"/>
        <v>155.2739632209831</v>
      </c>
      <c r="BR102" s="29">
        <f t="shared" si="74"/>
        <v>54.16111111111112</v>
      </c>
      <c r="BS102" s="36">
        <v>9000</v>
      </c>
      <c r="BT102" s="36">
        <v>3139.29</v>
      </c>
      <c r="BU102" s="37">
        <v>4874.5</v>
      </c>
      <c r="BV102" s="36">
        <v>0</v>
      </c>
      <c r="BW102" s="36">
        <v>0</v>
      </c>
      <c r="BX102" s="37">
        <v>0</v>
      </c>
      <c r="BY102" s="36">
        <v>0</v>
      </c>
      <c r="BZ102" s="36">
        <v>0</v>
      </c>
      <c r="CA102" s="36">
        <v>0</v>
      </c>
      <c r="CB102" s="36">
        <v>0</v>
      </c>
      <c r="CC102" s="36">
        <v>0</v>
      </c>
      <c r="CD102" s="37">
        <v>0</v>
      </c>
      <c r="CE102" s="36">
        <v>0</v>
      </c>
      <c r="CF102" s="36">
        <v>0</v>
      </c>
      <c r="CG102" s="36">
        <v>0</v>
      </c>
      <c r="CH102" s="37">
        <v>0</v>
      </c>
      <c r="CI102" s="36">
        <v>0</v>
      </c>
      <c r="CJ102" s="37">
        <v>0</v>
      </c>
      <c r="CK102" s="36">
        <v>0</v>
      </c>
      <c r="CL102" s="36">
        <v>0</v>
      </c>
      <c r="CM102" s="37">
        <v>0</v>
      </c>
      <c r="CN102" s="37">
        <v>1100</v>
      </c>
      <c r="CO102" s="36">
        <v>439.34</v>
      </c>
      <c r="CP102" s="37">
        <v>187.54</v>
      </c>
      <c r="CQ102" s="37">
        <v>1100</v>
      </c>
      <c r="CR102" s="36">
        <v>358.16</v>
      </c>
      <c r="CS102" s="37">
        <v>187.54</v>
      </c>
      <c r="CT102" s="36">
        <v>0</v>
      </c>
      <c r="CU102" s="36">
        <v>0</v>
      </c>
      <c r="CV102" s="37">
        <v>0</v>
      </c>
      <c r="CW102" s="37">
        <v>0</v>
      </c>
      <c r="CX102" s="36">
        <v>0</v>
      </c>
      <c r="CY102" s="37">
        <v>0</v>
      </c>
      <c r="CZ102" s="36">
        <v>0</v>
      </c>
      <c r="DA102" s="36">
        <v>0</v>
      </c>
      <c r="DB102" s="37">
        <v>0</v>
      </c>
      <c r="DC102" s="37">
        <v>7900</v>
      </c>
      <c r="DD102" s="36">
        <v>3155.2599999999998</v>
      </c>
      <c r="DE102" s="37">
        <v>1934.5</v>
      </c>
      <c r="DF102" s="37">
        <v>0</v>
      </c>
      <c r="DG102" s="28">
        <f t="shared" si="53"/>
        <v>140661.2</v>
      </c>
      <c r="DH102" s="28">
        <f t="shared" si="53"/>
        <v>65515.89373999999</v>
      </c>
      <c r="DI102" s="28">
        <f t="shared" si="75"/>
        <v>65848.24729999999</v>
      </c>
      <c r="DJ102" s="36">
        <v>0</v>
      </c>
      <c r="DK102" s="36">
        <v>0</v>
      </c>
      <c r="DL102" s="36">
        <v>0</v>
      </c>
      <c r="DM102" s="37">
        <v>0</v>
      </c>
      <c r="DN102" s="36">
        <f t="shared" si="76"/>
        <v>0</v>
      </c>
      <c r="DO102" s="37">
        <v>0</v>
      </c>
      <c r="DP102" s="36">
        <v>0</v>
      </c>
      <c r="DQ102" s="36">
        <v>0</v>
      </c>
      <c r="DR102" s="36">
        <v>0</v>
      </c>
      <c r="DS102" s="36">
        <v>0</v>
      </c>
      <c r="DT102" s="36">
        <v>0</v>
      </c>
      <c r="DU102" s="36">
        <v>0</v>
      </c>
      <c r="DV102" s="36">
        <v>0</v>
      </c>
      <c r="DW102" s="36">
        <v>0</v>
      </c>
      <c r="DX102" s="36">
        <v>0</v>
      </c>
      <c r="DY102" s="37">
        <v>0</v>
      </c>
      <c r="DZ102" s="36">
        <f t="shared" si="77"/>
        <v>0</v>
      </c>
      <c r="EA102" s="37">
        <v>0</v>
      </c>
      <c r="EB102" s="36">
        <v>0</v>
      </c>
      <c r="EC102" s="28">
        <f t="shared" si="54"/>
        <v>0</v>
      </c>
      <c r="ED102" s="28">
        <f t="shared" si="78"/>
        <v>0</v>
      </c>
      <c r="EE102" s="28">
        <f t="shared" si="55"/>
        <v>0</v>
      </c>
      <c r="EF102" s="32"/>
      <c r="EG102" s="32"/>
      <c r="EI102" s="32"/>
    </row>
    <row r="103" spans="1:139" s="34" customFormat="1" ht="20.25" customHeight="1">
      <c r="A103" s="26">
        <v>94</v>
      </c>
      <c r="B103" s="33" t="s">
        <v>140</v>
      </c>
      <c r="C103" s="36">
        <v>6080.4261</v>
      </c>
      <c r="D103" s="36">
        <v>5359.3589</v>
      </c>
      <c r="E103" s="28">
        <f t="shared" si="56"/>
        <v>0</v>
      </c>
      <c r="F103" s="28">
        <f t="shared" si="57"/>
        <v>0</v>
      </c>
      <c r="G103" s="28">
        <f t="shared" si="46"/>
        <v>36835.242</v>
      </c>
      <c r="H103" s="28" t="e">
        <f t="shared" si="58"/>
        <v>#DIV/0!</v>
      </c>
      <c r="I103" s="28" t="e">
        <f t="shared" si="59"/>
        <v>#DIV/0!</v>
      </c>
      <c r="J103" s="28">
        <f t="shared" si="47"/>
        <v>0</v>
      </c>
      <c r="K103" s="28">
        <f t="shared" si="48"/>
        <v>0</v>
      </c>
      <c r="L103" s="28">
        <f t="shared" si="60"/>
        <v>8861.442000000001</v>
      </c>
      <c r="M103" s="28" t="e">
        <f t="shared" si="61"/>
        <v>#DIV/0!</v>
      </c>
      <c r="N103" s="28" t="e">
        <f t="shared" si="62"/>
        <v>#DIV/0!</v>
      </c>
      <c r="O103" s="28">
        <f t="shared" si="49"/>
        <v>0</v>
      </c>
      <c r="P103" s="28">
        <f t="shared" si="63"/>
        <v>0</v>
      </c>
      <c r="Q103" s="28">
        <f t="shared" si="50"/>
        <v>4856.471</v>
      </c>
      <c r="R103" s="28" t="e">
        <f t="shared" si="81"/>
        <v>#DIV/0!</v>
      </c>
      <c r="S103" s="29" t="e">
        <f t="shared" si="82"/>
        <v>#DIV/0!</v>
      </c>
      <c r="T103" s="36">
        <v>0</v>
      </c>
      <c r="U103" s="36">
        <v>0</v>
      </c>
      <c r="V103" s="37">
        <v>48.329</v>
      </c>
      <c r="W103" s="28" t="e">
        <f t="shared" si="79"/>
        <v>#DIV/0!</v>
      </c>
      <c r="X103" s="29" t="e">
        <f t="shared" si="80"/>
        <v>#DIV/0!</v>
      </c>
      <c r="Y103" s="37">
        <v>0</v>
      </c>
      <c r="Z103" s="36">
        <v>0</v>
      </c>
      <c r="AA103" s="37">
        <v>2583.032</v>
      </c>
      <c r="AB103" s="28"/>
      <c r="AC103" s="29"/>
      <c r="AD103" s="36">
        <v>0</v>
      </c>
      <c r="AE103" s="36">
        <v>0</v>
      </c>
      <c r="AF103" s="37">
        <v>4808.142</v>
      </c>
      <c r="AG103" s="28" t="e">
        <f t="shared" si="66"/>
        <v>#DIV/0!</v>
      </c>
      <c r="AH103" s="29" t="e">
        <f t="shared" si="67"/>
        <v>#DIV/0!</v>
      </c>
      <c r="AI103" s="36">
        <v>0</v>
      </c>
      <c r="AJ103" s="36">
        <v>0</v>
      </c>
      <c r="AK103" s="37">
        <v>606.3</v>
      </c>
      <c r="AL103" s="28" t="e">
        <f t="shared" si="68"/>
        <v>#DIV/0!</v>
      </c>
      <c r="AM103" s="29" t="e">
        <f t="shared" si="69"/>
        <v>#DIV/0!</v>
      </c>
      <c r="AN103" s="30">
        <v>0</v>
      </c>
      <c r="AO103" s="30"/>
      <c r="AP103" s="36">
        <v>0</v>
      </c>
      <c r="AQ103" s="28"/>
      <c r="AR103" s="29"/>
      <c r="AS103" s="30">
        <v>0</v>
      </c>
      <c r="AT103" s="30"/>
      <c r="AU103" s="29">
        <v>0</v>
      </c>
      <c r="AV103" s="29"/>
      <c r="AW103" s="29"/>
      <c r="AX103" s="29"/>
      <c r="AY103" s="37">
        <v>0</v>
      </c>
      <c r="AZ103" s="36">
        <f t="shared" si="70"/>
        <v>0</v>
      </c>
      <c r="BA103" s="37">
        <v>27973.8</v>
      </c>
      <c r="BB103" s="31"/>
      <c r="BC103" s="31">
        <v>0</v>
      </c>
      <c r="BD103" s="31">
        <v>0</v>
      </c>
      <c r="BE103" s="37">
        <v>0</v>
      </c>
      <c r="BF103" s="36">
        <f t="shared" si="71"/>
        <v>0</v>
      </c>
      <c r="BG103" s="37">
        <v>0</v>
      </c>
      <c r="BH103" s="31">
        <v>0</v>
      </c>
      <c r="BI103" s="31">
        <v>0</v>
      </c>
      <c r="BJ103" s="31">
        <v>0</v>
      </c>
      <c r="BK103" s="29"/>
      <c r="BL103" s="29"/>
      <c r="BM103" s="29"/>
      <c r="BN103" s="28">
        <f t="shared" si="51"/>
        <v>0</v>
      </c>
      <c r="BO103" s="28">
        <f t="shared" si="72"/>
        <v>0</v>
      </c>
      <c r="BP103" s="28">
        <f t="shared" si="52"/>
        <v>76.939</v>
      </c>
      <c r="BQ103" s="28" t="e">
        <f t="shared" si="73"/>
        <v>#DIV/0!</v>
      </c>
      <c r="BR103" s="29" t="e">
        <f t="shared" si="74"/>
        <v>#DIV/0!</v>
      </c>
      <c r="BS103" s="36">
        <v>0</v>
      </c>
      <c r="BT103" s="36">
        <v>0</v>
      </c>
      <c r="BU103" s="37">
        <v>76.939</v>
      </c>
      <c r="BV103" s="36">
        <v>0</v>
      </c>
      <c r="BW103" s="36">
        <v>0</v>
      </c>
      <c r="BX103" s="37">
        <v>0</v>
      </c>
      <c r="BY103" s="36">
        <v>0</v>
      </c>
      <c r="BZ103" s="36">
        <v>0</v>
      </c>
      <c r="CA103" s="36">
        <v>0</v>
      </c>
      <c r="CB103" s="36">
        <v>0</v>
      </c>
      <c r="CC103" s="36">
        <v>0</v>
      </c>
      <c r="CD103" s="37">
        <v>0</v>
      </c>
      <c r="CE103" s="36">
        <v>0</v>
      </c>
      <c r="CF103" s="36">
        <v>0</v>
      </c>
      <c r="CG103" s="36">
        <v>0</v>
      </c>
      <c r="CH103" s="37">
        <v>0</v>
      </c>
      <c r="CI103" s="36">
        <v>0</v>
      </c>
      <c r="CJ103" s="37">
        <v>0</v>
      </c>
      <c r="CK103" s="36">
        <v>0</v>
      </c>
      <c r="CL103" s="36">
        <v>0</v>
      </c>
      <c r="CM103" s="37">
        <v>0</v>
      </c>
      <c r="CN103" s="37">
        <v>0</v>
      </c>
      <c r="CO103" s="36">
        <v>0</v>
      </c>
      <c r="CP103" s="37">
        <v>738.7</v>
      </c>
      <c r="CQ103" s="37">
        <v>0</v>
      </c>
      <c r="CR103" s="36">
        <v>0</v>
      </c>
      <c r="CS103" s="37">
        <v>421.6</v>
      </c>
      <c r="CT103" s="36">
        <v>0</v>
      </c>
      <c r="CU103" s="36">
        <v>0</v>
      </c>
      <c r="CV103" s="37">
        <v>0</v>
      </c>
      <c r="CW103" s="37">
        <v>0</v>
      </c>
      <c r="CX103" s="36">
        <v>0</v>
      </c>
      <c r="CY103" s="37">
        <v>0</v>
      </c>
      <c r="CZ103" s="36">
        <v>0</v>
      </c>
      <c r="DA103" s="36">
        <v>0</v>
      </c>
      <c r="DB103" s="37">
        <v>0</v>
      </c>
      <c r="DC103" s="37">
        <v>0</v>
      </c>
      <c r="DD103" s="36">
        <v>0</v>
      </c>
      <c r="DE103" s="37">
        <v>0</v>
      </c>
      <c r="DF103" s="37">
        <v>0</v>
      </c>
      <c r="DG103" s="28">
        <f t="shared" si="53"/>
        <v>0</v>
      </c>
      <c r="DH103" s="28">
        <f t="shared" si="53"/>
        <v>0</v>
      </c>
      <c r="DI103" s="28">
        <f t="shared" si="75"/>
        <v>36835.242</v>
      </c>
      <c r="DJ103" s="36">
        <v>0</v>
      </c>
      <c r="DK103" s="36">
        <v>0</v>
      </c>
      <c r="DL103" s="36">
        <v>0</v>
      </c>
      <c r="DM103" s="37">
        <v>0</v>
      </c>
      <c r="DN103" s="36">
        <f t="shared" si="76"/>
        <v>0</v>
      </c>
      <c r="DO103" s="37">
        <v>0</v>
      </c>
      <c r="DP103" s="36">
        <v>0</v>
      </c>
      <c r="DQ103" s="36">
        <v>0</v>
      </c>
      <c r="DR103" s="36">
        <v>0</v>
      </c>
      <c r="DS103" s="36">
        <v>0</v>
      </c>
      <c r="DT103" s="36">
        <v>0</v>
      </c>
      <c r="DU103" s="36">
        <v>0</v>
      </c>
      <c r="DV103" s="36">
        <v>0</v>
      </c>
      <c r="DW103" s="36">
        <v>0</v>
      </c>
      <c r="DX103" s="36">
        <v>0</v>
      </c>
      <c r="DY103" s="37">
        <v>0</v>
      </c>
      <c r="DZ103" s="36">
        <f t="shared" si="77"/>
        <v>0</v>
      </c>
      <c r="EA103" s="37">
        <v>0</v>
      </c>
      <c r="EB103" s="36">
        <v>0</v>
      </c>
      <c r="EC103" s="28">
        <f t="shared" si="54"/>
        <v>0</v>
      </c>
      <c r="ED103" s="28">
        <f t="shared" si="78"/>
        <v>0</v>
      </c>
      <c r="EE103" s="28">
        <f t="shared" si="55"/>
        <v>0</v>
      </c>
      <c r="EF103" s="32"/>
      <c r="EG103" s="32"/>
      <c r="EI103" s="32"/>
    </row>
    <row r="104" spans="1:139" s="34" customFormat="1" ht="20.25" customHeight="1">
      <c r="A104" s="26">
        <v>95</v>
      </c>
      <c r="B104" s="33" t="s">
        <v>141</v>
      </c>
      <c r="C104" s="36">
        <v>12949.8879</v>
      </c>
      <c r="D104" s="36">
        <v>18501.3914</v>
      </c>
      <c r="E104" s="28">
        <f t="shared" si="56"/>
        <v>88225.20000000001</v>
      </c>
      <c r="F104" s="28">
        <f t="shared" si="57"/>
        <v>38193.48955400001</v>
      </c>
      <c r="G104" s="28">
        <f t="shared" si="46"/>
        <v>30957.9055</v>
      </c>
      <c r="H104" s="28">
        <f t="shared" si="58"/>
        <v>81.05545175763542</v>
      </c>
      <c r="I104" s="28">
        <f t="shared" si="59"/>
        <v>35.089640488205184</v>
      </c>
      <c r="J104" s="28">
        <f t="shared" si="47"/>
        <v>39261</v>
      </c>
      <c r="K104" s="28">
        <f t="shared" si="48"/>
        <v>13711.389554000001</v>
      </c>
      <c r="L104" s="28">
        <f t="shared" si="60"/>
        <v>6941.505499999999</v>
      </c>
      <c r="M104" s="28">
        <f t="shared" si="61"/>
        <v>50.625835351421145</v>
      </c>
      <c r="N104" s="28">
        <f t="shared" si="62"/>
        <v>17.680409312039934</v>
      </c>
      <c r="O104" s="28">
        <f t="shared" si="49"/>
        <v>9000</v>
      </c>
      <c r="P104" s="28">
        <f t="shared" si="63"/>
        <v>3717.882</v>
      </c>
      <c r="Q104" s="28">
        <f t="shared" si="50"/>
        <v>2885.7731</v>
      </c>
      <c r="R104" s="28">
        <f t="shared" si="81"/>
        <v>77.61873830315217</v>
      </c>
      <c r="S104" s="29">
        <f t="shared" si="82"/>
        <v>32.064145555555555</v>
      </c>
      <c r="T104" s="36">
        <v>700</v>
      </c>
      <c r="U104" s="36">
        <v>289.1686</v>
      </c>
      <c r="V104" s="37">
        <v>26.3741</v>
      </c>
      <c r="W104" s="28">
        <f t="shared" si="79"/>
        <v>9.120665245119975</v>
      </c>
      <c r="X104" s="29">
        <f t="shared" si="80"/>
        <v>3.767728571428571</v>
      </c>
      <c r="Y104" s="37">
        <v>16200</v>
      </c>
      <c r="Z104" s="36">
        <v>4467.798</v>
      </c>
      <c r="AA104" s="37">
        <v>571.7944</v>
      </c>
      <c r="AB104" s="28">
        <f t="shared" si="64"/>
        <v>12.798125609080804</v>
      </c>
      <c r="AC104" s="29">
        <f t="shared" si="65"/>
        <v>3.5295950617283953</v>
      </c>
      <c r="AD104" s="36">
        <v>8300</v>
      </c>
      <c r="AE104" s="36">
        <v>3428.7134</v>
      </c>
      <c r="AF104" s="37">
        <v>2859.399</v>
      </c>
      <c r="AG104" s="28">
        <f t="shared" si="66"/>
        <v>83.3956842237091</v>
      </c>
      <c r="AH104" s="29">
        <f t="shared" si="67"/>
        <v>34.450590361445784</v>
      </c>
      <c r="AI104" s="36">
        <v>456</v>
      </c>
      <c r="AJ104" s="36">
        <v>305.615304</v>
      </c>
      <c r="AK104" s="37">
        <v>140.1</v>
      </c>
      <c r="AL104" s="28">
        <f t="shared" si="68"/>
        <v>45.84194514028656</v>
      </c>
      <c r="AM104" s="29">
        <f t="shared" si="69"/>
        <v>30.723684210526315</v>
      </c>
      <c r="AN104" s="30">
        <v>0</v>
      </c>
      <c r="AO104" s="30"/>
      <c r="AP104" s="36">
        <v>0</v>
      </c>
      <c r="AQ104" s="28"/>
      <c r="AR104" s="29"/>
      <c r="AS104" s="30">
        <v>0</v>
      </c>
      <c r="AT104" s="30"/>
      <c r="AU104" s="29">
        <v>0</v>
      </c>
      <c r="AV104" s="29"/>
      <c r="AW104" s="29"/>
      <c r="AX104" s="29"/>
      <c r="AY104" s="37">
        <v>47330.6</v>
      </c>
      <c r="AZ104" s="36">
        <f t="shared" si="70"/>
        <v>23665.3</v>
      </c>
      <c r="BA104" s="37">
        <v>23281.5</v>
      </c>
      <c r="BB104" s="31"/>
      <c r="BC104" s="31">
        <v>0</v>
      </c>
      <c r="BD104" s="31">
        <v>0</v>
      </c>
      <c r="BE104" s="37">
        <v>1633.6</v>
      </c>
      <c r="BF104" s="36">
        <f t="shared" si="71"/>
        <v>816.8</v>
      </c>
      <c r="BG104" s="37">
        <v>734.9</v>
      </c>
      <c r="BH104" s="31">
        <v>0</v>
      </c>
      <c r="BI104" s="31">
        <v>0</v>
      </c>
      <c r="BJ104" s="31">
        <v>0</v>
      </c>
      <c r="BK104" s="29"/>
      <c r="BL104" s="29"/>
      <c r="BM104" s="29"/>
      <c r="BN104" s="28">
        <f t="shared" si="51"/>
        <v>4225</v>
      </c>
      <c r="BO104" s="28">
        <f t="shared" si="72"/>
        <v>1473.72225</v>
      </c>
      <c r="BP104" s="28">
        <f t="shared" si="52"/>
        <v>951.238</v>
      </c>
      <c r="BQ104" s="28">
        <f t="shared" si="73"/>
        <v>64.54662674733994</v>
      </c>
      <c r="BR104" s="29">
        <f t="shared" si="74"/>
        <v>22.514508875739647</v>
      </c>
      <c r="BS104" s="36">
        <v>4200</v>
      </c>
      <c r="BT104" s="36">
        <v>1465.002</v>
      </c>
      <c r="BU104" s="37">
        <v>951.238</v>
      </c>
      <c r="BV104" s="36">
        <v>0</v>
      </c>
      <c r="BW104" s="36">
        <v>0</v>
      </c>
      <c r="BX104" s="37">
        <v>0</v>
      </c>
      <c r="BY104" s="36">
        <v>0</v>
      </c>
      <c r="BZ104" s="36">
        <v>0</v>
      </c>
      <c r="CA104" s="36">
        <v>0</v>
      </c>
      <c r="CB104" s="36">
        <v>25</v>
      </c>
      <c r="CC104" s="36">
        <v>8.72025</v>
      </c>
      <c r="CD104" s="37">
        <v>0</v>
      </c>
      <c r="CE104" s="36">
        <v>0</v>
      </c>
      <c r="CF104" s="36">
        <v>0</v>
      </c>
      <c r="CG104" s="36">
        <v>0</v>
      </c>
      <c r="CH104" s="37">
        <v>0</v>
      </c>
      <c r="CI104" s="36">
        <v>0</v>
      </c>
      <c r="CJ104" s="37">
        <v>0</v>
      </c>
      <c r="CK104" s="36">
        <v>5400</v>
      </c>
      <c r="CL104" s="36">
        <v>2156.7599999999998</v>
      </c>
      <c r="CM104" s="37">
        <v>1771.1</v>
      </c>
      <c r="CN104" s="37">
        <v>3500</v>
      </c>
      <c r="CO104" s="36">
        <v>1397.8999999999999</v>
      </c>
      <c r="CP104" s="37">
        <v>6.6</v>
      </c>
      <c r="CQ104" s="37">
        <v>3500</v>
      </c>
      <c r="CR104" s="36">
        <v>1139.6000000000001</v>
      </c>
      <c r="CS104" s="37">
        <v>6.6</v>
      </c>
      <c r="CT104" s="36">
        <v>0</v>
      </c>
      <c r="CU104" s="36">
        <v>0</v>
      </c>
      <c r="CV104" s="37">
        <v>0</v>
      </c>
      <c r="CW104" s="37">
        <v>0</v>
      </c>
      <c r="CX104" s="36">
        <v>0</v>
      </c>
      <c r="CY104" s="37">
        <v>0</v>
      </c>
      <c r="CZ104" s="36">
        <v>0</v>
      </c>
      <c r="DA104" s="36">
        <v>0</v>
      </c>
      <c r="DB104" s="37">
        <v>0</v>
      </c>
      <c r="DC104" s="37">
        <v>480</v>
      </c>
      <c r="DD104" s="36">
        <v>191.712</v>
      </c>
      <c r="DE104" s="37">
        <v>614.9</v>
      </c>
      <c r="DF104" s="37">
        <v>0</v>
      </c>
      <c r="DG104" s="28">
        <f t="shared" si="53"/>
        <v>88225.20000000001</v>
      </c>
      <c r="DH104" s="28">
        <f t="shared" si="53"/>
        <v>38193.48955400001</v>
      </c>
      <c r="DI104" s="28">
        <f t="shared" si="75"/>
        <v>30957.9055</v>
      </c>
      <c r="DJ104" s="36">
        <v>0</v>
      </c>
      <c r="DK104" s="36">
        <v>0</v>
      </c>
      <c r="DL104" s="36">
        <v>0</v>
      </c>
      <c r="DM104" s="37">
        <v>0</v>
      </c>
      <c r="DN104" s="36">
        <f t="shared" si="76"/>
        <v>0</v>
      </c>
      <c r="DO104" s="37">
        <v>0</v>
      </c>
      <c r="DP104" s="36">
        <v>0</v>
      </c>
      <c r="DQ104" s="36">
        <v>0</v>
      </c>
      <c r="DR104" s="36">
        <v>0</v>
      </c>
      <c r="DS104" s="36">
        <v>0</v>
      </c>
      <c r="DT104" s="36">
        <v>0</v>
      </c>
      <c r="DU104" s="36">
        <v>0</v>
      </c>
      <c r="DV104" s="36">
        <v>0</v>
      </c>
      <c r="DW104" s="36">
        <v>0</v>
      </c>
      <c r="DX104" s="36">
        <v>0</v>
      </c>
      <c r="DY104" s="37">
        <v>0</v>
      </c>
      <c r="DZ104" s="36">
        <f t="shared" si="77"/>
        <v>0</v>
      </c>
      <c r="EA104" s="37">
        <v>0</v>
      </c>
      <c r="EB104" s="36">
        <v>0</v>
      </c>
      <c r="EC104" s="28">
        <f t="shared" si="54"/>
        <v>0</v>
      </c>
      <c r="ED104" s="28">
        <f t="shared" si="78"/>
        <v>0</v>
      </c>
      <c r="EE104" s="28">
        <f t="shared" si="55"/>
        <v>0</v>
      </c>
      <c r="EF104" s="32"/>
      <c r="EG104" s="32"/>
      <c r="EI104" s="32"/>
    </row>
    <row r="105" spans="1:135" s="22" customFormat="1" ht="36.75" customHeight="1">
      <c r="A105" s="19"/>
      <c r="B105" s="21" t="s">
        <v>44</v>
      </c>
      <c r="C105" s="24">
        <f>SUM(C10:C104)</f>
        <v>1057834.4566000002</v>
      </c>
      <c r="D105" s="24">
        <f>SUM(D10:D104)</f>
        <v>1116625.9796999998</v>
      </c>
      <c r="E105" s="24">
        <f>SUM(E10:E104)</f>
        <v>8366621.300000004</v>
      </c>
      <c r="F105" s="24">
        <f>SUM(F10:F104)</f>
        <v>3814885.59428166</v>
      </c>
      <c r="G105" s="24">
        <f>SUM(G10:G104)</f>
        <v>3672971.9686999987</v>
      </c>
      <c r="H105" s="24">
        <f>G105/F105*100</f>
        <v>96.28000310692454</v>
      </c>
      <c r="I105" s="24">
        <f>G105/E105*100</f>
        <v>43.900301411992885</v>
      </c>
      <c r="J105" s="24">
        <f>SUM(J10:J104)</f>
        <v>3119491.8719999995</v>
      </c>
      <c r="K105" s="24">
        <f>SUM(K10:K104)</f>
        <v>1202226.4229483274</v>
      </c>
      <c r="L105" s="24">
        <f>SUM(L10:L104)</f>
        <v>981045.8655000001</v>
      </c>
      <c r="M105" s="24">
        <f>L105/K105*100</f>
        <v>81.60242087294118</v>
      </c>
      <c r="N105" s="24">
        <f>L105/J105*100</f>
        <v>31.448899556549325</v>
      </c>
      <c r="O105" s="24">
        <f>SUM(O10:O104)</f>
        <v>1186492.4989999998</v>
      </c>
      <c r="P105" s="24">
        <f>SUM(P10:P104)</f>
        <v>489650.22271190205</v>
      </c>
      <c r="Q105" s="24">
        <f>SUM(Q10:Q104)</f>
        <v>464464.82459999993</v>
      </c>
      <c r="R105" s="24">
        <f t="shared" si="81"/>
        <v>94.85645120869872</v>
      </c>
      <c r="S105" s="24">
        <f t="shared" si="81"/>
        <v>0.020422741655493435</v>
      </c>
      <c r="T105" s="24">
        <f>SUM(T10:T104)</f>
        <v>180469.04000000007</v>
      </c>
      <c r="U105" s="24">
        <f>SUM(U10:U104)</f>
        <v>74551.39948592008</v>
      </c>
      <c r="V105" s="24">
        <f>SUM(V10:V104)</f>
        <v>64038.670699999995</v>
      </c>
      <c r="W105" s="24">
        <f>V105/U104:U105*100</f>
        <v>85.89868351444491</v>
      </c>
      <c r="X105" s="25">
        <f>V105/T105*100</f>
        <v>35.48457436245019</v>
      </c>
      <c r="Y105" s="24">
        <f>SUM(Y10:Y104)</f>
        <v>631909.744</v>
      </c>
      <c r="Z105" s="24">
        <f>SUM(Z10:Z104)</f>
        <v>174274.3882977601</v>
      </c>
      <c r="AA105" s="24">
        <f>SUM(AA10:AA104)</f>
        <v>124529.70040000006</v>
      </c>
      <c r="AB105" s="24">
        <f t="shared" si="64"/>
        <v>71.45611103063078</v>
      </c>
      <c r="AC105" s="25">
        <f t="shared" si="65"/>
        <v>19.706880861137673</v>
      </c>
      <c r="AD105" s="24">
        <f>SUM(AD10:AD104)</f>
        <v>1006023.4589999999</v>
      </c>
      <c r="AE105" s="24">
        <f>SUM(AE10:AE104)</f>
        <v>415098.8232259821</v>
      </c>
      <c r="AF105" s="24">
        <f>SUM(AF10:AF104)</f>
        <v>400426.1539</v>
      </c>
      <c r="AG105" s="24">
        <f>AF105/AE105*100</f>
        <v>96.46525875165052</v>
      </c>
      <c r="AH105" s="25">
        <f>AF105/AD105*100</f>
        <v>39.80286446779568</v>
      </c>
      <c r="AI105" s="24">
        <f>SUM(AI10:AI104)</f>
        <v>94672.385</v>
      </c>
      <c r="AJ105" s="24">
        <f>SUM(AJ10:AJ104)</f>
        <v>63450.28447846501</v>
      </c>
      <c r="AK105" s="24">
        <f>SUM(AK10:AK104)</f>
        <v>54290.97499999999</v>
      </c>
      <c r="AL105" s="24">
        <f>AK105/AJ105*100</f>
        <v>85.56458878986794</v>
      </c>
      <c r="AM105" s="25">
        <f>AK105/AI105*100</f>
        <v>57.34615748826861</v>
      </c>
      <c r="AN105" s="24">
        <f aca="true" t="shared" si="83" ref="AN105:BO105">SUM(AN10:AN104)</f>
        <v>48500</v>
      </c>
      <c r="AO105" s="24">
        <f t="shared" si="83"/>
        <v>27306.954999999998</v>
      </c>
      <c r="AP105" s="24">
        <f t="shared" si="83"/>
        <v>19432.100000000002</v>
      </c>
      <c r="AQ105" s="24">
        <f t="shared" si="83"/>
        <v>287.0916057806284</v>
      </c>
      <c r="AR105" s="24">
        <f t="shared" si="83"/>
        <v>161.6411868026672</v>
      </c>
      <c r="AS105" s="24">
        <f t="shared" si="83"/>
        <v>0</v>
      </c>
      <c r="AT105" s="24">
        <f t="shared" si="83"/>
        <v>0</v>
      </c>
      <c r="AU105" s="24">
        <f t="shared" si="83"/>
        <v>0</v>
      </c>
      <c r="AV105" s="24">
        <f t="shared" si="83"/>
        <v>0</v>
      </c>
      <c r="AW105" s="24">
        <f t="shared" si="83"/>
        <v>0</v>
      </c>
      <c r="AX105" s="24">
        <f t="shared" si="83"/>
        <v>0</v>
      </c>
      <c r="AY105" s="24">
        <f t="shared" si="83"/>
        <v>5076061.785999999</v>
      </c>
      <c r="AZ105" s="24">
        <f t="shared" si="83"/>
        <v>2538030.8929999997</v>
      </c>
      <c r="BA105" s="24">
        <f t="shared" si="83"/>
        <v>2613441.2000000007</v>
      </c>
      <c r="BB105" s="24">
        <f t="shared" si="83"/>
        <v>0</v>
      </c>
      <c r="BC105" s="24">
        <f t="shared" si="83"/>
        <v>0</v>
      </c>
      <c r="BD105" s="24">
        <f t="shared" si="83"/>
        <v>0</v>
      </c>
      <c r="BE105" s="24">
        <f t="shared" si="83"/>
        <v>55005.407</v>
      </c>
      <c r="BF105" s="24">
        <f t="shared" si="83"/>
        <v>27502.7035</v>
      </c>
      <c r="BG105" s="24">
        <f t="shared" si="83"/>
        <v>32974.808000000005</v>
      </c>
      <c r="BH105" s="24">
        <f t="shared" si="83"/>
        <v>0</v>
      </c>
      <c r="BI105" s="24">
        <f t="shared" si="83"/>
        <v>0</v>
      </c>
      <c r="BJ105" s="24">
        <f t="shared" si="83"/>
        <v>0</v>
      </c>
      <c r="BK105" s="24">
        <f t="shared" si="83"/>
        <v>0</v>
      </c>
      <c r="BL105" s="24">
        <f t="shared" si="83"/>
        <v>0</v>
      </c>
      <c r="BM105" s="24">
        <f t="shared" si="83"/>
        <v>0</v>
      </c>
      <c r="BN105" s="24">
        <f t="shared" si="83"/>
        <v>182396.36</v>
      </c>
      <c r="BO105" s="24">
        <f t="shared" si="83"/>
        <v>63621.67433160002</v>
      </c>
      <c r="BP105" s="24">
        <f aca="true" t="shared" si="84" ref="BP105:EA105">SUM(BP10:BP104)</f>
        <v>52515.3567</v>
      </c>
      <c r="BQ105" s="24">
        <f t="shared" si="73"/>
        <v>82.54318556013911</v>
      </c>
      <c r="BR105" s="25">
        <f t="shared" si="74"/>
        <v>28.79188855523213</v>
      </c>
      <c r="BS105" s="24">
        <f t="shared" si="84"/>
        <v>146409.18</v>
      </c>
      <c r="BT105" s="24">
        <f t="shared" si="84"/>
        <v>51068.98607580003</v>
      </c>
      <c r="BU105" s="24">
        <f t="shared" si="84"/>
        <v>37648.961500000005</v>
      </c>
      <c r="BV105" s="24">
        <f t="shared" si="84"/>
        <v>3350</v>
      </c>
      <c r="BW105" s="24">
        <f t="shared" si="84"/>
        <v>1168.5135</v>
      </c>
      <c r="BX105" s="24">
        <f t="shared" si="84"/>
        <v>728.3</v>
      </c>
      <c r="BY105" s="24">
        <f t="shared" si="84"/>
        <v>0</v>
      </c>
      <c r="BZ105" s="24">
        <f t="shared" si="84"/>
        <v>0</v>
      </c>
      <c r="CA105" s="24">
        <f t="shared" si="84"/>
        <v>0</v>
      </c>
      <c r="CB105" s="24">
        <f t="shared" si="84"/>
        <v>32637.179999999997</v>
      </c>
      <c r="CC105" s="24">
        <f t="shared" si="84"/>
        <v>11384.1747558</v>
      </c>
      <c r="CD105" s="24">
        <f t="shared" si="84"/>
        <v>14138.095199999998</v>
      </c>
      <c r="CE105" s="24">
        <f t="shared" si="84"/>
        <v>0</v>
      </c>
      <c r="CF105" s="24">
        <f t="shared" si="84"/>
        <v>0</v>
      </c>
      <c r="CG105" s="24">
        <f t="shared" si="84"/>
        <v>0</v>
      </c>
      <c r="CH105" s="24">
        <f t="shared" si="84"/>
        <v>33792.7</v>
      </c>
      <c r="CI105" s="24">
        <f t="shared" si="84"/>
        <v>11264.233333333334</v>
      </c>
      <c r="CJ105" s="24">
        <f t="shared" si="84"/>
        <v>14138.095199999998</v>
      </c>
      <c r="CK105" s="24">
        <f t="shared" si="84"/>
        <v>146453</v>
      </c>
      <c r="CL105" s="24">
        <f t="shared" si="84"/>
        <v>58493.32819999999</v>
      </c>
      <c r="CM105" s="24">
        <f t="shared" si="84"/>
        <v>39210.31500000001</v>
      </c>
      <c r="CN105" s="24">
        <f t="shared" si="84"/>
        <v>769062.5179999999</v>
      </c>
      <c r="CO105" s="24">
        <f t="shared" si="84"/>
        <v>307023.8595692001</v>
      </c>
      <c r="CP105" s="24">
        <f t="shared" si="84"/>
        <v>162468.6308</v>
      </c>
      <c r="CQ105" s="24">
        <f t="shared" si="84"/>
        <v>352274.918</v>
      </c>
      <c r="CR105" s="24">
        <f t="shared" si="84"/>
        <v>114614.16882080004</v>
      </c>
      <c r="CS105" s="24">
        <f t="shared" si="84"/>
        <v>97663.51080000012</v>
      </c>
      <c r="CT105" s="24">
        <f t="shared" si="84"/>
        <v>4650.041</v>
      </c>
      <c r="CU105" s="24">
        <f t="shared" si="84"/>
        <v>1857.2263753999998</v>
      </c>
      <c r="CV105" s="24">
        <f t="shared" si="84"/>
        <v>31527.714200000002</v>
      </c>
      <c r="CW105" s="24">
        <f t="shared" si="84"/>
        <v>5100</v>
      </c>
      <c r="CX105" s="24">
        <f t="shared" si="84"/>
        <v>1996.9999999999998</v>
      </c>
      <c r="CY105" s="24">
        <f t="shared" si="84"/>
        <v>9254.5</v>
      </c>
      <c r="CZ105" s="24">
        <f t="shared" si="84"/>
        <v>5000</v>
      </c>
      <c r="DA105" s="24">
        <f t="shared" si="84"/>
        <v>1997</v>
      </c>
      <c r="DB105" s="24">
        <f t="shared" si="84"/>
        <v>5600</v>
      </c>
      <c r="DC105" s="24">
        <f t="shared" si="84"/>
        <v>50255.325000000004</v>
      </c>
      <c r="DD105" s="24">
        <f t="shared" si="84"/>
        <v>14551.483983999997</v>
      </c>
      <c r="DE105" s="24">
        <f t="shared" si="84"/>
        <v>28227.173800000008</v>
      </c>
      <c r="DF105" s="24">
        <f t="shared" si="84"/>
        <v>-104.999</v>
      </c>
      <c r="DG105" s="24">
        <f t="shared" si="84"/>
        <v>8289351.765000004</v>
      </c>
      <c r="DH105" s="24">
        <f t="shared" si="84"/>
        <v>3781021.2527816594</v>
      </c>
      <c r="DI105" s="24">
        <f t="shared" si="84"/>
        <v>3651970.3946999987</v>
      </c>
      <c r="DJ105" s="24">
        <f t="shared" si="84"/>
        <v>0</v>
      </c>
      <c r="DK105" s="24">
        <f t="shared" si="84"/>
        <v>0</v>
      </c>
      <c r="DL105" s="24">
        <f t="shared" si="84"/>
        <v>0</v>
      </c>
      <c r="DM105" s="24">
        <f t="shared" si="84"/>
        <v>77269.53499999999</v>
      </c>
      <c r="DN105" s="24">
        <f t="shared" si="84"/>
        <v>38634.767499999994</v>
      </c>
      <c r="DO105" s="24">
        <f t="shared" si="84"/>
        <v>25772</v>
      </c>
      <c r="DP105" s="24">
        <f t="shared" si="84"/>
        <v>0</v>
      </c>
      <c r="DQ105" s="24">
        <f t="shared" si="84"/>
        <v>0</v>
      </c>
      <c r="DR105" s="24">
        <f t="shared" si="84"/>
        <v>0</v>
      </c>
      <c r="DS105" s="24">
        <f t="shared" si="84"/>
        <v>0</v>
      </c>
      <c r="DT105" s="24">
        <f t="shared" si="84"/>
        <v>0</v>
      </c>
      <c r="DU105" s="24">
        <f t="shared" si="84"/>
        <v>0</v>
      </c>
      <c r="DV105" s="24">
        <f t="shared" si="84"/>
        <v>0</v>
      </c>
      <c r="DW105" s="24">
        <f t="shared" si="84"/>
        <v>0</v>
      </c>
      <c r="DX105" s="24">
        <f t="shared" si="84"/>
        <v>0</v>
      </c>
      <c r="DY105" s="24">
        <f t="shared" si="84"/>
        <v>221871.6561</v>
      </c>
      <c r="DZ105" s="24">
        <f t="shared" si="84"/>
        <v>110935.82805</v>
      </c>
      <c r="EA105" s="24">
        <f t="shared" si="84"/>
        <v>27153.5838</v>
      </c>
      <c r="EB105" s="24">
        <f>SUM(EB10:EB104)</f>
        <v>-4770.426</v>
      </c>
      <c r="EC105" s="24">
        <f>SUM(EC10:EC104)</f>
        <v>299141.19110000005</v>
      </c>
      <c r="ED105" s="24">
        <f>SUM(ED10:ED104)</f>
        <v>144800.16955000002</v>
      </c>
      <c r="EE105" s="24">
        <f>SUM(EE10:EE104)</f>
        <v>48155.15779999999</v>
      </c>
    </row>
  </sheetData>
  <sheetProtection/>
  <protectedRanges>
    <protectedRange sqref="AP53:AP104" name="Range4_4_1_1_2_1_1_2_1_1_1_2_1_1_1"/>
    <protectedRange sqref="AP45:AP48 AP14:AP23 AP25:AP26 AP28:AP36 AP38:AP40 AP42:AP43 AP51:AP52" name="Range4_4_1_1_2_1_1_2_1_1_1_1_1_1"/>
    <protectedRange sqref="AP41" name="Range4_4_1_1_1_1_1_1_1_1_1_1_1_1_1"/>
    <protectedRange sqref="W10:W105" name="Range4_5_1_2_1_1_1_1_1_1_1_1_1"/>
    <protectedRange sqref="AB10:AB105" name="Range4_1_1_1_2_1_1_1_1_1_1_1_1_1"/>
    <protectedRange sqref="AG10:AG105 AL10:AL104" name="Range4_2_1_1_2_1_1_1_1_1_1_1_1_1"/>
    <protectedRange sqref="AL105" name="Range4_3_1_1_2_1_1_1_1_1_1_1_1_1"/>
    <protectedRange sqref="AQ10:AQ104" name="Range4_4_1_1_2_1_1_1_1_1_1_1_1_1"/>
    <protectedRange sqref="BT10:BT104 BW10:BW104 BZ10:BZ104 CC10:CC104 CL10:CL104 CO10:CO104 CU10:CU104 CX10:CX104 DA10:DA104 DD10:DD104 CR10:CR104" name="Range5_12"/>
    <protectedRange sqref="T10:T54" name="Range4_2"/>
    <protectedRange sqref="T55:T76 T78:T82" name="Range4_4"/>
    <protectedRange sqref="T83:T104" name="Range4_6"/>
    <protectedRange sqref="AO14:AO15" name="Range4_26"/>
    <protectedRange sqref="T77" name="Range4_4_1"/>
    <protectedRange sqref="BF10:BF104" name="Range4"/>
    <protectedRange sqref="CI10:CI104" name="Range5"/>
    <protectedRange sqref="V10:V104" name="Range4_1"/>
    <protectedRange sqref="AA10:AA104" name="Range4_3"/>
    <protectedRange sqref="AF10:AF104" name="Range4_5"/>
    <protectedRange sqref="AD10:AD104" name="Range4_7"/>
    <protectedRange sqref="AK11:AK104" name="Range4_10"/>
    <protectedRange sqref="AI10:AI104" name="Range4_13"/>
    <protectedRange sqref="AP10:AP13" name="Range4_15"/>
    <protectedRange sqref="AN10:AN13" name="Range4_20"/>
    <protectedRange sqref="BA10:BA104" name="Range4_21"/>
    <protectedRange sqref="AY10:AY104" name="Range4_22"/>
    <protectedRange sqref="BU10:BU104" name="Range5_1"/>
    <protectedRange sqref="CD10:CD104" name="Range5_3"/>
    <protectedRange sqref="CA10:CA104" name="Range5_4"/>
    <protectedRange sqref="BX10:BX104" name="Range5_5"/>
    <protectedRange sqref="CJ10:CJ104" name="Range5_6"/>
    <protectedRange sqref="CM10:CM104" name="Range5_7"/>
    <protectedRange sqref="CP10:CP104" name="Range5_9"/>
    <protectedRange sqref="CS10:CS104" name="Range5_11"/>
    <protectedRange sqref="CY10:CY104" name="Range5_15"/>
    <protectedRange sqref="DE10:DE104" name="Range5_16"/>
    <protectedRange sqref="EA10:EA104" name="Range6"/>
    <protectedRange sqref="DY10:DY104" name="Range6_1"/>
    <protectedRange sqref="DM10:DM104" name="Range6_2"/>
    <protectedRange sqref="BG10:BG104" name="Range4_29"/>
    <protectedRange sqref="CH10:CH104" name="Range5_19"/>
    <protectedRange sqref="CN10:CN104" name="Range5_20"/>
    <protectedRange sqref="CQ10:CQ104" name="Range5_21"/>
    <protectedRange sqref="CV10:CV104" name="Range5_22"/>
    <protectedRange sqref="CT10:CT104" name="Range5_23"/>
    <protectedRange sqref="DC10:DC104" name="Range5_25"/>
    <protectedRange sqref="CZ10:CZ104 DB10:DB104" name="Range5_27"/>
    <protectedRange sqref="BE10:BE104" name="Range4_31"/>
    <protectedRange sqref="EB10:EB104" name="Range6_3"/>
    <protectedRange sqref="DF10:DF104" name="Range5_28"/>
  </protectedRanges>
  <mergeCells count="132">
    <mergeCell ref="EC7:EC8"/>
    <mergeCell ref="DV7:DV8"/>
    <mergeCell ref="CO7:CP7"/>
    <mergeCell ref="CR7:CS7"/>
    <mergeCell ref="CU7:CV7"/>
    <mergeCell ref="DQ7:DR7"/>
    <mergeCell ref="DT7:DU7"/>
    <mergeCell ref="DY7:DY8"/>
    <mergeCell ref="DS7:DS8"/>
    <mergeCell ref="DN7:DO7"/>
    <mergeCell ref="DM7:DM8"/>
    <mergeCell ref="EB7:EB8"/>
    <mergeCell ref="BZ7:CA7"/>
    <mergeCell ref="CC7:CD7"/>
    <mergeCell ref="DP7:DP8"/>
    <mergeCell ref="DW7:DX7"/>
    <mergeCell ref="DF7:DF8"/>
    <mergeCell ref="DG7:DG8"/>
    <mergeCell ref="CZ7:CZ8"/>
    <mergeCell ref="DK7:DL7"/>
    <mergeCell ref="BV7:BV8"/>
    <mergeCell ref="CF7:CG7"/>
    <mergeCell ref="AO7:AR7"/>
    <mergeCell ref="ED7:EE7"/>
    <mergeCell ref="CX7:CY7"/>
    <mergeCell ref="DA7:DB7"/>
    <mergeCell ref="DD7:DE7"/>
    <mergeCell ref="DH7:DI7"/>
    <mergeCell ref="DJ7:DJ8"/>
    <mergeCell ref="DZ7:EA7"/>
    <mergeCell ref="BT7:BU7"/>
    <mergeCell ref="P7:S7"/>
    <mergeCell ref="U7:X7"/>
    <mergeCell ref="Z7:AC7"/>
    <mergeCell ref="AE7:AH7"/>
    <mergeCell ref="T7:T8"/>
    <mergeCell ref="Y7:Y8"/>
    <mergeCell ref="AD7:AD8"/>
    <mergeCell ref="AN7:AN8"/>
    <mergeCell ref="AZ7:BA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AS6:AU6"/>
    <mergeCell ref="BE6:BG6"/>
    <mergeCell ref="CN6:CP6"/>
    <mergeCell ref="CE6:CG6"/>
    <mergeCell ref="CH6:CJ6"/>
    <mergeCell ref="CK6:CM6"/>
    <mergeCell ref="BH6:BJ6"/>
    <mergeCell ref="BS6:BU6"/>
    <mergeCell ref="CB6:CD6"/>
    <mergeCell ref="BY6:CA6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Y6:AC6"/>
    <mergeCell ref="AS7:AS8"/>
    <mergeCell ref="AJ7:AM7"/>
    <mergeCell ref="AT7:AU7"/>
    <mergeCell ref="AY7:AY8"/>
    <mergeCell ref="AW7:AX7"/>
    <mergeCell ref="BS7:BS8"/>
    <mergeCell ref="BF7:BG7"/>
    <mergeCell ref="BC7:BD7"/>
    <mergeCell ref="BB7:BB8"/>
    <mergeCell ref="DJ4:EA4"/>
    <mergeCell ref="AI7:AI8"/>
    <mergeCell ref="CT6:CV6"/>
    <mergeCell ref="DJ6:DL6"/>
    <mergeCell ref="BN7:BN8"/>
    <mergeCell ref="AV7:AV8"/>
    <mergeCell ref="BH7:BH8"/>
    <mergeCell ref="BE7:BE8"/>
    <mergeCell ref="BI7:BJ7"/>
    <mergeCell ref="CH7:CH8"/>
    <mergeCell ref="DF4:DF6"/>
    <mergeCell ref="DG4:DI6"/>
    <mergeCell ref="CI7:CJ7"/>
    <mergeCell ref="BY7:BY8"/>
    <mergeCell ref="DC7:DC8"/>
    <mergeCell ref="CQ6:CS6"/>
    <mergeCell ref="CK7:CK8"/>
    <mergeCell ref="CQ7:CQ8"/>
    <mergeCell ref="CL7:CM7"/>
    <mergeCell ref="DC5:DE6"/>
    <mergeCell ref="DM6:DO6"/>
    <mergeCell ref="DY6:EA6"/>
    <mergeCell ref="DP5:DR6"/>
    <mergeCell ref="DS5:EA5"/>
    <mergeCell ref="DV6:DX6"/>
    <mergeCell ref="DS6:DU6"/>
    <mergeCell ref="DJ5:DO5"/>
    <mergeCell ref="CZ5:DB6"/>
    <mergeCell ref="BK7:BK8"/>
    <mergeCell ref="BL7:BM7"/>
    <mergeCell ref="CW7:CW8"/>
    <mergeCell ref="CT7:CT8"/>
    <mergeCell ref="CN7:CN8"/>
    <mergeCell ref="CB7:CB8"/>
    <mergeCell ref="CE7:CE8"/>
    <mergeCell ref="BO7:BR7"/>
    <mergeCell ref="BW7:BX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Moso</cp:lastModifiedBy>
  <cp:lastPrinted>2019-05-16T13:56:20Z</cp:lastPrinted>
  <dcterms:created xsi:type="dcterms:W3CDTF">2002-03-15T09:46:46Z</dcterms:created>
  <dcterms:modified xsi:type="dcterms:W3CDTF">2020-07-09T10:46:39Z</dcterms:modified>
  <cp:category/>
  <cp:version/>
  <cp:contentType/>
  <cp:contentStatus/>
</cp:coreProperties>
</file>