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Диаграмма1" sheetId="1" r:id="rId1"/>
    <sheet name="Ekamut" sheetId="2" r:id="rId2"/>
  </sheets>
  <definedNames/>
  <calcPr fullCalcOnLoad="1"/>
</workbook>
</file>

<file path=xl/sharedStrings.xml><?xml version="1.0" encoding="utf-8"?>
<sst xmlns="http://schemas.openxmlformats.org/spreadsheetml/2006/main" count="316" uniqueCount="157">
  <si>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</si>
  <si>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</si>
  <si>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</si>
  <si>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</si>
  <si>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</si>
  <si>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</si>
  <si>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</si>
  <si>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</si>
  <si>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</si>
  <si>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</si>
  <si>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</si>
  <si>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</si>
  <si>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</si>
  <si>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</si>
  <si>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</si>
  <si>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</si>
  <si>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</si>
  <si>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</si>
  <si>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</si>
  <si>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</si>
  <si>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</si>
  <si>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</si>
  <si>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</si>
  <si>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</si>
  <si>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</si>
  <si>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</si>
  <si>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</si>
  <si>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</si>
  <si>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</si>
  <si>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</si>
  <si>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</si>
  <si>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</si>
  <si>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</si>
  <si>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</si>
  <si>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</si>
  <si>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</si>
  <si>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</si>
  <si>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</si>
  <si>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</si>
  <si>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</si>
  <si>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</si>
  <si>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</si>
  <si>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</si>
  <si>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</si>
  <si>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</si>
  <si>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</si>
  <si>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</si>
  <si>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t>կատ. %-ը տարեկան ծրագրի նկատմամբ</t>
  </si>
  <si>
    <t>կատ. %-ը 1-ին եռամսյակի, 1-ին կիսամյակի, 9 ամսվա նկատմամբ</t>
  </si>
  <si>
    <t>Հաշվետու ժամանակաշրջան</t>
  </si>
  <si>
    <t>ԱՐՏԱՇԱՏ</t>
  </si>
  <si>
    <t>ԱՐԱՐԱՏ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</si>
  <si>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</si>
  <si>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</si>
  <si>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</si>
  <si>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</si>
  <si>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</si>
  <si>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</si>
  <si>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</si>
  <si>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</si>
  <si>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</si>
  <si>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</si>
  <si>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</si>
  <si>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</si>
  <si>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</si>
  <si>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</si>
  <si>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</si>
  <si>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</si>
  <si>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ԱՐԵՎԱԲՈՒՅՐ</t>
  </si>
  <si>
    <t>ԱՐԵՎՇԱՏ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</si>
  <si>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</si>
  <si>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</si>
  <si>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</si>
  <si>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</si>
  <si>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</si>
  <si>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</si>
  <si>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</si>
  <si>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</si>
  <si>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</si>
  <si>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</si>
  <si>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</si>
  <si>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</si>
  <si>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</si>
  <si>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</si>
  <si>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</si>
  <si>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ԴԵՂՑՈՒՏ</t>
  </si>
  <si>
    <t>ԴԻՄԻՏՐՈՎ</t>
  </si>
  <si>
    <t>ԴԻՏԱԿ</t>
  </si>
  <si>
    <t>Ն. 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</si>
  <si>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</si>
  <si>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</si>
  <si>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</si>
  <si>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</si>
  <si>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</si>
  <si>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</si>
  <si>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</si>
  <si>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</si>
  <si>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ԽԱՉՓԱՌ</t>
  </si>
  <si>
    <t>ԿԱՆԱՉՈՒՏ</t>
  </si>
  <si>
    <t>ՀԱՅԱՆԻՍՏ</t>
  </si>
  <si>
    <t>ՀՆԱԲԵՐԴ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</si>
  <si>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</si>
  <si>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</si>
  <si>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</si>
  <si>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</si>
  <si>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</si>
  <si>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</si>
  <si>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</si>
  <si>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</si>
  <si>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</si>
  <si>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</si>
  <si>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</si>
  <si>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</si>
  <si>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</si>
  <si>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</si>
  <si>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ՆՈՐԱՇԵՆ</t>
  </si>
  <si>
    <t>ՆՈՐ ԽԱՐԲԵՐԴ</t>
  </si>
  <si>
    <t>ՆՈՐ  ԿՅԱՆՔ</t>
  </si>
  <si>
    <t>ՆՈՐ ԿՅՈՒՐԻՆ</t>
  </si>
  <si>
    <t>ՆՈՐ ՈՒՂԻ</t>
  </si>
  <si>
    <t>ՇԱՀՈՒՄՅԱՆ</t>
  </si>
  <si>
    <t>ՈՍԿԵՏԱՓ</t>
  </si>
  <si>
    <t>ՈՍՏԱՆ</t>
  </si>
  <si>
    <t>Պ. ՍԵՎԱԿ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</si>
  <si>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</si>
  <si>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</si>
  <si>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</si>
  <si>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</si>
  <si>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</si>
  <si>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</si>
  <si>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</si>
  <si>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</si>
  <si>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</si>
  <si>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</si>
  <si>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</si>
  <si>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</si>
  <si>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</si>
  <si>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</si>
  <si>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</si>
  <si>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</si>
  <si>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</si>
  <si>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</si>
  <si>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</si>
  <si>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</si>
  <si>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</si>
  <si>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</si>
  <si>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>տող 1392Վարչական բյուջեի պահուստային ֆոնդից ֆոնդային բյուջե կատարվող հատկացումներից մուտքեր</t>
  </si>
  <si>
    <t>c</t>
  </si>
  <si>
    <t>ծրագիր (1-ին եռամսյակ, 1-ին կիսամյակ, 9 ամիս)</t>
  </si>
  <si>
    <t xml:space="preserve"> տող 1260   2.6 Կապիտալ ներքին պաշտոնական դրամաշնորհներ` ստացված կառավարման այլ մակարդակներից</t>
  </si>
  <si>
    <r>
      <t xml:space="preserve"> տող 1381+տող 1382 տող 1381.Նվիր</t>
    </r>
    <r>
      <rPr>
        <sz val="11"/>
        <rFont val="GHEA Grapalat"/>
        <family val="3"/>
      </rPr>
      <t>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</si>
  <si>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</si>
  <si>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 xml:space="preserve">փաստ                   ( 2-ամիս)                                                                           </t>
  </si>
  <si>
    <t xml:space="preserve">փաստ                   ( 3-ամիս)                                                                           </t>
  </si>
  <si>
    <t xml:space="preserve">փաստ                   ( 4-ամիս)                                                                           </t>
  </si>
  <si>
    <t xml:space="preserve">փաստ                   ( 5-ամիս)                                                                           </t>
  </si>
  <si>
    <r>
      <t xml:space="preserve"> ՀՀ   ԱՐԱՐԱՏԻ   ՄԱՐԶԻ  ՀԱՄԱՅՆՔՆԵՐԻ   ԲՅՈՒՋԵՏԱՅԻՆ   ԵԿԱՄՈՒՏՆԵՐԻ 01.07(աճողական)  2021թ. </t>
    </r>
    <r>
      <rPr>
        <b/>
        <sz val="12"/>
        <rFont val="GHEA Grapalat"/>
        <family val="3"/>
      </rPr>
      <t xml:space="preserve">                                        </t>
    </r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</si>
</sst>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  <numFmt numFmtId="215" formatCode="#,##0.0000000000"/>
    <numFmt numFmtId="216" formatCode="#,##0.000000000"/>
    <numFmt numFmtId="217" formatCode="#,##0.00000000000"/>
    <numFmt numFmtId="218" formatCode="#,##0.000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</numFmts>
  <fonts count="48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color indexed="8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32" borderId="0" xfId="0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 applyProtection="1">
      <alignment/>
      <protection locked="0"/>
    </xf>
    <xf numFmtId="14" fontId="3" fillId="32" borderId="0" xfId="0" applyNumberFormat="1" applyFont="1" applyFill="1" applyAlignment="1" applyProtection="1">
      <alignment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0" xfId="0" applyFont="1" applyFill="1" applyBorder="1" applyAlignment="1" applyProtection="1">
      <alignment horizontal="center"/>
      <protection locked="0"/>
    </xf>
    <xf numFmtId="0" fontId="3" fillId="3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6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 applyProtection="1">
      <alignment/>
      <protection/>
    </xf>
    <xf numFmtId="0" fontId="7" fillId="32" borderId="12" xfId="0" applyFont="1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8" fillId="32" borderId="11" xfId="0" applyNumberFormat="1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207" fontId="6" fillId="33" borderId="12" xfId="0" applyNumberFormat="1" applyFont="1" applyFill="1" applyBorder="1" applyAlignment="1" applyProtection="1">
      <alignment horizontal="right" vertical="center" wrapText="1"/>
      <protection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>
      <alignment horizontal="center" vertical="center"/>
    </xf>
    <xf numFmtId="207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196" fontId="3" fillId="33" borderId="0" xfId="0" applyNumberFormat="1" applyFont="1" applyFill="1" applyAlignment="1" applyProtection="1">
      <alignment horizontal="center" vertical="center" wrapText="1"/>
      <protection/>
    </xf>
    <xf numFmtId="0" fontId="9" fillId="33" borderId="12" xfId="0" applyFont="1" applyFill="1" applyBorder="1" applyAlignment="1">
      <alignment horizontal="left"/>
    </xf>
    <xf numFmtId="207" fontId="6" fillId="33" borderId="13" xfId="0" applyNumberFormat="1" applyFont="1" applyFill="1" applyBorder="1" applyAlignment="1" applyProtection="1">
      <alignment horizontal="right" vertical="center"/>
      <protection locked="0"/>
    </xf>
    <xf numFmtId="207" fontId="6" fillId="33" borderId="12" xfId="0" applyNumberFormat="1" applyFont="1" applyFill="1" applyBorder="1" applyAlignment="1" applyProtection="1">
      <alignment horizontal="right" vertical="center"/>
      <protection locked="0"/>
    </xf>
    <xf numFmtId="207" fontId="9" fillId="33" borderId="12" xfId="0" applyNumberFormat="1" applyFont="1" applyFill="1" applyBorder="1" applyAlignment="1">
      <alignment horizontal="right" vertical="center" wrapText="1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left"/>
    </xf>
    <xf numFmtId="196" fontId="3" fillId="33" borderId="0" xfId="0" applyNumberFormat="1" applyFont="1" applyFill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 applyProtection="1">
      <alignment horizontal="right" vertical="center"/>
      <protection locked="0"/>
    </xf>
    <xf numFmtId="4" fontId="3" fillId="34" borderId="11" xfId="0" applyNumberFormat="1" applyFont="1" applyFill="1" applyBorder="1" applyAlignment="1" applyProtection="1">
      <alignment horizontal="center" vertical="center" wrapText="1"/>
      <protection/>
    </xf>
    <xf numFmtId="4" fontId="3" fillId="34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32" borderId="12" xfId="0" applyNumberFormat="1" applyFont="1" applyFill="1" applyBorder="1" applyAlignment="1" applyProtection="1">
      <alignment horizontal="center" vertical="center" wrapText="1"/>
      <protection/>
    </xf>
    <xf numFmtId="0" fontId="3" fillId="32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textRotation="90" wrapText="1"/>
      <protection/>
    </xf>
    <xf numFmtId="0" fontId="3" fillId="32" borderId="20" xfId="0" applyFont="1" applyFill="1" applyBorder="1" applyAlignment="1" applyProtection="1">
      <alignment horizontal="center" vertical="center" textRotation="90" wrapText="1"/>
      <protection/>
    </xf>
    <xf numFmtId="0" fontId="3" fillId="32" borderId="14" xfId="0" applyFont="1" applyFill="1" applyBorder="1" applyAlignment="1" applyProtection="1">
      <alignment horizontal="center" vertical="center" textRotation="90" wrapText="1"/>
      <protection/>
    </xf>
    <xf numFmtId="4" fontId="4" fillId="4" borderId="15" xfId="0" applyNumberFormat="1" applyFont="1" applyFill="1" applyBorder="1" applyAlignment="1" applyProtection="1">
      <alignment horizontal="center" vertical="center" wrapText="1"/>
      <protection/>
    </xf>
    <xf numFmtId="4" fontId="4" fillId="4" borderId="21" xfId="0" applyNumberFormat="1" applyFont="1" applyFill="1" applyBorder="1" applyAlignment="1" applyProtection="1">
      <alignment horizontal="center" vertical="center" wrapText="1"/>
      <protection/>
    </xf>
    <xf numFmtId="4" fontId="4" fillId="4" borderId="16" xfId="0" applyNumberFormat="1" applyFont="1" applyFill="1" applyBorder="1" applyAlignment="1" applyProtection="1">
      <alignment horizontal="center" vertical="center" wrapText="1"/>
      <protection/>
    </xf>
    <xf numFmtId="4" fontId="4" fillId="4" borderId="22" xfId="0" applyNumberFormat="1" applyFont="1" applyFill="1" applyBorder="1" applyAlignment="1" applyProtection="1">
      <alignment horizontal="center" vertical="center" wrapText="1"/>
      <protection/>
    </xf>
    <xf numFmtId="4" fontId="4" fillId="4" borderId="0" xfId="0" applyNumberFormat="1" applyFont="1" applyFill="1" applyBorder="1" applyAlignment="1" applyProtection="1">
      <alignment horizontal="center" vertical="center" wrapText="1"/>
      <protection/>
    </xf>
    <xf numFmtId="4" fontId="4" fillId="4" borderId="23" xfId="0" applyNumberFormat="1" applyFont="1" applyFill="1" applyBorder="1" applyAlignment="1" applyProtection="1">
      <alignment horizontal="center" vertical="center" wrapText="1"/>
      <protection/>
    </xf>
    <xf numFmtId="4" fontId="4" fillId="4" borderId="24" xfId="0" applyNumberFormat="1" applyFont="1" applyFill="1" applyBorder="1" applyAlignment="1" applyProtection="1">
      <alignment horizontal="center" vertical="center" wrapText="1"/>
      <protection/>
    </xf>
    <xf numFmtId="4" fontId="4" fillId="4" borderId="10" xfId="0" applyNumberFormat="1" applyFont="1" applyFill="1" applyBorder="1" applyAlignment="1" applyProtection="1">
      <alignment horizontal="center" vertical="center" wrapText="1"/>
      <protection/>
    </xf>
    <xf numFmtId="4" fontId="4" fillId="4" borderId="25" xfId="0" applyNumberFormat="1" applyFont="1" applyFill="1" applyBorder="1" applyAlignment="1" applyProtection="1">
      <alignment horizontal="center" vertical="center" wrapText="1"/>
      <protection/>
    </xf>
    <xf numFmtId="0" fontId="4" fillId="4" borderId="15" xfId="0" applyNumberFormat="1" applyFont="1" applyFill="1" applyBorder="1" applyAlignment="1" applyProtection="1">
      <alignment horizontal="center" vertical="center" wrapText="1"/>
      <protection/>
    </xf>
    <xf numFmtId="0" fontId="4" fillId="4" borderId="21" xfId="0" applyNumberFormat="1" applyFont="1" applyFill="1" applyBorder="1" applyAlignment="1" applyProtection="1">
      <alignment horizontal="center" vertical="center" wrapText="1"/>
      <protection/>
    </xf>
    <xf numFmtId="0" fontId="4" fillId="4" borderId="16" xfId="0" applyNumberFormat="1" applyFont="1" applyFill="1" applyBorder="1" applyAlignment="1" applyProtection="1">
      <alignment horizontal="center" vertical="center" wrapText="1"/>
      <protection/>
    </xf>
    <xf numFmtId="0" fontId="4" fillId="4" borderId="22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Border="1" applyAlignment="1" applyProtection="1">
      <alignment horizontal="center" vertical="center" wrapText="1"/>
      <protection/>
    </xf>
    <xf numFmtId="0" fontId="4" fillId="4" borderId="23" xfId="0" applyNumberFormat="1" applyFont="1" applyFill="1" applyBorder="1" applyAlignment="1" applyProtection="1">
      <alignment horizontal="center" vertical="center" wrapText="1"/>
      <protection/>
    </xf>
    <xf numFmtId="0" fontId="4" fillId="4" borderId="24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25" xfId="0" applyNumberFormat="1" applyFont="1" applyFill="1" applyBorder="1" applyAlignment="1" applyProtection="1">
      <alignment horizontal="center" vertical="center" wrapText="1"/>
      <protection/>
    </xf>
    <xf numFmtId="0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4" fillId="4" borderId="18" xfId="0" applyNumberFormat="1" applyFont="1" applyFill="1" applyBorder="1" applyAlignment="1" applyProtection="1">
      <alignment horizontal="center" vertical="center" wrapText="1"/>
      <protection/>
    </xf>
    <xf numFmtId="0" fontId="4" fillId="4" borderId="19" xfId="0" applyNumberFormat="1" applyFont="1" applyFill="1" applyBorder="1" applyAlignment="1" applyProtection="1">
      <alignment horizontal="center" vertical="center" wrapText="1"/>
      <protection/>
    </xf>
    <xf numFmtId="0" fontId="4" fillId="32" borderId="17" xfId="0" applyNumberFormat="1" applyFont="1" applyFill="1" applyBorder="1" applyAlignment="1" applyProtection="1">
      <alignment horizontal="center" vertical="center" wrapText="1"/>
      <protection/>
    </xf>
    <xf numFmtId="0" fontId="4" fillId="32" borderId="18" xfId="0" applyNumberFormat="1" applyFont="1" applyFill="1" applyBorder="1" applyAlignment="1" applyProtection="1">
      <alignment horizontal="center" vertical="center" wrapText="1"/>
      <protection/>
    </xf>
    <xf numFmtId="0" fontId="4" fillId="32" borderId="19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3" fillId="4" borderId="24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25" xfId="0" applyFont="1" applyFill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35" borderId="15" xfId="0" applyNumberFormat="1" applyFont="1" applyFill="1" applyBorder="1" applyAlignment="1" applyProtection="1">
      <alignment horizontal="center" vertical="center" wrapText="1"/>
      <protection/>
    </xf>
    <xf numFmtId="4" fontId="3" fillId="35" borderId="21" xfId="0" applyNumberFormat="1" applyFont="1" applyFill="1" applyBorder="1" applyAlignment="1" applyProtection="1">
      <alignment horizontal="center" vertical="center" wrapText="1"/>
      <protection/>
    </xf>
    <xf numFmtId="4" fontId="3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4" fillId="32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" fontId="3" fillId="0" borderId="24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32" borderId="17" xfId="0" applyNumberFormat="1" applyFont="1" applyFill="1" applyBorder="1" applyAlignment="1" applyProtection="1">
      <alignment horizontal="center" vertical="center" wrapText="1"/>
      <protection/>
    </xf>
    <xf numFmtId="0" fontId="3" fillId="32" borderId="18" xfId="0" applyNumberFormat="1" applyFont="1" applyFill="1" applyBorder="1" applyAlignment="1" applyProtection="1">
      <alignment horizontal="center" vertical="center" wrapText="1"/>
      <protection/>
    </xf>
    <xf numFmtId="0" fontId="3" fillId="32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4" fontId="3" fillId="4" borderId="15" xfId="0" applyNumberFormat="1" applyFont="1" applyFill="1" applyBorder="1" applyAlignment="1" applyProtection="1">
      <alignment horizontal="center" vertical="center" wrapText="1"/>
      <protection/>
    </xf>
    <xf numFmtId="4" fontId="3" fillId="4" borderId="21" xfId="0" applyNumberFormat="1" applyFont="1" applyFill="1" applyBorder="1" applyAlignment="1" applyProtection="1">
      <alignment horizontal="center" vertical="center" wrapText="1"/>
      <protection/>
    </xf>
    <xf numFmtId="4" fontId="3" fillId="4" borderId="16" xfId="0" applyNumberFormat="1" applyFont="1" applyFill="1" applyBorder="1" applyAlignment="1" applyProtection="1">
      <alignment horizontal="center" vertical="center" wrapText="1"/>
      <protection/>
    </xf>
    <xf numFmtId="4" fontId="3" fillId="4" borderId="22" xfId="0" applyNumberFormat="1" applyFont="1" applyFill="1" applyBorder="1" applyAlignment="1" applyProtection="1">
      <alignment horizontal="center" vertical="center" wrapText="1"/>
      <protection/>
    </xf>
    <xf numFmtId="4" fontId="3" fillId="4" borderId="0" xfId="0" applyNumberFormat="1" applyFont="1" applyFill="1" applyBorder="1" applyAlignment="1" applyProtection="1">
      <alignment horizontal="center" vertical="center" wrapText="1"/>
      <protection/>
    </xf>
    <xf numFmtId="4" fontId="3" fillId="4" borderId="23" xfId="0" applyNumberFormat="1" applyFont="1" applyFill="1" applyBorder="1" applyAlignment="1" applyProtection="1">
      <alignment horizontal="center" vertical="center" wrapText="1"/>
      <protection/>
    </xf>
    <xf numFmtId="4" fontId="3" fillId="4" borderId="24" xfId="0" applyNumberFormat="1" applyFont="1" applyFill="1" applyBorder="1" applyAlignment="1" applyProtection="1">
      <alignment horizontal="center" vertical="center" wrapText="1"/>
      <protection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4" fontId="3" fillId="4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4" fontId="3" fillId="32" borderId="24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6" fillId="0" borderId="12" xfId="0" applyNumberFormat="1" applyFont="1" applyBorder="1" applyAlignment="1" applyProtection="1">
      <alignment horizontal="right" vertical="center"/>
      <protection locked="0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3" fontId="8" fillId="37" borderId="12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25"/>
          <c:w val="0.94275"/>
          <c:h val="0.93975"/>
        </c:manualLayout>
      </c:layout>
      <c:barChart>
        <c:barDir val="col"/>
        <c:grouping val="clustered"/>
        <c:varyColors val="0"/>
        <c:axId val="27387302"/>
        <c:axId val="45159127"/>
      </c:barChart>
      <c:catAx>
        <c:axId val="2738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59127"/>
        <c:crosses val="autoZero"/>
        <c:auto val="1"/>
        <c:lblOffset val="100"/>
        <c:tickLblSkip val="1"/>
        <c:noMultiLvlLbl val="0"/>
      </c:catAx>
      <c:valAx>
        <c:axId val="45159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87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25"/>
          <c:y val="0.498"/>
          <c:w val="0.00775"/>
          <c:h val="0.0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05"/>
  <sheetViews>
    <sheetView tabSelected="1" zoomScale="110" zoomScaleNormal="110" zoomScalePageLayoutView="0" workbookViewId="0" topLeftCell="A97">
      <selection activeCell="C10" sqref="C10"/>
    </sheetView>
  </sheetViews>
  <sheetFormatPr defaultColWidth="7.296875" defaultRowHeight="15"/>
  <cols>
    <col min="1" max="1" width="4.3984375" style="1" customWidth="1"/>
    <col min="2" max="2" width="15.19921875" style="1" customWidth="1"/>
    <col min="3" max="3" width="11.8984375" style="1" customWidth="1"/>
    <col min="4" max="4" width="11" style="1" customWidth="1"/>
    <col min="5" max="5" width="12.69921875" style="1" customWidth="1"/>
    <col min="6" max="6" width="12.19921875" style="17" customWidth="1"/>
    <col min="7" max="7" width="12.19921875" style="1" customWidth="1"/>
    <col min="8" max="8" width="8.5" style="1" customWidth="1"/>
    <col min="9" max="9" width="10.59765625" style="1" customWidth="1"/>
    <col min="10" max="10" width="14.59765625" style="1" customWidth="1"/>
    <col min="11" max="11" width="12" style="1" customWidth="1"/>
    <col min="12" max="12" width="12.09765625" style="1" customWidth="1"/>
    <col min="13" max="13" width="10.69921875" style="1" customWidth="1"/>
    <col min="14" max="14" width="7.3984375" style="1" customWidth="1"/>
    <col min="15" max="15" width="12.8984375" style="1" customWidth="1"/>
    <col min="16" max="16" width="8.8984375" style="1" customWidth="1"/>
    <col min="17" max="17" width="10.69921875" style="1" customWidth="1"/>
    <col min="18" max="18" width="9" style="1" customWidth="1"/>
    <col min="19" max="19" width="8.8984375" style="1" customWidth="1"/>
    <col min="20" max="21" width="12.5" style="1" customWidth="1"/>
    <col min="22" max="22" width="11.69921875" style="1" customWidth="1"/>
    <col min="23" max="23" width="9" style="1" customWidth="1"/>
    <col min="24" max="24" width="9.59765625" style="1" customWidth="1"/>
    <col min="25" max="26" width="12.09765625" style="1" customWidth="1"/>
    <col min="27" max="27" width="10.19921875" style="1" customWidth="1"/>
    <col min="28" max="28" width="8.8984375" style="1" customWidth="1"/>
    <col min="29" max="29" width="8.59765625" style="1" customWidth="1"/>
    <col min="30" max="31" width="11.59765625" style="1" customWidth="1"/>
    <col min="32" max="32" width="10.8984375" style="1" customWidth="1"/>
    <col min="33" max="33" width="8.8984375" style="1" customWidth="1"/>
    <col min="34" max="34" width="7.5" style="1" customWidth="1"/>
    <col min="35" max="36" width="11.59765625" style="1" customWidth="1"/>
    <col min="37" max="37" width="9.69921875" style="1" customWidth="1"/>
    <col min="38" max="38" width="10.59765625" style="1" customWidth="1"/>
    <col min="39" max="39" width="10.19921875" style="1" customWidth="1"/>
    <col min="40" max="41" width="10.3984375" style="1" customWidth="1"/>
    <col min="42" max="42" width="11.3984375" style="1" customWidth="1"/>
    <col min="43" max="43" width="9" style="1" customWidth="1"/>
    <col min="44" max="44" width="8.69921875" style="1" customWidth="1"/>
    <col min="45" max="46" width="8.19921875" style="1" customWidth="1"/>
    <col min="47" max="47" width="10" style="1" customWidth="1"/>
    <col min="48" max="48" width="9" style="1" customWidth="1"/>
    <col min="49" max="49" width="10.69921875" style="1" customWidth="1"/>
    <col min="50" max="50" width="7.8984375" style="1" customWidth="1"/>
    <col min="51" max="51" width="14.09765625" style="1" customWidth="1"/>
    <col min="52" max="52" width="14.19921875" style="1" customWidth="1"/>
    <col min="53" max="53" width="12.09765625" style="1" customWidth="1"/>
    <col min="54" max="54" width="10.5" style="1" customWidth="1"/>
    <col min="55" max="56" width="8.19921875" style="1" customWidth="1"/>
    <col min="57" max="58" width="9.8984375" style="1" customWidth="1"/>
    <col min="59" max="59" width="8.59765625" style="1" customWidth="1"/>
    <col min="60" max="61" width="8" style="1" customWidth="1"/>
    <col min="62" max="62" width="7.19921875" style="1" customWidth="1"/>
    <col min="63" max="63" width="11.19921875" style="1" customWidth="1"/>
    <col min="64" max="64" width="8.09765625" style="1" customWidth="1"/>
    <col min="65" max="65" width="9.8984375" style="1" customWidth="1"/>
    <col min="66" max="72" width="10.69921875" style="1" customWidth="1"/>
    <col min="73" max="73" width="11.69921875" style="1" customWidth="1"/>
    <col min="74" max="75" width="8.3984375" style="1" customWidth="1"/>
    <col min="76" max="76" width="8" style="1" customWidth="1"/>
    <col min="77" max="78" width="8.19921875" style="1" customWidth="1"/>
    <col min="79" max="79" width="8.8984375" style="1" customWidth="1"/>
    <col min="80" max="81" width="11.3984375" style="1" customWidth="1"/>
    <col min="82" max="82" width="10.8984375" style="1" customWidth="1"/>
    <col min="83" max="83" width="8.09765625" style="1" customWidth="1"/>
    <col min="84" max="84" width="10.8984375" style="1" customWidth="1"/>
    <col min="85" max="85" width="7.8984375" style="1" customWidth="1"/>
    <col min="86" max="87" width="9.8984375" style="1" customWidth="1"/>
    <col min="88" max="88" width="12.3984375" style="1" customWidth="1"/>
    <col min="89" max="89" width="10.5" style="1" customWidth="1"/>
    <col min="90" max="90" width="9.3984375" style="1" customWidth="1"/>
    <col min="91" max="91" width="9.5" style="1" customWidth="1"/>
    <col min="92" max="93" width="11.69921875" style="1" customWidth="1"/>
    <col min="94" max="94" width="12.69921875" style="1" customWidth="1"/>
    <col min="95" max="95" width="13.5" style="1" customWidth="1"/>
    <col min="96" max="96" width="11" style="1" customWidth="1"/>
    <col min="97" max="97" width="10" style="1" customWidth="1"/>
    <col min="98" max="99" width="9.8984375" style="1" customWidth="1"/>
    <col min="100" max="100" width="10.19921875" style="1" customWidth="1"/>
    <col min="101" max="101" width="8" style="1" customWidth="1"/>
    <col min="102" max="102" width="10.59765625" style="1" customWidth="1"/>
    <col min="103" max="103" width="11.5" style="1" customWidth="1"/>
    <col min="104" max="104" width="13.5" style="1" customWidth="1"/>
    <col min="105" max="105" width="8" style="1" customWidth="1"/>
    <col min="106" max="106" width="8.69921875" style="1" customWidth="1"/>
    <col min="107" max="108" width="9.8984375" style="1" customWidth="1"/>
    <col min="109" max="109" width="9.19921875" style="1" customWidth="1"/>
    <col min="110" max="110" width="9.8984375" style="1" customWidth="1"/>
    <col min="111" max="112" width="13.09765625" style="1" customWidth="1"/>
    <col min="113" max="113" width="13.59765625" style="1" customWidth="1"/>
    <col min="114" max="115" width="8.3984375" style="1" customWidth="1"/>
    <col min="116" max="116" width="7.5" style="1" customWidth="1"/>
    <col min="117" max="117" width="10.09765625" style="1" customWidth="1"/>
    <col min="118" max="118" width="10.5" style="1" customWidth="1"/>
    <col min="119" max="119" width="9.09765625" style="1" customWidth="1"/>
    <col min="120" max="121" width="8" style="1" customWidth="1"/>
    <col min="122" max="122" width="7.3984375" style="1" customWidth="1"/>
    <col min="123" max="124" width="8.59765625" style="1" customWidth="1"/>
    <col min="125" max="125" width="7.19921875" style="1" customWidth="1"/>
    <col min="126" max="127" width="8.09765625" style="1" customWidth="1"/>
    <col min="128" max="128" width="7.5" style="1" customWidth="1"/>
    <col min="129" max="130" width="11.8984375" style="1" customWidth="1"/>
    <col min="131" max="131" width="9.19921875" style="1" customWidth="1"/>
    <col min="132" max="132" width="6.8984375" style="1" customWidth="1"/>
    <col min="133" max="134" width="10.69921875" style="1" customWidth="1"/>
    <col min="135" max="135" width="9.8984375" style="1" customWidth="1"/>
    <col min="136" max="16384" width="7.19921875" style="1" customWidth="1"/>
  </cols>
  <sheetData>
    <row r="1" spans="3:132" ht="27.75" customHeight="1">
      <c r="C1" s="74" t="s">
        <v>11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3:47" ht="34.5" customHeight="1">
      <c r="C2" s="75" t="s">
        <v>156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Q2" s="5"/>
      <c r="R2" s="5"/>
      <c r="T2" s="76"/>
      <c r="U2" s="76"/>
      <c r="V2" s="76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3:47" ht="18" customHeight="1">
      <c r="C3" s="8"/>
      <c r="D3" s="8"/>
      <c r="E3" s="8"/>
      <c r="F3" s="16"/>
      <c r="G3" s="8"/>
      <c r="H3" s="8"/>
      <c r="I3" s="8"/>
      <c r="J3" s="8"/>
      <c r="K3" s="8"/>
      <c r="L3" s="75" t="s">
        <v>12</v>
      </c>
      <c r="M3" s="75"/>
      <c r="N3" s="75"/>
      <c r="O3" s="75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44" t="s">
        <v>6</v>
      </c>
      <c r="B4" s="44" t="s">
        <v>10</v>
      </c>
      <c r="C4" s="47" t="s">
        <v>4</v>
      </c>
      <c r="D4" s="47" t="s">
        <v>5</v>
      </c>
      <c r="E4" s="50" t="s">
        <v>13</v>
      </c>
      <c r="F4" s="51"/>
      <c r="G4" s="51"/>
      <c r="H4" s="51"/>
      <c r="I4" s="52"/>
      <c r="J4" s="59" t="s">
        <v>45</v>
      </c>
      <c r="K4" s="60"/>
      <c r="L4" s="60"/>
      <c r="M4" s="60"/>
      <c r="N4" s="61"/>
      <c r="O4" s="97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9"/>
      <c r="DF4" s="39" t="s">
        <v>14</v>
      </c>
      <c r="DG4" s="120" t="s">
        <v>15</v>
      </c>
      <c r="DH4" s="121"/>
      <c r="DI4" s="122"/>
      <c r="DJ4" s="118" t="s">
        <v>3</v>
      </c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39" t="s">
        <v>16</v>
      </c>
      <c r="EC4" s="77" t="s">
        <v>17</v>
      </c>
      <c r="ED4" s="78"/>
      <c r="EE4" s="79"/>
    </row>
    <row r="5" spans="1:135" s="9" customFormat="1" ht="15" customHeight="1">
      <c r="A5" s="45"/>
      <c r="B5" s="45"/>
      <c r="C5" s="48"/>
      <c r="D5" s="48"/>
      <c r="E5" s="53"/>
      <c r="F5" s="54"/>
      <c r="G5" s="54"/>
      <c r="H5" s="54"/>
      <c r="I5" s="55"/>
      <c r="J5" s="62"/>
      <c r="K5" s="63"/>
      <c r="L5" s="63"/>
      <c r="M5" s="63"/>
      <c r="N5" s="64"/>
      <c r="O5" s="86" t="s">
        <v>7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8"/>
      <c r="AV5" s="89" t="s">
        <v>2</v>
      </c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90" t="s">
        <v>8</v>
      </c>
      <c r="BL5" s="91"/>
      <c r="BM5" s="91"/>
      <c r="BN5" s="94" t="s">
        <v>18</v>
      </c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6"/>
      <c r="CE5" s="100" t="s">
        <v>0</v>
      </c>
      <c r="CF5" s="101"/>
      <c r="CG5" s="101"/>
      <c r="CH5" s="101"/>
      <c r="CI5" s="101"/>
      <c r="CJ5" s="101"/>
      <c r="CK5" s="101"/>
      <c r="CL5" s="101"/>
      <c r="CM5" s="102"/>
      <c r="CN5" s="94" t="s">
        <v>1</v>
      </c>
      <c r="CO5" s="95"/>
      <c r="CP5" s="95"/>
      <c r="CQ5" s="95"/>
      <c r="CR5" s="95"/>
      <c r="CS5" s="95"/>
      <c r="CT5" s="95"/>
      <c r="CU5" s="95"/>
      <c r="CV5" s="95"/>
      <c r="CW5" s="89" t="s">
        <v>19</v>
      </c>
      <c r="CX5" s="89"/>
      <c r="CY5" s="89"/>
      <c r="CZ5" s="90" t="s">
        <v>20</v>
      </c>
      <c r="DA5" s="91"/>
      <c r="DB5" s="119"/>
      <c r="DC5" s="90" t="s">
        <v>21</v>
      </c>
      <c r="DD5" s="91"/>
      <c r="DE5" s="119"/>
      <c r="DF5" s="39"/>
      <c r="DG5" s="123"/>
      <c r="DH5" s="124"/>
      <c r="DI5" s="125"/>
      <c r="DJ5" s="134"/>
      <c r="DK5" s="134"/>
      <c r="DL5" s="135"/>
      <c r="DM5" s="135"/>
      <c r="DN5" s="135"/>
      <c r="DO5" s="135"/>
      <c r="DP5" s="90" t="s">
        <v>22</v>
      </c>
      <c r="DQ5" s="91"/>
      <c r="DR5" s="119"/>
      <c r="DS5" s="132"/>
      <c r="DT5" s="133"/>
      <c r="DU5" s="133"/>
      <c r="DV5" s="133"/>
      <c r="DW5" s="133"/>
      <c r="DX5" s="133"/>
      <c r="DY5" s="133"/>
      <c r="DZ5" s="133"/>
      <c r="EA5" s="133"/>
      <c r="EB5" s="39"/>
      <c r="EC5" s="80"/>
      <c r="ED5" s="81"/>
      <c r="EE5" s="82"/>
    </row>
    <row r="6" spans="1:135" s="9" customFormat="1" ht="87.75" customHeight="1">
      <c r="A6" s="45"/>
      <c r="B6" s="45"/>
      <c r="C6" s="48"/>
      <c r="D6" s="48"/>
      <c r="E6" s="56"/>
      <c r="F6" s="57"/>
      <c r="G6" s="57"/>
      <c r="H6" s="57"/>
      <c r="I6" s="58"/>
      <c r="J6" s="65"/>
      <c r="K6" s="66"/>
      <c r="L6" s="66"/>
      <c r="M6" s="66"/>
      <c r="N6" s="67"/>
      <c r="O6" s="68" t="s">
        <v>23</v>
      </c>
      <c r="P6" s="69"/>
      <c r="Q6" s="69"/>
      <c r="R6" s="69"/>
      <c r="S6" s="70"/>
      <c r="T6" s="71" t="s">
        <v>24</v>
      </c>
      <c r="U6" s="72"/>
      <c r="V6" s="72"/>
      <c r="W6" s="72"/>
      <c r="X6" s="73"/>
      <c r="Y6" s="71" t="s">
        <v>25</v>
      </c>
      <c r="Z6" s="72"/>
      <c r="AA6" s="72"/>
      <c r="AB6" s="72"/>
      <c r="AC6" s="73"/>
      <c r="AD6" s="71" t="s">
        <v>26</v>
      </c>
      <c r="AE6" s="72"/>
      <c r="AF6" s="72"/>
      <c r="AG6" s="72"/>
      <c r="AH6" s="73"/>
      <c r="AI6" s="71" t="s">
        <v>27</v>
      </c>
      <c r="AJ6" s="72"/>
      <c r="AK6" s="72"/>
      <c r="AL6" s="72"/>
      <c r="AM6" s="73"/>
      <c r="AN6" s="71" t="s">
        <v>28</v>
      </c>
      <c r="AO6" s="72"/>
      <c r="AP6" s="72"/>
      <c r="AQ6" s="72"/>
      <c r="AR6" s="73"/>
      <c r="AS6" s="103" t="s">
        <v>29</v>
      </c>
      <c r="AT6" s="103"/>
      <c r="AU6" s="103"/>
      <c r="AV6" s="111" t="s">
        <v>30</v>
      </c>
      <c r="AW6" s="112"/>
      <c r="AX6" s="112"/>
      <c r="AY6" s="111" t="s">
        <v>31</v>
      </c>
      <c r="AZ6" s="112"/>
      <c r="BA6" s="113"/>
      <c r="BB6" s="104" t="s">
        <v>32</v>
      </c>
      <c r="BC6" s="105"/>
      <c r="BD6" s="114"/>
      <c r="BE6" s="104" t="s">
        <v>33</v>
      </c>
      <c r="BF6" s="105"/>
      <c r="BG6" s="105"/>
      <c r="BH6" s="109" t="s">
        <v>34</v>
      </c>
      <c r="BI6" s="110"/>
      <c r="BJ6" s="110"/>
      <c r="BK6" s="92"/>
      <c r="BL6" s="93"/>
      <c r="BM6" s="93"/>
      <c r="BN6" s="115" t="s">
        <v>35</v>
      </c>
      <c r="BO6" s="116"/>
      <c r="BP6" s="116"/>
      <c r="BQ6" s="116"/>
      <c r="BR6" s="117"/>
      <c r="BS6" s="108" t="s">
        <v>36</v>
      </c>
      <c r="BT6" s="108"/>
      <c r="BU6" s="108"/>
      <c r="BV6" s="108" t="s">
        <v>37</v>
      </c>
      <c r="BW6" s="108"/>
      <c r="BX6" s="108"/>
      <c r="BY6" s="108" t="s">
        <v>38</v>
      </c>
      <c r="BZ6" s="108"/>
      <c r="CA6" s="108"/>
      <c r="CB6" s="108" t="s">
        <v>39</v>
      </c>
      <c r="CC6" s="108"/>
      <c r="CD6" s="108"/>
      <c r="CE6" s="108" t="s">
        <v>143</v>
      </c>
      <c r="CF6" s="108"/>
      <c r="CG6" s="108"/>
      <c r="CH6" s="100" t="s">
        <v>144</v>
      </c>
      <c r="CI6" s="101"/>
      <c r="CJ6" s="101"/>
      <c r="CK6" s="108" t="s">
        <v>40</v>
      </c>
      <c r="CL6" s="108"/>
      <c r="CM6" s="108"/>
      <c r="CN6" s="106" t="s">
        <v>41</v>
      </c>
      <c r="CO6" s="107"/>
      <c r="CP6" s="101"/>
      <c r="CQ6" s="108" t="s">
        <v>42</v>
      </c>
      <c r="CR6" s="108"/>
      <c r="CS6" s="108"/>
      <c r="CT6" s="100" t="s">
        <v>145</v>
      </c>
      <c r="CU6" s="101"/>
      <c r="CV6" s="101"/>
      <c r="CW6" s="89"/>
      <c r="CX6" s="89"/>
      <c r="CY6" s="89"/>
      <c r="CZ6" s="92"/>
      <c r="DA6" s="93"/>
      <c r="DB6" s="129"/>
      <c r="DC6" s="92"/>
      <c r="DD6" s="93"/>
      <c r="DE6" s="129"/>
      <c r="DF6" s="39"/>
      <c r="DG6" s="126"/>
      <c r="DH6" s="127"/>
      <c r="DI6" s="128"/>
      <c r="DJ6" s="90" t="s">
        <v>46</v>
      </c>
      <c r="DK6" s="91"/>
      <c r="DL6" s="119"/>
      <c r="DM6" s="90" t="s">
        <v>149</v>
      </c>
      <c r="DN6" s="91"/>
      <c r="DO6" s="119"/>
      <c r="DP6" s="92"/>
      <c r="DQ6" s="93"/>
      <c r="DR6" s="129"/>
      <c r="DS6" s="90" t="s">
        <v>150</v>
      </c>
      <c r="DT6" s="91"/>
      <c r="DU6" s="119"/>
      <c r="DV6" s="90" t="s">
        <v>151</v>
      </c>
      <c r="DW6" s="91"/>
      <c r="DX6" s="119"/>
      <c r="DY6" s="130" t="s">
        <v>146</v>
      </c>
      <c r="DZ6" s="131"/>
      <c r="EA6" s="131"/>
      <c r="EB6" s="39"/>
      <c r="EC6" s="83"/>
      <c r="ED6" s="84"/>
      <c r="EE6" s="85"/>
    </row>
    <row r="7" spans="1:135" s="10" customFormat="1" ht="36" customHeight="1">
      <c r="A7" s="45"/>
      <c r="B7" s="45"/>
      <c r="C7" s="48"/>
      <c r="D7" s="48"/>
      <c r="E7" s="35" t="s">
        <v>43</v>
      </c>
      <c r="F7" s="41" t="s">
        <v>49</v>
      </c>
      <c r="G7" s="42"/>
      <c r="H7" s="42"/>
      <c r="I7" s="43"/>
      <c r="J7" s="35" t="s">
        <v>43</v>
      </c>
      <c r="K7" s="41" t="s">
        <v>49</v>
      </c>
      <c r="L7" s="42"/>
      <c r="M7" s="42"/>
      <c r="N7" s="43"/>
      <c r="O7" s="35" t="s">
        <v>43</v>
      </c>
      <c r="P7" s="41" t="s">
        <v>49</v>
      </c>
      <c r="Q7" s="42"/>
      <c r="R7" s="42"/>
      <c r="S7" s="43"/>
      <c r="T7" s="35" t="s">
        <v>43</v>
      </c>
      <c r="U7" s="41" t="s">
        <v>49</v>
      </c>
      <c r="V7" s="42"/>
      <c r="W7" s="42"/>
      <c r="X7" s="43"/>
      <c r="Y7" s="35" t="s">
        <v>43</v>
      </c>
      <c r="Z7" s="41" t="s">
        <v>49</v>
      </c>
      <c r="AA7" s="42"/>
      <c r="AB7" s="42"/>
      <c r="AC7" s="43"/>
      <c r="AD7" s="35" t="s">
        <v>43</v>
      </c>
      <c r="AE7" s="41" t="s">
        <v>49</v>
      </c>
      <c r="AF7" s="42"/>
      <c r="AG7" s="42"/>
      <c r="AH7" s="43"/>
      <c r="AI7" s="35" t="s">
        <v>43</v>
      </c>
      <c r="AJ7" s="41" t="s">
        <v>49</v>
      </c>
      <c r="AK7" s="42"/>
      <c r="AL7" s="42"/>
      <c r="AM7" s="43"/>
      <c r="AN7" s="35" t="s">
        <v>43</v>
      </c>
      <c r="AO7" s="41" t="s">
        <v>49</v>
      </c>
      <c r="AP7" s="42"/>
      <c r="AQ7" s="42"/>
      <c r="AR7" s="43"/>
      <c r="AS7" s="35" t="s">
        <v>43</v>
      </c>
      <c r="AT7" s="37" t="s">
        <v>49</v>
      </c>
      <c r="AU7" s="38"/>
      <c r="AV7" s="35" t="s">
        <v>43</v>
      </c>
      <c r="AW7" s="37" t="s">
        <v>49</v>
      </c>
      <c r="AX7" s="38"/>
      <c r="AY7" s="35" t="s">
        <v>43</v>
      </c>
      <c r="AZ7" s="37" t="s">
        <v>49</v>
      </c>
      <c r="BA7" s="38"/>
      <c r="BB7" s="35" t="s">
        <v>43</v>
      </c>
      <c r="BC7" s="37" t="s">
        <v>49</v>
      </c>
      <c r="BD7" s="38"/>
      <c r="BE7" s="35" t="s">
        <v>43</v>
      </c>
      <c r="BF7" s="37" t="s">
        <v>49</v>
      </c>
      <c r="BG7" s="38"/>
      <c r="BH7" s="35" t="s">
        <v>43</v>
      </c>
      <c r="BI7" s="37" t="s">
        <v>49</v>
      </c>
      <c r="BJ7" s="38"/>
      <c r="BK7" s="35" t="s">
        <v>43</v>
      </c>
      <c r="BL7" s="37" t="s">
        <v>49</v>
      </c>
      <c r="BM7" s="38"/>
      <c r="BN7" s="35" t="s">
        <v>43</v>
      </c>
      <c r="BO7" s="37" t="s">
        <v>49</v>
      </c>
      <c r="BP7" s="136"/>
      <c r="BQ7" s="136"/>
      <c r="BR7" s="38"/>
      <c r="BS7" s="35" t="s">
        <v>43</v>
      </c>
      <c r="BT7" s="37" t="s">
        <v>49</v>
      </c>
      <c r="BU7" s="38"/>
      <c r="BV7" s="35" t="s">
        <v>43</v>
      </c>
      <c r="BW7" s="37" t="s">
        <v>49</v>
      </c>
      <c r="BX7" s="38"/>
      <c r="BY7" s="35" t="s">
        <v>43</v>
      </c>
      <c r="BZ7" s="37" t="s">
        <v>49</v>
      </c>
      <c r="CA7" s="38"/>
      <c r="CB7" s="35" t="s">
        <v>43</v>
      </c>
      <c r="CC7" s="37" t="s">
        <v>49</v>
      </c>
      <c r="CD7" s="38"/>
      <c r="CE7" s="35" t="s">
        <v>43</v>
      </c>
      <c r="CF7" s="37" t="s">
        <v>49</v>
      </c>
      <c r="CG7" s="38"/>
      <c r="CH7" s="35" t="s">
        <v>43</v>
      </c>
      <c r="CI7" s="37" t="s">
        <v>49</v>
      </c>
      <c r="CJ7" s="38"/>
      <c r="CK7" s="35" t="s">
        <v>43</v>
      </c>
      <c r="CL7" s="37" t="s">
        <v>49</v>
      </c>
      <c r="CM7" s="38"/>
      <c r="CN7" s="35" t="s">
        <v>43</v>
      </c>
      <c r="CO7" s="37" t="s">
        <v>147</v>
      </c>
      <c r="CP7" s="38"/>
      <c r="CQ7" s="35" t="s">
        <v>43</v>
      </c>
      <c r="CR7" s="37" t="s">
        <v>49</v>
      </c>
      <c r="CS7" s="38"/>
      <c r="CT7" s="35" t="s">
        <v>43</v>
      </c>
      <c r="CU7" s="37" t="s">
        <v>49</v>
      </c>
      <c r="CV7" s="38"/>
      <c r="CW7" s="35" t="s">
        <v>43</v>
      </c>
      <c r="CX7" s="37" t="s">
        <v>49</v>
      </c>
      <c r="CY7" s="38"/>
      <c r="CZ7" s="35" t="s">
        <v>43</v>
      </c>
      <c r="DA7" s="37" t="s">
        <v>49</v>
      </c>
      <c r="DB7" s="38"/>
      <c r="DC7" s="35" t="s">
        <v>43</v>
      </c>
      <c r="DD7" s="37" t="s">
        <v>49</v>
      </c>
      <c r="DE7" s="38"/>
      <c r="DF7" s="40" t="s">
        <v>9</v>
      </c>
      <c r="DG7" s="35" t="s">
        <v>43</v>
      </c>
      <c r="DH7" s="37" t="s">
        <v>49</v>
      </c>
      <c r="DI7" s="38"/>
      <c r="DJ7" s="35" t="s">
        <v>43</v>
      </c>
      <c r="DK7" s="37" t="s">
        <v>49</v>
      </c>
      <c r="DL7" s="38"/>
      <c r="DM7" s="35" t="s">
        <v>43</v>
      </c>
      <c r="DN7" s="37" t="s">
        <v>49</v>
      </c>
      <c r="DO7" s="38"/>
      <c r="DP7" s="35" t="s">
        <v>43</v>
      </c>
      <c r="DQ7" s="37" t="s">
        <v>49</v>
      </c>
      <c r="DR7" s="38"/>
      <c r="DS7" s="35" t="s">
        <v>43</v>
      </c>
      <c r="DT7" s="37" t="s">
        <v>49</v>
      </c>
      <c r="DU7" s="38"/>
      <c r="DV7" s="35" t="s">
        <v>43</v>
      </c>
      <c r="DW7" s="37" t="s">
        <v>49</v>
      </c>
      <c r="DX7" s="38"/>
      <c r="DY7" s="35" t="s">
        <v>43</v>
      </c>
      <c r="DZ7" s="37" t="s">
        <v>49</v>
      </c>
      <c r="EA7" s="38"/>
      <c r="EB7" s="39" t="s">
        <v>9</v>
      </c>
      <c r="EC7" s="35" t="s">
        <v>43</v>
      </c>
      <c r="ED7" s="37" t="s">
        <v>49</v>
      </c>
      <c r="EE7" s="38"/>
    </row>
    <row r="8" spans="1:135" s="12" customFormat="1" ht="85.5" customHeight="1">
      <c r="A8" s="46"/>
      <c r="B8" s="46"/>
      <c r="C8" s="49"/>
      <c r="D8" s="49"/>
      <c r="E8" s="36"/>
      <c r="F8" s="20" t="s">
        <v>148</v>
      </c>
      <c r="G8" s="11" t="s">
        <v>155</v>
      </c>
      <c r="H8" s="18" t="s">
        <v>48</v>
      </c>
      <c r="I8" s="11" t="s">
        <v>47</v>
      </c>
      <c r="J8" s="36"/>
      <c r="K8" s="20" t="s">
        <v>148</v>
      </c>
      <c r="L8" s="11" t="s">
        <v>155</v>
      </c>
      <c r="M8" s="18" t="s">
        <v>48</v>
      </c>
      <c r="N8" s="11" t="s">
        <v>47</v>
      </c>
      <c r="O8" s="36"/>
      <c r="P8" s="20" t="s">
        <v>148</v>
      </c>
      <c r="Q8" s="11" t="s">
        <v>155</v>
      </c>
      <c r="R8" s="18" t="s">
        <v>48</v>
      </c>
      <c r="S8" s="11" t="s">
        <v>47</v>
      </c>
      <c r="T8" s="36"/>
      <c r="U8" s="20" t="s">
        <v>148</v>
      </c>
      <c r="V8" s="11" t="s">
        <v>155</v>
      </c>
      <c r="W8" s="18" t="s">
        <v>48</v>
      </c>
      <c r="X8" s="11" t="s">
        <v>47</v>
      </c>
      <c r="Y8" s="36"/>
      <c r="Z8" s="20" t="s">
        <v>148</v>
      </c>
      <c r="AA8" s="11" t="s">
        <v>155</v>
      </c>
      <c r="AB8" s="18" t="s">
        <v>48</v>
      </c>
      <c r="AC8" s="11" t="s">
        <v>47</v>
      </c>
      <c r="AD8" s="36"/>
      <c r="AE8" s="20" t="s">
        <v>148</v>
      </c>
      <c r="AF8" s="11" t="s">
        <v>155</v>
      </c>
      <c r="AG8" s="18" t="s">
        <v>48</v>
      </c>
      <c r="AH8" s="11" t="s">
        <v>47</v>
      </c>
      <c r="AI8" s="36"/>
      <c r="AJ8" s="20" t="s">
        <v>148</v>
      </c>
      <c r="AK8" s="11" t="s">
        <v>155</v>
      </c>
      <c r="AL8" s="18" t="s">
        <v>48</v>
      </c>
      <c r="AM8" s="11" t="s">
        <v>47</v>
      </c>
      <c r="AN8" s="36"/>
      <c r="AO8" s="20" t="s">
        <v>148</v>
      </c>
      <c r="AP8" s="11" t="s">
        <v>155</v>
      </c>
      <c r="AQ8" s="18" t="s">
        <v>48</v>
      </c>
      <c r="AR8" s="11" t="s">
        <v>47</v>
      </c>
      <c r="AS8" s="36"/>
      <c r="AT8" s="20" t="s">
        <v>148</v>
      </c>
      <c r="AU8" s="11" t="s">
        <v>155</v>
      </c>
      <c r="AV8" s="36"/>
      <c r="AW8" s="20" t="s">
        <v>148</v>
      </c>
      <c r="AX8" s="11" t="s">
        <v>153</v>
      </c>
      <c r="AY8" s="36"/>
      <c r="AZ8" s="20" t="s">
        <v>148</v>
      </c>
      <c r="BA8" s="11" t="s">
        <v>155</v>
      </c>
      <c r="BB8" s="36"/>
      <c r="BC8" s="20" t="s">
        <v>148</v>
      </c>
      <c r="BD8" s="11" t="s">
        <v>155</v>
      </c>
      <c r="BE8" s="36"/>
      <c r="BF8" s="20" t="s">
        <v>148</v>
      </c>
      <c r="BG8" s="11" t="s">
        <v>155</v>
      </c>
      <c r="BH8" s="36"/>
      <c r="BI8" s="20" t="s">
        <v>148</v>
      </c>
      <c r="BJ8" s="11" t="s">
        <v>155</v>
      </c>
      <c r="BK8" s="36"/>
      <c r="BL8" s="20" t="s">
        <v>148</v>
      </c>
      <c r="BM8" s="11" t="s">
        <v>153</v>
      </c>
      <c r="BN8" s="36"/>
      <c r="BO8" s="20" t="s">
        <v>148</v>
      </c>
      <c r="BP8" s="11" t="s">
        <v>154</v>
      </c>
      <c r="BQ8" s="18" t="s">
        <v>48</v>
      </c>
      <c r="BR8" s="11" t="s">
        <v>47</v>
      </c>
      <c r="BS8" s="36"/>
      <c r="BT8" s="20" t="s">
        <v>148</v>
      </c>
      <c r="BU8" s="11" t="s">
        <v>154</v>
      </c>
      <c r="BV8" s="36"/>
      <c r="BW8" s="20" t="s">
        <v>148</v>
      </c>
      <c r="BX8" s="11" t="s">
        <v>154</v>
      </c>
      <c r="BY8" s="36"/>
      <c r="BZ8" s="20" t="s">
        <v>148</v>
      </c>
      <c r="CA8" s="11" t="s">
        <v>154</v>
      </c>
      <c r="CB8" s="36"/>
      <c r="CC8" s="20" t="s">
        <v>148</v>
      </c>
      <c r="CD8" s="11" t="s">
        <v>154</v>
      </c>
      <c r="CE8" s="36"/>
      <c r="CF8" s="20" t="s">
        <v>148</v>
      </c>
      <c r="CG8" s="11" t="s">
        <v>152</v>
      </c>
      <c r="CH8" s="36"/>
      <c r="CI8" s="20" t="s">
        <v>148</v>
      </c>
      <c r="CJ8" s="11" t="s">
        <v>155</v>
      </c>
      <c r="CK8" s="36"/>
      <c r="CL8" s="20" t="s">
        <v>148</v>
      </c>
      <c r="CM8" s="11" t="s">
        <v>154</v>
      </c>
      <c r="CN8" s="36"/>
      <c r="CO8" s="20" t="s">
        <v>148</v>
      </c>
      <c r="CP8" s="11" t="s">
        <v>154</v>
      </c>
      <c r="CQ8" s="36"/>
      <c r="CR8" s="20" t="s">
        <v>148</v>
      </c>
      <c r="CS8" s="11" t="s">
        <v>155</v>
      </c>
      <c r="CT8" s="36"/>
      <c r="CU8" s="20" t="s">
        <v>148</v>
      </c>
      <c r="CV8" s="11" t="s">
        <v>154</v>
      </c>
      <c r="CW8" s="36"/>
      <c r="CX8" s="20" t="s">
        <v>148</v>
      </c>
      <c r="CY8" s="11" t="s">
        <v>155</v>
      </c>
      <c r="CZ8" s="36"/>
      <c r="DA8" s="20" t="s">
        <v>148</v>
      </c>
      <c r="DB8" s="11" t="s">
        <v>155</v>
      </c>
      <c r="DC8" s="36"/>
      <c r="DD8" s="20" t="s">
        <v>148</v>
      </c>
      <c r="DE8" s="11" t="s">
        <v>155</v>
      </c>
      <c r="DF8" s="40"/>
      <c r="DG8" s="36"/>
      <c r="DH8" s="20" t="s">
        <v>148</v>
      </c>
      <c r="DI8" s="11" t="s">
        <v>155</v>
      </c>
      <c r="DJ8" s="36"/>
      <c r="DK8" s="20" t="s">
        <v>148</v>
      </c>
      <c r="DL8" s="11" t="s">
        <v>155</v>
      </c>
      <c r="DM8" s="36"/>
      <c r="DN8" s="20" t="s">
        <v>148</v>
      </c>
      <c r="DO8" s="11" t="s">
        <v>154</v>
      </c>
      <c r="DP8" s="36"/>
      <c r="DQ8" s="20" t="s">
        <v>148</v>
      </c>
      <c r="DR8" s="11" t="s">
        <v>155</v>
      </c>
      <c r="DS8" s="36"/>
      <c r="DT8" s="20" t="s">
        <v>148</v>
      </c>
      <c r="DU8" s="11" t="s">
        <v>155</v>
      </c>
      <c r="DV8" s="36"/>
      <c r="DW8" s="20" t="s">
        <v>148</v>
      </c>
      <c r="DX8" s="11" t="s">
        <v>155</v>
      </c>
      <c r="DY8" s="36"/>
      <c r="DZ8" s="20" t="s">
        <v>148</v>
      </c>
      <c r="EA8" s="11" t="s">
        <v>155</v>
      </c>
      <c r="EB8" s="39"/>
      <c r="EC8" s="36"/>
      <c r="ED8" s="20" t="s">
        <v>148</v>
      </c>
      <c r="EE8" s="11" t="s">
        <v>155</v>
      </c>
    </row>
    <row r="9" spans="1:135" s="15" customFormat="1" ht="15" customHeight="1">
      <c r="A9" s="13"/>
      <c r="B9" s="19">
        <v>1</v>
      </c>
      <c r="C9" s="14">
        <v>2</v>
      </c>
      <c r="D9" s="19">
        <v>3</v>
      </c>
      <c r="E9" s="14">
        <v>4</v>
      </c>
      <c r="F9" s="19">
        <v>5</v>
      </c>
      <c r="G9" s="14">
        <v>6</v>
      </c>
      <c r="H9" s="19">
        <v>7</v>
      </c>
      <c r="I9" s="14">
        <v>8</v>
      </c>
      <c r="J9" s="19">
        <v>9</v>
      </c>
      <c r="K9" s="14">
        <v>10</v>
      </c>
      <c r="L9" s="19">
        <v>11</v>
      </c>
      <c r="M9" s="14">
        <v>12</v>
      </c>
      <c r="N9" s="19">
        <v>13</v>
      </c>
      <c r="O9" s="14">
        <v>14</v>
      </c>
      <c r="P9" s="19">
        <v>15</v>
      </c>
      <c r="Q9" s="14">
        <v>16</v>
      </c>
      <c r="R9" s="19">
        <v>17</v>
      </c>
      <c r="S9" s="14">
        <v>18</v>
      </c>
      <c r="T9" s="19">
        <v>19</v>
      </c>
      <c r="U9" s="14">
        <v>20</v>
      </c>
      <c r="V9" s="11">
        <v>21</v>
      </c>
      <c r="W9" s="14">
        <v>22</v>
      </c>
      <c r="X9" s="19">
        <v>23</v>
      </c>
      <c r="Y9" s="14">
        <v>24</v>
      </c>
      <c r="Z9" s="19">
        <v>25</v>
      </c>
      <c r="AA9" s="14">
        <v>26</v>
      </c>
      <c r="AB9" s="19">
        <v>27</v>
      </c>
      <c r="AC9" s="14">
        <v>28</v>
      </c>
      <c r="AD9" s="19">
        <v>29</v>
      </c>
      <c r="AE9" s="14">
        <v>30</v>
      </c>
      <c r="AF9" s="19">
        <v>31</v>
      </c>
      <c r="AG9" s="14">
        <v>32</v>
      </c>
      <c r="AH9" s="19">
        <v>33</v>
      </c>
      <c r="AI9" s="14">
        <v>34</v>
      </c>
      <c r="AJ9" s="19">
        <v>35</v>
      </c>
      <c r="AK9" s="14">
        <v>36</v>
      </c>
      <c r="AL9" s="19">
        <v>37</v>
      </c>
      <c r="AM9" s="14">
        <v>38</v>
      </c>
      <c r="AN9" s="19">
        <v>39</v>
      </c>
      <c r="AO9" s="14">
        <v>40</v>
      </c>
      <c r="AP9" s="19">
        <v>41</v>
      </c>
      <c r="AQ9" s="14">
        <v>42</v>
      </c>
      <c r="AR9" s="19">
        <v>43</v>
      </c>
      <c r="AS9" s="14">
        <v>44</v>
      </c>
      <c r="AT9" s="19">
        <v>45</v>
      </c>
      <c r="AU9" s="14">
        <v>46</v>
      </c>
      <c r="AV9" s="19">
        <v>47</v>
      </c>
      <c r="AW9" s="14">
        <v>48</v>
      </c>
      <c r="AX9" s="19">
        <v>49</v>
      </c>
      <c r="AY9" s="14">
        <v>50</v>
      </c>
      <c r="AZ9" s="19">
        <v>51</v>
      </c>
      <c r="BA9" s="14">
        <v>52</v>
      </c>
      <c r="BB9" s="19">
        <v>53</v>
      </c>
      <c r="BC9" s="14">
        <v>54</v>
      </c>
      <c r="BD9" s="19">
        <v>55</v>
      </c>
      <c r="BE9" s="14">
        <v>56</v>
      </c>
      <c r="BF9" s="19">
        <v>57</v>
      </c>
      <c r="BG9" s="14">
        <v>58</v>
      </c>
      <c r="BH9" s="19">
        <v>59</v>
      </c>
      <c r="BI9" s="14">
        <v>60</v>
      </c>
      <c r="BJ9" s="19">
        <v>61</v>
      </c>
      <c r="BK9" s="14">
        <v>62</v>
      </c>
      <c r="BL9" s="19">
        <v>63</v>
      </c>
      <c r="BM9" s="14">
        <v>64</v>
      </c>
      <c r="BN9" s="19">
        <v>65</v>
      </c>
      <c r="BO9" s="14">
        <v>66</v>
      </c>
      <c r="BP9" s="19">
        <v>67</v>
      </c>
      <c r="BQ9" s="14">
        <v>68</v>
      </c>
      <c r="BR9" s="19">
        <v>69</v>
      </c>
      <c r="BS9" s="14">
        <v>70</v>
      </c>
      <c r="BT9" s="19">
        <v>71</v>
      </c>
      <c r="BU9" s="14">
        <v>72</v>
      </c>
      <c r="BV9" s="19">
        <v>73</v>
      </c>
      <c r="BW9" s="14">
        <v>74</v>
      </c>
      <c r="BX9" s="19">
        <v>75</v>
      </c>
      <c r="BY9" s="14">
        <v>76</v>
      </c>
      <c r="BZ9" s="19">
        <v>77</v>
      </c>
      <c r="CA9" s="14">
        <v>78</v>
      </c>
      <c r="CB9" s="19">
        <v>79</v>
      </c>
      <c r="CC9" s="14">
        <v>80</v>
      </c>
      <c r="CD9" s="19">
        <v>81</v>
      </c>
      <c r="CE9" s="14">
        <v>82</v>
      </c>
      <c r="CF9" s="19">
        <v>83</v>
      </c>
      <c r="CG9" s="14">
        <v>84</v>
      </c>
      <c r="CH9" s="19">
        <v>85</v>
      </c>
      <c r="CI9" s="14">
        <v>86</v>
      </c>
      <c r="CJ9" s="19">
        <v>87</v>
      </c>
      <c r="CK9" s="14">
        <v>88</v>
      </c>
      <c r="CL9" s="19">
        <v>89</v>
      </c>
      <c r="CM9" s="14">
        <v>90</v>
      </c>
      <c r="CN9" s="19">
        <v>91</v>
      </c>
      <c r="CO9" s="14">
        <v>92</v>
      </c>
      <c r="CP9" s="19">
        <v>93</v>
      </c>
      <c r="CQ9" s="14">
        <v>94</v>
      </c>
      <c r="CR9" s="19">
        <v>95</v>
      </c>
      <c r="CS9" s="14">
        <v>96</v>
      </c>
      <c r="CT9" s="19">
        <v>97</v>
      </c>
      <c r="CU9" s="14">
        <v>98</v>
      </c>
      <c r="CV9" s="19">
        <v>99</v>
      </c>
      <c r="CW9" s="14">
        <v>100</v>
      </c>
      <c r="CX9" s="19">
        <v>101</v>
      </c>
      <c r="CY9" s="14">
        <v>102</v>
      </c>
      <c r="CZ9" s="19">
        <v>103</v>
      </c>
      <c r="DA9" s="14">
        <v>104</v>
      </c>
      <c r="DB9" s="19">
        <v>105</v>
      </c>
      <c r="DC9" s="14">
        <v>106</v>
      </c>
      <c r="DD9" s="19">
        <v>107</v>
      </c>
      <c r="DE9" s="14">
        <v>108</v>
      </c>
      <c r="DF9" s="19">
        <v>109</v>
      </c>
      <c r="DG9" s="14">
        <v>110</v>
      </c>
      <c r="DH9" s="19">
        <v>111</v>
      </c>
      <c r="DI9" s="14">
        <v>112</v>
      </c>
      <c r="DJ9" s="19">
        <v>113</v>
      </c>
      <c r="DK9" s="14">
        <v>114</v>
      </c>
      <c r="DL9" s="19">
        <v>115</v>
      </c>
      <c r="DM9" s="14">
        <v>116</v>
      </c>
      <c r="DN9" s="19">
        <v>117</v>
      </c>
      <c r="DO9" s="14">
        <v>118</v>
      </c>
      <c r="DP9" s="19">
        <v>119</v>
      </c>
      <c r="DQ9" s="14">
        <v>120</v>
      </c>
      <c r="DR9" s="19">
        <v>121</v>
      </c>
      <c r="DS9" s="14">
        <v>122</v>
      </c>
      <c r="DT9" s="19">
        <v>123</v>
      </c>
      <c r="DU9" s="14">
        <v>124</v>
      </c>
      <c r="DV9" s="19">
        <v>125</v>
      </c>
      <c r="DW9" s="14">
        <v>126</v>
      </c>
      <c r="DX9" s="19">
        <v>127</v>
      </c>
      <c r="DY9" s="14">
        <v>128</v>
      </c>
      <c r="DZ9" s="19">
        <v>129</v>
      </c>
      <c r="EA9" s="14">
        <v>130</v>
      </c>
      <c r="EB9" s="19">
        <v>131</v>
      </c>
      <c r="EC9" s="14">
        <v>132</v>
      </c>
      <c r="ED9" s="19">
        <v>133</v>
      </c>
      <c r="EE9" s="14">
        <v>134</v>
      </c>
    </row>
    <row r="10" spans="1:135" s="30" customFormat="1" ht="20.25" customHeight="1">
      <c r="A10" s="22">
        <v>1</v>
      </c>
      <c r="B10" s="26" t="s">
        <v>50</v>
      </c>
      <c r="C10" s="21">
        <v>94286.1386</v>
      </c>
      <c r="D10" s="21">
        <v>27037.2434</v>
      </c>
      <c r="E10" s="21">
        <f>DG10+EC10-DY10</f>
        <v>1052578.1</v>
      </c>
      <c r="F10" s="21">
        <f>DH10+ED10-DZ10</f>
        <v>427996.7074000001</v>
      </c>
      <c r="G10" s="21">
        <f aca="true" t="shared" si="0" ref="G10:G41">DI10+EE10-EA10</f>
        <v>431002.17630000005</v>
      </c>
      <c r="H10" s="21">
        <f aca="true" t="shared" si="1" ref="H10:H41">G10/F10*100</f>
        <v>100.70221776196774</v>
      </c>
      <c r="I10" s="21">
        <f aca="true" t="shared" si="2" ref="I10:I41">G10/E10*100</f>
        <v>40.94728707541987</v>
      </c>
      <c r="J10" s="21">
        <f>T10+Y10+AD10+AI10+AN10+AS10+BK10+BS10+BV10+BY10+CB10+CE10+CK10+CN10+CT10+CW10+DC10</f>
        <v>450312.6</v>
      </c>
      <c r="K10" s="21">
        <f>U10+Z10+AE10+AJ10+AO10+AT10+BL10+BT10+BW10+BZ10+CC10+CF10+CL10+CO10+CU10+CX10+DD10</f>
        <v>126863.9574</v>
      </c>
      <c r="L10" s="21">
        <f>V10+AA10+AF10+AK10+AP10+AU10+BM10+BU10+BX10+CA10+CD10+CG10+CM10+CP10+CV10+CY10+DE10+DF10</f>
        <v>179374.51630000002</v>
      </c>
      <c r="M10" s="21">
        <f>L10/K10*100</f>
        <v>141.39123512790562</v>
      </c>
      <c r="N10" s="21">
        <f>L10/J10*100</f>
        <v>39.83333273374985</v>
      </c>
      <c r="O10" s="21">
        <f>T10+AD10</f>
        <v>195824.6</v>
      </c>
      <c r="P10" s="21">
        <f>U10+AE10</f>
        <v>49986.719999999994</v>
      </c>
      <c r="Q10" s="21">
        <f>V10+AF10</f>
        <v>70945.01759999999</v>
      </c>
      <c r="R10" s="21">
        <f>Q10/P10*100</f>
        <v>141.92773120540815</v>
      </c>
      <c r="S10" s="24">
        <f>Q10/O10*100</f>
        <v>36.22885868271912</v>
      </c>
      <c r="T10" s="137">
        <v>72224.6</v>
      </c>
      <c r="U10" s="21">
        <v>2314.2</v>
      </c>
      <c r="V10" s="138">
        <v>20005.9066</v>
      </c>
      <c r="W10" s="21">
        <f>V10/U9:U10*100</f>
        <v>864.4847722755164</v>
      </c>
      <c r="X10" s="24">
        <f>V10/T10*100</f>
        <v>27.699574106329415</v>
      </c>
      <c r="Y10" s="139">
        <v>23830</v>
      </c>
      <c r="Z10" s="21">
        <v>1318.8</v>
      </c>
      <c r="AA10" s="138">
        <v>7544.5407</v>
      </c>
      <c r="AB10" s="21">
        <f aca="true" t="shared" si="3" ref="AB10:AB54">AA10/Z9:Z10*100</f>
        <v>572.0761828935396</v>
      </c>
      <c r="AC10" s="24">
        <f>AA10/Y10*100</f>
        <v>31.659843474611833</v>
      </c>
      <c r="AD10" s="138">
        <v>123600</v>
      </c>
      <c r="AE10" s="21">
        <v>47672.52</v>
      </c>
      <c r="AF10" s="138">
        <v>50939.111</v>
      </c>
      <c r="AG10" s="21">
        <f>AF10/AE10*100</f>
        <v>106.85214668744175</v>
      </c>
      <c r="AH10" s="24">
        <f>AF10/AD10*100</f>
        <v>41.21287297734628</v>
      </c>
      <c r="AI10" s="138">
        <v>18362</v>
      </c>
      <c r="AJ10" s="28">
        <v>10161.5308</v>
      </c>
      <c r="AK10" s="138">
        <v>9465.713</v>
      </c>
      <c r="AL10" s="21">
        <f>AK10/AJ10*100</f>
        <v>93.15243132461892</v>
      </c>
      <c r="AM10" s="24">
        <f>AK10/AI10*100</f>
        <v>51.550555495044115</v>
      </c>
      <c r="AN10" s="34">
        <v>13500</v>
      </c>
      <c r="AO10" s="28">
        <v>6072.299999999999</v>
      </c>
      <c r="AP10" s="138">
        <v>10189.3</v>
      </c>
      <c r="AQ10" s="21">
        <f>AP10/AO10*100</f>
        <v>167.79968051644354</v>
      </c>
      <c r="AR10" s="24">
        <f>AP10/AN10*100</f>
        <v>75.47629629629628</v>
      </c>
      <c r="AS10" s="29"/>
      <c r="AT10" s="29"/>
      <c r="AU10" s="24">
        <v>0</v>
      </c>
      <c r="AV10" s="24"/>
      <c r="AW10" s="24"/>
      <c r="AX10" s="24"/>
      <c r="AY10" s="138">
        <v>443364.4</v>
      </c>
      <c r="AZ10" s="28">
        <f>AY10/2</f>
        <v>221682.2</v>
      </c>
      <c r="BA10" s="138">
        <v>221682.2</v>
      </c>
      <c r="BB10" s="21"/>
      <c r="BC10" s="28">
        <v>0</v>
      </c>
      <c r="BD10" s="21">
        <v>0</v>
      </c>
      <c r="BE10" s="138">
        <v>0</v>
      </c>
      <c r="BF10" s="21">
        <f>BE10/2</f>
        <v>0</v>
      </c>
      <c r="BG10" s="138">
        <v>0</v>
      </c>
      <c r="BH10" s="28">
        <v>0</v>
      </c>
      <c r="BI10" s="28">
        <v>0</v>
      </c>
      <c r="BJ10" s="28">
        <v>0</v>
      </c>
      <c r="BK10" s="24"/>
      <c r="BL10" s="24"/>
      <c r="BM10" s="24"/>
      <c r="BN10" s="21">
        <f aca="true" t="shared" si="4" ref="BN10:BN41">BS10+BV10+BY10+CB10</f>
        <v>15750</v>
      </c>
      <c r="BO10" s="21">
        <f>BT10+BW10+BZ10+CC10+CF10</f>
        <v>4484.025</v>
      </c>
      <c r="BP10" s="21">
        <f aca="true" t="shared" si="5" ref="BP10:BP41">BU10+BX10+CA10+CD10</f>
        <v>7200.33</v>
      </c>
      <c r="BQ10" s="21">
        <f>BP10/BO10*100</f>
        <v>160.57738304313648</v>
      </c>
      <c r="BR10" s="24">
        <f>BP10/BN10*100</f>
        <v>45.71638095238095</v>
      </c>
      <c r="BS10" s="138">
        <v>1450</v>
      </c>
      <c r="BT10" s="28">
        <v>412.815</v>
      </c>
      <c r="BU10" s="138">
        <v>116.82</v>
      </c>
      <c r="BV10" s="138">
        <v>3400</v>
      </c>
      <c r="BW10" s="28">
        <v>967.98</v>
      </c>
      <c r="BX10" s="138">
        <v>1052.51</v>
      </c>
      <c r="BY10" s="28">
        <v>0</v>
      </c>
      <c r="BZ10" s="28">
        <v>0</v>
      </c>
      <c r="CA10" s="21">
        <v>0</v>
      </c>
      <c r="CB10" s="138">
        <v>10900</v>
      </c>
      <c r="CC10" s="28">
        <v>3103.23</v>
      </c>
      <c r="CD10" s="138">
        <v>6031</v>
      </c>
      <c r="CE10" s="28">
        <v>0</v>
      </c>
      <c r="CF10" s="28">
        <v>0</v>
      </c>
      <c r="CG10" s="28">
        <v>0</v>
      </c>
      <c r="CH10" s="138">
        <v>5474.3</v>
      </c>
      <c r="CI10" s="21">
        <v>2737.15</v>
      </c>
      <c r="CJ10" s="138">
        <v>2007.19</v>
      </c>
      <c r="CK10" s="138">
        <v>32000</v>
      </c>
      <c r="CL10" s="28">
        <v>9587.2</v>
      </c>
      <c r="CM10" s="138">
        <v>13826</v>
      </c>
      <c r="CN10" s="138">
        <v>147796</v>
      </c>
      <c r="CO10" s="28">
        <v>44279.6816</v>
      </c>
      <c r="CP10" s="138">
        <v>57741.531</v>
      </c>
      <c r="CQ10" s="138">
        <v>40000</v>
      </c>
      <c r="CR10" s="27">
        <v>11016</v>
      </c>
      <c r="CS10" s="138">
        <v>25821.595</v>
      </c>
      <c r="CT10" s="138">
        <v>500</v>
      </c>
      <c r="CU10" s="28">
        <v>149.8</v>
      </c>
      <c r="CV10" s="138">
        <v>61.006</v>
      </c>
      <c r="CW10" s="138">
        <v>2000</v>
      </c>
      <c r="CX10" s="28">
        <v>599.2</v>
      </c>
      <c r="CY10" s="138">
        <v>2401.078</v>
      </c>
      <c r="CZ10" s="27">
        <v>0</v>
      </c>
      <c r="DA10" s="28">
        <v>0</v>
      </c>
      <c r="DB10" s="27">
        <v>0</v>
      </c>
      <c r="DC10" s="138">
        <v>750</v>
      </c>
      <c r="DD10" s="28">
        <v>224.70000000000002</v>
      </c>
      <c r="DE10" s="138">
        <v>0</v>
      </c>
      <c r="DF10" s="138">
        <v>0</v>
      </c>
      <c r="DG10" s="21">
        <f>T10+Y10+AD10+AI10+AN10+AS10+AV10+AY10+BB10+BE10+BH10+BK10+BS10+BV10+BY10+CB10+CE10+CH10+CK10+CN10+CT10+CW10+CZ10+DC10</f>
        <v>899151.3</v>
      </c>
      <c r="DH10" s="21">
        <f>U10+Z10+AE10+AJ10+AO10+AT10+AW10+AZ10+BC10+BF10+BI10+BL10+BT10+BW10+BZ10+CC10+CF10+CI10+CL10+CO10+CU10+CX10+DA10+DD10</f>
        <v>351283.30740000005</v>
      </c>
      <c r="DI10" s="21">
        <f>V10+AA10+AF10+AK10+AP10+AU10+AX10+BA10+BD10+BG10+BJ10+BM10+BU10+BX10+CA10+CD10+CG10+CJ10+CM10+CP10+CV10+CY10+DB10+DE10+DF10</f>
        <v>403063.90630000003</v>
      </c>
      <c r="DJ10" s="27">
        <v>0</v>
      </c>
      <c r="DK10" s="27">
        <v>0</v>
      </c>
      <c r="DL10" s="27">
        <v>0</v>
      </c>
      <c r="DM10" s="138">
        <v>153426.8</v>
      </c>
      <c r="DN10" s="27">
        <f>DM10/2</f>
        <v>76713.4</v>
      </c>
      <c r="DO10" s="138">
        <v>27938.27</v>
      </c>
      <c r="DP10" s="27">
        <v>0</v>
      </c>
      <c r="DQ10" s="27">
        <v>0</v>
      </c>
      <c r="DR10" s="27">
        <v>0</v>
      </c>
      <c r="DS10" s="27">
        <v>0</v>
      </c>
      <c r="DT10" s="27"/>
      <c r="DU10" s="138">
        <v>0</v>
      </c>
      <c r="DV10" s="27">
        <v>0</v>
      </c>
      <c r="DW10" s="27">
        <f>DV10/2</f>
        <v>0</v>
      </c>
      <c r="DX10" s="138">
        <v>0</v>
      </c>
      <c r="DY10" s="138">
        <v>0</v>
      </c>
      <c r="DZ10" s="27">
        <f>DY10/2</f>
        <v>0</v>
      </c>
      <c r="EA10" s="138">
        <v>0</v>
      </c>
      <c r="EB10" s="27">
        <v>0</v>
      </c>
      <c r="EC10" s="21">
        <f aca="true" t="shared" si="6" ref="EC10:ED41">DJ10+DM10+DP10+DS10+DV10+DY10</f>
        <v>153426.8</v>
      </c>
      <c r="ED10" s="21">
        <f t="shared" si="6"/>
        <v>76713.4</v>
      </c>
      <c r="EE10" s="21">
        <f aca="true" t="shared" si="7" ref="EE10:EE73">DL10+DO10+DR10+DU10+DX10+EA10+EB10</f>
        <v>27938.27</v>
      </c>
    </row>
    <row r="11" spans="1:135" s="30" customFormat="1" ht="20.25" customHeight="1">
      <c r="A11" s="22">
        <v>2</v>
      </c>
      <c r="B11" s="31" t="s">
        <v>51</v>
      </c>
      <c r="C11" s="21">
        <v>68226.166</v>
      </c>
      <c r="D11" s="21">
        <v>61118.8074</v>
      </c>
      <c r="E11" s="21">
        <f aca="true" t="shared" si="8" ref="E11:E74">DG11+EC11-DY11</f>
        <v>819485.615</v>
      </c>
      <c r="F11" s="21">
        <f aca="true" t="shared" si="9" ref="F11:F74">DH11+ED11-DZ11</f>
        <v>376617.24973</v>
      </c>
      <c r="G11" s="21">
        <f t="shared" si="0"/>
        <v>360774.89430000004</v>
      </c>
      <c r="H11" s="21">
        <f t="shared" si="1"/>
        <v>95.79351305832182</v>
      </c>
      <c r="I11" s="21">
        <f t="shared" si="2"/>
        <v>44.02455487885532</v>
      </c>
      <c r="J11" s="21">
        <f>T11+Y11+AD11+AI11+AN11+AS11+BK11+BS11+BV11+BY11+CB11+CE11+CK11+CN11+CT11+CW11+DC11</f>
        <v>216463.9</v>
      </c>
      <c r="K11" s="21">
        <f>U11+Z11+AE11+AJ11+AO11+AT11+BL11+BT11+BW11+BZ11+CC11+CF11+CL11+CO11+CU11+CX11+DD11</f>
        <v>75106.39222999998</v>
      </c>
      <c r="L11" s="21">
        <f>V11+AA11+AF11+AK11+AP11+AU11+BM11+BU11+BX11+CA11+CD11+CG11+CM11+CP11+CV11+CY11+DE11+DF11</f>
        <v>92985.4343</v>
      </c>
      <c r="M11" s="21">
        <f aca="true" t="shared" si="10" ref="M11:M74">L11/K11*100</f>
        <v>123.80495393154902</v>
      </c>
      <c r="N11" s="21">
        <f>L11/J11*100</f>
        <v>42.956555019104805</v>
      </c>
      <c r="O11" s="21">
        <f>T11+AD11</f>
        <v>84747.6</v>
      </c>
      <c r="P11" s="21">
        <f>U11+AE11</f>
        <v>32687.14932</v>
      </c>
      <c r="Q11" s="21">
        <f>V11+AF11</f>
        <v>30901.9868</v>
      </c>
      <c r="R11" s="21">
        <f aca="true" t="shared" si="11" ref="R11:R74">Q11/P11*100</f>
        <v>94.53864115673211</v>
      </c>
      <c r="S11" s="24">
        <f>Q11/O11*100</f>
        <v>36.46355389415157</v>
      </c>
      <c r="T11" s="137">
        <v>10865.6</v>
      </c>
      <c r="U11" s="21">
        <v>4190.86192</v>
      </c>
      <c r="V11" s="138">
        <v>5131.3968</v>
      </c>
      <c r="W11" s="21">
        <f>V11/U10:U11*100</f>
        <v>122.4425165503902</v>
      </c>
      <c r="X11" s="24">
        <f>V11/T11*100</f>
        <v>47.2260786334855</v>
      </c>
      <c r="Y11" s="139">
        <v>6642.3</v>
      </c>
      <c r="Z11" s="21">
        <v>2189.96631</v>
      </c>
      <c r="AA11" s="138">
        <v>1388.4518</v>
      </c>
      <c r="AB11" s="21">
        <f t="shared" si="3"/>
        <v>63.40060089782843</v>
      </c>
      <c r="AC11" s="24">
        <f>AA11/Y11*100</f>
        <v>20.903178116014033</v>
      </c>
      <c r="AD11" s="138">
        <v>73882</v>
      </c>
      <c r="AE11" s="21">
        <v>28496.2874</v>
      </c>
      <c r="AF11" s="138">
        <v>25770.59</v>
      </c>
      <c r="AG11" s="21">
        <f aca="true" t="shared" si="12" ref="AG11:AG74">AF11/AE11*100</f>
        <v>90.43490346044165</v>
      </c>
      <c r="AH11" s="24">
        <f>AF11/AD11*100</f>
        <v>34.88074226469235</v>
      </c>
      <c r="AI11" s="138">
        <v>6814</v>
      </c>
      <c r="AJ11" s="28">
        <v>3770.8676</v>
      </c>
      <c r="AK11" s="138">
        <v>3560.58</v>
      </c>
      <c r="AL11" s="21">
        <f aca="true" t="shared" si="13" ref="AL11:AL73">AK11/AJ11*100</f>
        <v>94.42336294172725</v>
      </c>
      <c r="AM11" s="24">
        <f aca="true" t="shared" si="14" ref="AM11:AM74">AK11/AI11*100</f>
        <v>52.253889051951866</v>
      </c>
      <c r="AN11" s="34">
        <v>7500</v>
      </c>
      <c r="AO11" s="28">
        <v>3373.4999999999995</v>
      </c>
      <c r="AP11" s="138">
        <v>4990.1</v>
      </c>
      <c r="AQ11" s="21">
        <f>AP11/AO11*100</f>
        <v>147.92055728471917</v>
      </c>
      <c r="AR11" s="24">
        <f>AP11/AN11*100</f>
        <v>66.53466666666668</v>
      </c>
      <c r="AS11" s="29"/>
      <c r="AT11" s="29"/>
      <c r="AU11" s="24">
        <v>0</v>
      </c>
      <c r="AV11" s="24"/>
      <c r="AW11" s="24"/>
      <c r="AX11" s="24"/>
      <c r="AY11" s="138">
        <v>518133.3</v>
      </c>
      <c r="AZ11" s="28">
        <f aca="true" t="shared" si="15" ref="AZ11:AZ74">AY11/2</f>
        <v>259066.65</v>
      </c>
      <c r="BA11" s="138">
        <v>259066.7</v>
      </c>
      <c r="BB11" s="21"/>
      <c r="BC11" s="28">
        <v>0</v>
      </c>
      <c r="BD11" s="21">
        <v>0</v>
      </c>
      <c r="BE11" s="138">
        <v>3734</v>
      </c>
      <c r="BF11" s="21">
        <f aca="true" t="shared" si="16" ref="BF11:BF74">BE11/2</f>
        <v>1867</v>
      </c>
      <c r="BG11" s="138">
        <v>1395</v>
      </c>
      <c r="BH11" s="28">
        <v>0</v>
      </c>
      <c r="BI11" s="28">
        <v>0</v>
      </c>
      <c r="BJ11" s="28">
        <v>0</v>
      </c>
      <c r="BK11" s="24"/>
      <c r="BL11" s="24"/>
      <c r="BM11" s="24"/>
      <c r="BN11" s="21">
        <f t="shared" si="4"/>
        <v>6630</v>
      </c>
      <c r="BO11" s="21">
        <f aca="true" t="shared" si="17" ref="BO11:BO74">BT11+BW11+BZ11+CC11+CF11</f>
        <v>1887.5609999999997</v>
      </c>
      <c r="BP11" s="21">
        <f t="shared" si="5"/>
        <v>1475.6447</v>
      </c>
      <c r="BQ11" s="21">
        <f aca="true" t="shared" si="18" ref="BQ11:BQ74">BP11/BO11*100</f>
        <v>78.17732513015476</v>
      </c>
      <c r="BR11" s="24">
        <f aca="true" t="shared" si="19" ref="BR11:BR74">BP11/BN11*100</f>
        <v>22.257084464555057</v>
      </c>
      <c r="BS11" s="138">
        <v>6000</v>
      </c>
      <c r="BT11" s="28">
        <v>1708.1999999999998</v>
      </c>
      <c r="BU11" s="138">
        <v>997.9447</v>
      </c>
      <c r="BV11" s="138">
        <v>0</v>
      </c>
      <c r="BW11" s="28">
        <v>0</v>
      </c>
      <c r="BX11" s="138">
        <v>0</v>
      </c>
      <c r="BY11" s="28">
        <v>0</v>
      </c>
      <c r="BZ11" s="28">
        <v>0</v>
      </c>
      <c r="CA11" s="21">
        <v>0</v>
      </c>
      <c r="CB11" s="138">
        <v>630</v>
      </c>
      <c r="CC11" s="28">
        <v>179.361</v>
      </c>
      <c r="CD11" s="138">
        <v>477.7</v>
      </c>
      <c r="CE11" s="28">
        <v>0</v>
      </c>
      <c r="CF11" s="28">
        <v>0</v>
      </c>
      <c r="CG11" s="28">
        <v>0</v>
      </c>
      <c r="CH11" s="138">
        <v>17305.4</v>
      </c>
      <c r="CI11" s="21">
        <v>8652.7</v>
      </c>
      <c r="CJ11" s="138">
        <v>6367.76</v>
      </c>
      <c r="CK11" s="138">
        <v>0</v>
      </c>
      <c r="CL11" s="28">
        <v>0</v>
      </c>
      <c r="CM11" s="138">
        <v>0</v>
      </c>
      <c r="CN11" s="138">
        <v>104100</v>
      </c>
      <c r="CO11" s="28">
        <v>31188.36</v>
      </c>
      <c r="CP11" s="138">
        <v>50751.471</v>
      </c>
      <c r="CQ11" s="138">
        <v>57000</v>
      </c>
      <c r="CR11" s="27">
        <v>15697.8</v>
      </c>
      <c r="CS11" s="138">
        <v>33964.161</v>
      </c>
      <c r="CT11" s="138">
        <v>0</v>
      </c>
      <c r="CU11" s="28">
        <v>0</v>
      </c>
      <c r="CV11" s="138">
        <v>0</v>
      </c>
      <c r="CW11" s="138">
        <v>0</v>
      </c>
      <c r="CX11" s="28">
        <v>0</v>
      </c>
      <c r="CY11" s="138">
        <v>0</v>
      </c>
      <c r="CZ11" s="27">
        <v>0</v>
      </c>
      <c r="DA11" s="28">
        <v>0</v>
      </c>
      <c r="DB11" s="27">
        <v>0</v>
      </c>
      <c r="DC11" s="138">
        <v>30</v>
      </c>
      <c r="DD11" s="28">
        <v>8.988</v>
      </c>
      <c r="DE11" s="138">
        <v>-82.8</v>
      </c>
      <c r="DF11" s="138">
        <v>0</v>
      </c>
      <c r="DG11" s="21">
        <f>T11+Y11+AD11+AI11+AN11+AS11+AV11+AY11+BB11+BE11+BH11+BK11+BS11+BV11+BY11+CB11+CE11+CH11+CK11+CN11+CT11+CW11+CZ11+DC11</f>
        <v>755636.6</v>
      </c>
      <c r="DH11" s="21">
        <f>U11+Z11+AE11+AJ11+AO11+AT11+AW11+AZ11+BC11+BF11+BI11+BL11+BT11+BW11+BZ11+CC11+CF11+CI11+CL11+CO11+CU11+CX11+DA11+DD11</f>
        <v>344692.74223</v>
      </c>
      <c r="DI11" s="21">
        <f>V11+AA11+AF11+AK11+AP11+AU11+AX11+BA11+BD11+BG11+BJ11+BM11+BU11+BX11+CA11+CD11+CG11+CJ11+CM11+CP11+CV11+CY11+DB11+DE11+DF11</f>
        <v>359814.89430000004</v>
      </c>
      <c r="DJ11" s="27">
        <v>0</v>
      </c>
      <c r="DK11" s="27">
        <v>0</v>
      </c>
      <c r="DL11" s="27">
        <v>0</v>
      </c>
      <c r="DM11" s="138">
        <v>63849.015</v>
      </c>
      <c r="DN11" s="27">
        <f aca="true" t="shared" si="20" ref="DN11:DN74">DM11/2</f>
        <v>31924.5075</v>
      </c>
      <c r="DO11" s="138">
        <v>960</v>
      </c>
      <c r="DP11" s="27">
        <v>0</v>
      </c>
      <c r="DQ11" s="27">
        <v>0</v>
      </c>
      <c r="DR11" s="27">
        <v>0</v>
      </c>
      <c r="DS11" s="27">
        <v>0</v>
      </c>
      <c r="DT11" s="27">
        <v>0</v>
      </c>
      <c r="DU11" s="138">
        <v>0</v>
      </c>
      <c r="DV11" s="27">
        <v>0</v>
      </c>
      <c r="DW11" s="27">
        <v>0</v>
      </c>
      <c r="DX11" s="138">
        <v>0</v>
      </c>
      <c r="DY11" s="138">
        <v>89994.826</v>
      </c>
      <c r="DZ11" s="27">
        <f aca="true" t="shared" si="21" ref="DZ11:DZ74">DY11/2</f>
        <v>44997.413</v>
      </c>
      <c r="EA11" s="138">
        <v>0</v>
      </c>
      <c r="EB11" s="27">
        <v>0</v>
      </c>
      <c r="EC11" s="21">
        <f t="shared" si="6"/>
        <v>153843.84100000001</v>
      </c>
      <c r="ED11" s="21">
        <f t="shared" si="6"/>
        <v>76921.92050000001</v>
      </c>
      <c r="EE11" s="21">
        <f t="shared" si="7"/>
        <v>960</v>
      </c>
    </row>
    <row r="12" spans="1:135" s="30" customFormat="1" ht="20.25" customHeight="1">
      <c r="A12" s="22">
        <v>3</v>
      </c>
      <c r="B12" s="31" t="s">
        <v>52</v>
      </c>
      <c r="C12" s="21">
        <v>458612.6302</v>
      </c>
      <c r="D12" s="21">
        <v>59857.3706</v>
      </c>
      <c r="E12" s="21">
        <f t="shared" si="8"/>
        <v>1206785.62</v>
      </c>
      <c r="F12" s="21">
        <f t="shared" si="9"/>
        <v>532108.01138</v>
      </c>
      <c r="G12" s="21">
        <f t="shared" si="0"/>
        <v>359342.13330000004</v>
      </c>
      <c r="H12" s="21">
        <f t="shared" si="1"/>
        <v>67.53180286988372</v>
      </c>
      <c r="I12" s="21">
        <f t="shared" si="2"/>
        <v>29.776799403691932</v>
      </c>
      <c r="J12" s="21">
        <f>T12+Y12+AD12+AI12+AN12+AS12+BK12+BS12+BV12+BY12+CB12+CE12+CK12+CN12+CT12+CW12+DC12</f>
        <v>323490.2</v>
      </c>
      <c r="K12" s="21">
        <f>U12+Z12+AE12+AJ12+AO12+AT12+BL12+BT12+BW12+BZ12+CC12+CF12+CL12+CO12+CU12+CX12+DD12</f>
        <v>90460.30138</v>
      </c>
      <c r="L12" s="21">
        <f>V12+AA12+AF12+AK12+AP12+AU12+BM12+BU12+BX12+CA12+CD12+CG12+CM12+CP12+CV12+CY12+DE12+DF12</f>
        <v>144397.67330000002</v>
      </c>
      <c r="M12" s="21">
        <f t="shared" si="10"/>
        <v>159.6254612212967</v>
      </c>
      <c r="N12" s="21">
        <f>L12/J12*100</f>
        <v>44.637418165990816</v>
      </c>
      <c r="O12" s="21">
        <f>T12+AD12</f>
        <v>128580.1</v>
      </c>
      <c r="P12" s="21">
        <f>U12+AE12</f>
        <v>36641.5</v>
      </c>
      <c r="Q12" s="21">
        <f>V12+AF12</f>
        <v>49957.746600000006</v>
      </c>
      <c r="R12" s="21">
        <f t="shared" si="11"/>
        <v>136.34197999536048</v>
      </c>
      <c r="S12" s="24">
        <f>Q12/O12*100</f>
        <v>38.85340468703944</v>
      </c>
      <c r="T12" s="137">
        <v>33580.1</v>
      </c>
      <c r="U12" s="21">
        <v>0</v>
      </c>
      <c r="V12" s="138">
        <v>12503.7666</v>
      </c>
      <c r="W12" s="21" t="e">
        <f aca="true" t="shared" si="22" ref="W12:W75">V12/U11:U12*100</f>
        <v>#DIV/0!</v>
      </c>
      <c r="X12" s="24">
        <f>V12/T12*100</f>
        <v>37.23564432506157</v>
      </c>
      <c r="Y12" s="139">
        <v>31054.9</v>
      </c>
      <c r="Z12" s="21">
        <v>0</v>
      </c>
      <c r="AA12" s="138">
        <v>9654.2797</v>
      </c>
      <c r="AB12" s="21" t="e">
        <f t="shared" si="3"/>
        <v>#DIV/0!</v>
      </c>
      <c r="AC12" s="24">
        <f>AA12/Y12*100</f>
        <v>31.087782282345135</v>
      </c>
      <c r="AD12" s="138">
        <v>95000</v>
      </c>
      <c r="AE12" s="21">
        <v>36641.5</v>
      </c>
      <c r="AF12" s="138">
        <v>37453.98</v>
      </c>
      <c r="AG12" s="21">
        <f t="shared" si="12"/>
        <v>102.21737647203308</v>
      </c>
      <c r="AH12" s="24">
        <f>AF12/AD12*100</f>
        <v>39.42524210526316</v>
      </c>
      <c r="AI12" s="138">
        <v>11684.3</v>
      </c>
      <c r="AJ12" s="28">
        <v>6466.09162</v>
      </c>
      <c r="AK12" s="138">
        <v>5680.99</v>
      </c>
      <c r="AL12" s="21">
        <f t="shared" si="13"/>
        <v>87.8581735901849</v>
      </c>
      <c r="AM12" s="24">
        <f t="shared" si="14"/>
        <v>48.62071326480834</v>
      </c>
      <c r="AN12" s="34">
        <v>14000</v>
      </c>
      <c r="AO12" s="28">
        <v>6297.2</v>
      </c>
      <c r="AP12" s="138">
        <v>9166.406</v>
      </c>
      <c r="AQ12" s="21">
        <f>AP12/AO12*100</f>
        <v>145.5632026932605</v>
      </c>
      <c r="AR12" s="24">
        <f>AP12/AN12*100</f>
        <v>65.47432857142857</v>
      </c>
      <c r="AS12" s="29"/>
      <c r="AT12" s="29"/>
      <c r="AU12" s="24">
        <v>0</v>
      </c>
      <c r="AV12" s="24"/>
      <c r="AW12" s="24"/>
      <c r="AX12" s="24"/>
      <c r="AY12" s="138">
        <v>425088.4</v>
      </c>
      <c r="AZ12" s="28">
        <f t="shared" si="15"/>
        <v>212544.2</v>
      </c>
      <c r="BA12" s="138">
        <v>212544.2</v>
      </c>
      <c r="BB12" s="21"/>
      <c r="BC12" s="28">
        <v>0</v>
      </c>
      <c r="BD12" s="21">
        <v>0</v>
      </c>
      <c r="BE12" s="138">
        <v>1631.8</v>
      </c>
      <c r="BF12" s="21">
        <f t="shared" si="16"/>
        <v>815.9</v>
      </c>
      <c r="BG12" s="138">
        <v>1305.4</v>
      </c>
      <c r="BH12" s="28">
        <v>0</v>
      </c>
      <c r="BI12" s="28">
        <v>0</v>
      </c>
      <c r="BJ12" s="28">
        <v>0</v>
      </c>
      <c r="BK12" s="24"/>
      <c r="BL12" s="24"/>
      <c r="BM12" s="24"/>
      <c r="BN12" s="21">
        <f t="shared" si="4"/>
        <v>14724.400000000001</v>
      </c>
      <c r="BO12" s="21">
        <f t="shared" si="17"/>
        <v>4192.036679999999</v>
      </c>
      <c r="BP12" s="21">
        <f t="shared" si="5"/>
        <v>8490.874</v>
      </c>
      <c r="BQ12" s="21">
        <f t="shared" si="18"/>
        <v>202.54770289843935</v>
      </c>
      <c r="BR12" s="24">
        <f t="shared" si="19"/>
        <v>57.66533101518567</v>
      </c>
      <c r="BS12" s="138">
        <v>7353.8</v>
      </c>
      <c r="BT12" s="28">
        <v>2093.62686</v>
      </c>
      <c r="BU12" s="138">
        <v>5039.724</v>
      </c>
      <c r="BV12" s="138">
        <v>0</v>
      </c>
      <c r="BW12" s="28">
        <v>0</v>
      </c>
      <c r="BX12" s="138">
        <v>0</v>
      </c>
      <c r="BY12" s="28">
        <v>0</v>
      </c>
      <c r="BZ12" s="28">
        <v>0</v>
      </c>
      <c r="CA12" s="21">
        <v>0</v>
      </c>
      <c r="CB12" s="138">
        <v>7370.6</v>
      </c>
      <c r="CC12" s="28">
        <v>2098.40982</v>
      </c>
      <c r="CD12" s="138">
        <v>3451.15</v>
      </c>
      <c r="CE12" s="28">
        <v>0</v>
      </c>
      <c r="CF12" s="28">
        <v>0</v>
      </c>
      <c r="CG12" s="28">
        <v>0</v>
      </c>
      <c r="CH12" s="138">
        <v>5474.3</v>
      </c>
      <c r="CI12" s="21">
        <v>2737.15</v>
      </c>
      <c r="CJ12" s="138">
        <v>1094.86</v>
      </c>
      <c r="CK12" s="138">
        <v>1980</v>
      </c>
      <c r="CL12" s="28">
        <v>593.2080000000001</v>
      </c>
      <c r="CM12" s="138">
        <v>1450</v>
      </c>
      <c r="CN12" s="138">
        <v>114562.3</v>
      </c>
      <c r="CO12" s="28">
        <v>34322.86508</v>
      </c>
      <c r="CP12" s="138">
        <v>51475.405</v>
      </c>
      <c r="CQ12" s="138">
        <v>50000</v>
      </c>
      <c r="CR12" s="27">
        <v>13770</v>
      </c>
      <c r="CS12" s="138">
        <v>26865.898</v>
      </c>
      <c r="CT12" s="138">
        <v>3000</v>
      </c>
      <c r="CU12" s="28">
        <v>898.8000000000001</v>
      </c>
      <c r="CV12" s="138">
        <v>6872.152</v>
      </c>
      <c r="CW12" s="138">
        <v>3500</v>
      </c>
      <c r="CX12" s="28">
        <v>1048.6000000000001</v>
      </c>
      <c r="CY12" s="138">
        <v>607.03</v>
      </c>
      <c r="CZ12" s="27">
        <v>0</v>
      </c>
      <c r="DA12" s="28">
        <v>0</v>
      </c>
      <c r="DB12" s="27">
        <v>0</v>
      </c>
      <c r="DC12" s="138">
        <v>404.2</v>
      </c>
      <c r="DD12" s="28">
        <v>0</v>
      </c>
      <c r="DE12" s="138">
        <v>1042.79</v>
      </c>
      <c r="DF12" s="138">
        <v>0</v>
      </c>
      <c r="DG12" s="21">
        <f>T12+Y12+AD12+AI12+AN12+AS12+AV12+AY12+BB12+BE12+BH12+BK12+BS12+BV12+BY12+CB12+CE12+CH12+CK12+CN12+CT12+CW12+CZ12+DC12</f>
        <v>755684.7000000001</v>
      </c>
      <c r="DH12" s="21">
        <f>U12+Z12+AE12+AJ12+AO12+AT12+AW12+AZ12+BC12+BF12+BI12+BL12+BT12+BW12+BZ12+CC12+CF12+CI12+CL12+CO12+CU12+CX12+DA12+DD12</f>
        <v>306557.55138</v>
      </c>
      <c r="DI12" s="21">
        <f>V12+AA12+AF12+AK12+AP12+AU12+AX12+BA12+BD12+BG12+BJ12+BM12+BU12+BX12+CA12+CD12+CG12+CJ12+CM12+CP12+CV12+CY12+DB12+DE12+DF12</f>
        <v>359342.13330000004</v>
      </c>
      <c r="DJ12" s="27">
        <v>0</v>
      </c>
      <c r="DK12" s="27">
        <v>0</v>
      </c>
      <c r="DL12" s="27">
        <v>0</v>
      </c>
      <c r="DM12" s="138">
        <v>451100.92</v>
      </c>
      <c r="DN12" s="27">
        <f t="shared" si="20"/>
        <v>225550.46</v>
      </c>
      <c r="DO12" s="138">
        <v>0</v>
      </c>
      <c r="DP12" s="27">
        <v>0</v>
      </c>
      <c r="DQ12" s="27">
        <v>0</v>
      </c>
      <c r="DR12" s="27">
        <v>0</v>
      </c>
      <c r="DS12" s="27">
        <v>0</v>
      </c>
      <c r="DT12" s="27">
        <v>0</v>
      </c>
      <c r="DU12" s="138">
        <v>0</v>
      </c>
      <c r="DV12" s="27">
        <v>0</v>
      </c>
      <c r="DW12" s="27">
        <v>0</v>
      </c>
      <c r="DX12" s="138">
        <v>0</v>
      </c>
      <c r="DY12" s="138">
        <v>0</v>
      </c>
      <c r="DZ12" s="27">
        <f t="shared" si="21"/>
        <v>0</v>
      </c>
      <c r="EA12" s="138">
        <v>0</v>
      </c>
      <c r="EB12" s="27">
        <v>0</v>
      </c>
      <c r="EC12" s="21">
        <f t="shared" si="6"/>
        <v>451100.92</v>
      </c>
      <c r="ED12" s="21">
        <f t="shared" si="6"/>
        <v>225550.46</v>
      </c>
      <c r="EE12" s="21">
        <f t="shared" si="7"/>
        <v>0</v>
      </c>
    </row>
    <row r="13" spans="1:135" s="30" customFormat="1" ht="20.25" customHeight="1">
      <c r="A13" s="22">
        <v>4</v>
      </c>
      <c r="B13" s="31" t="s">
        <v>53</v>
      </c>
      <c r="C13" s="21">
        <v>29959.0925</v>
      </c>
      <c r="D13" s="21">
        <v>27129.1611</v>
      </c>
      <c r="E13" s="21">
        <f t="shared" si="8"/>
        <v>439245.89999999997</v>
      </c>
      <c r="F13" s="21">
        <f t="shared" si="9"/>
        <v>190008.01312000002</v>
      </c>
      <c r="G13" s="21">
        <f t="shared" si="0"/>
        <v>199179.28819999998</v>
      </c>
      <c r="H13" s="21">
        <f t="shared" si="1"/>
        <v>104.82678331792661</v>
      </c>
      <c r="I13" s="21">
        <f t="shared" si="2"/>
        <v>45.34573645422758</v>
      </c>
      <c r="J13" s="21">
        <f>T13+Y13+AD13+AI13+AN13+AS13+BK13+BS13+BV13+BY13+CB13+CE13+CK13+CN13+CT13+CW13+DC13</f>
        <v>139490.9</v>
      </c>
      <c r="K13" s="21">
        <f>U13+Z13+AE13+AJ13+AO13+AT13+BL13+BT13+BW13+BZ13+CC13+CF13+CL13+CO13+CU13+CX13+DD13</f>
        <v>40130.513119999996</v>
      </c>
      <c r="L13" s="21">
        <f>V13+AA13+AF13+AK13+AP13+AU13+BM13+BU13+BX13+CA13+CD13+CG13+CM13+CP13+CV13+CY13+DE13+DF13</f>
        <v>55145.45820000001</v>
      </c>
      <c r="M13" s="21">
        <f t="shared" si="10"/>
        <v>137.41528306678183</v>
      </c>
      <c r="N13" s="21">
        <f>L13/J13*100</f>
        <v>39.53337328814999</v>
      </c>
      <c r="O13" s="21">
        <f>T13+AD13</f>
        <v>52400</v>
      </c>
      <c r="P13" s="21">
        <f>U13+AE13</f>
        <v>18461.83906</v>
      </c>
      <c r="Q13" s="21">
        <f>V13+AF13</f>
        <v>24823.013600000002</v>
      </c>
      <c r="R13" s="21">
        <f t="shared" si="11"/>
        <v>134.4558010679571</v>
      </c>
      <c r="S13" s="24">
        <f>Q13/O13*100</f>
        <v>47.37216335877863</v>
      </c>
      <c r="T13" s="137">
        <v>6034.2</v>
      </c>
      <c r="U13" s="21">
        <v>578.55</v>
      </c>
      <c r="V13" s="138">
        <v>1145.129</v>
      </c>
      <c r="W13" s="21">
        <f t="shared" si="22"/>
        <v>197.93086163685075</v>
      </c>
      <c r="X13" s="24">
        <f>V13/T13*100</f>
        <v>18.97731265122137</v>
      </c>
      <c r="Y13" s="139">
        <v>23000</v>
      </c>
      <c r="Z13" s="21">
        <v>0</v>
      </c>
      <c r="AA13" s="138">
        <v>3165.0745</v>
      </c>
      <c r="AB13" s="21" t="e">
        <f t="shared" si="3"/>
        <v>#DIV/0!</v>
      </c>
      <c r="AC13" s="24">
        <f>AA13/Y13*100</f>
        <v>13.76119347826087</v>
      </c>
      <c r="AD13" s="138">
        <v>46365.8</v>
      </c>
      <c r="AE13" s="21">
        <v>17883.28906</v>
      </c>
      <c r="AF13" s="138">
        <v>23677.8846</v>
      </c>
      <c r="AG13" s="21">
        <f t="shared" si="12"/>
        <v>132.40229199762206</v>
      </c>
      <c r="AH13" s="24">
        <f>AF13/AD13*100</f>
        <v>51.067564023482824</v>
      </c>
      <c r="AI13" s="138">
        <v>4990.9</v>
      </c>
      <c r="AJ13" s="28">
        <v>2761.9640600000002</v>
      </c>
      <c r="AK13" s="138">
        <v>2224.66</v>
      </c>
      <c r="AL13" s="21">
        <f t="shared" si="13"/>
        <v>80.54630515358696</v>
      </c>
      <c r="AM13" s="24">
        <f t="shared" si="14"/>
        <v>44.57432527199503</v>
      </c>
      <c r="AN13" s="34">
        <v>8200</v>
      </c>
      <c r="AO13" s="28">
        <v>3688.3599999999997</v>
      </c>
      <c r="AP13" s="138">
        <v>5360.15</v>
      </c>
      <c r="AQ13" s="21">
        <f>AP13/AO13*100</f>
        <v>145.3261069960633</v>
      </c>
      <c r="AR13" s="24">
        <f>AP13/AN13*100</f>
        <v>65.36768292682926</v>
      </c>
      <c r="AS13" s="29"/>
      <c r="AT13" s="29"/>
      <c r="AU13" s="24">
        <v>0</v>
      </c>
      <c r="AV13" s="24"/>
      <c r="AW13" s="24"/>
      <c r="AX13" s="24"/>
      <c r="AY13" s="138">
        <v>280525.2</v>
      </c>
      <c r="AZ13" s="28">
        <f t="shared" si="15"/>
        <v>140262.6</v>
      </c>
      <c r="BA13" s="138">
        <v>140262.6</v>
      </c>
      <c r="BB13" s="21"/>
      <c r="BC13" s="28">
        <v>0</v>
      </c>
      <c r="BD13" s="21">
        <v>0</v>
      </c>
      <c r="BE13" s="138">
        <v>1634.8</v>
      </c>
      <c r="BF13" s="21">
        <f t="shared" si="16"/>
        <v>817.4</v>
      </c>
      <c r="BG13" s="138">
        <v>1307.8</v>
      </c>
      <c r="BH13" s="28">
        <v>0</v>
      </c>
      <c r="BI13" s="28">
        <v>0</v>
      </c>
      <c r="BJ13" s="28">
        <v>0</v>
      </c>
      <c r="BK13" s="24"/>
      <c r="BL13" s="24"/>
      <c r="BM13" s="24"/>
      <c r="BN13" s="21">
        <f t="shared" si="4"/>
        <v>2100</v>
      </c>
      <c r="BO13" s="21">
        <f t="shared" si="17"/>
        <v>597.87</v>
      </c>
      <c r="BP13" s="21">
        <f t="shared" si="5"/>
        <v>743.0325</v>
      </c>
      <c r="BQ13" s="21">
        <f t="shared" si="18"/>
        <v>124.27994380049174</v>
      </c>
      <c r="BR13" s="24">
        <f t="shared" si="19"/>
        <v>35.3825</v>
      </c>
      <c r="BS13" s="138">
        <v>400</v>
      </c>
      <c r="BT13" s="28">
        <v>113.88</v>
      </c>
      <c r="BU13" s="138">
        <v>143.0325</v>
      </c>
      <c r="BV13" s="138">
        <v>0</v>
      </c>
      <c r="BW13" s="28">
        <v>0</v>
      </c>
      <c r="BX13" s="138">
        <v>0</v>
      </c>
      <c r="BY13" s="28">
        <v>0</v>
      </c>
      <c r="BZ13" s="28">
        <v>0</v>
      </c>
      <c r="CA13" s="21">
        <v>0</v>
      </c>
      <c r="CB13" s="138">
        <v>1700</v>
      </c>
      <c r="CC13" s="28">
        <v>483.99</v>
      </c>
      <c r="CD13" s="138">
        <v>600</v>
      </c>
      <c r="CE13" s="28">
        <v>0</v>
      </c>
      <c r="CF13" s="28">
        <v>0</v>
      </c>
      <c r="CG13" s="28">
        <v>0</v>
      </c>
      <c r="CH13" s="138">
        <v>5474.3</v>
      </c>
      <c r="CI13" s="21">
        <v>2737.15</v>
      </c>
      <c r="CJ13" s="138">
        <v>2463.43</v>
      </c>
      <c r="CK13" s="138">
        <v>1800</v>
      </c>
      <c r="CL13" s="28">
        <v>539.28</v>
      </c>
      <c r="CM13" s="138">
        <v>1162.48</v>
      </c>
      <c r="CN13" s="138">
        <v>46700</v>
      </c>
      <c r="CO13" s="28">
        <v>13991.32</v>
      </c>
      <c r="CP13" s="138">
        <v>17532.7176</v>
      </c>
      <c r="CQ13" s="138">
        <v>18000</v>
      </c>
      <c r="CR13" s="27">
        <v>4957.2</v>
      </c>
      <c r="CS13" s="138">
        <v>6485.38</v>
      </c>
      <c r="CT13" s="138">
        <v>0</v>
      </c>
      <c r="CU13" s="28">
        <v>0</v>
      </c>
      <c r="CV13" s="138">
        <v>0</v>
      </c>
      <c r="CW13" s="138">
        <v>0</v>
      </c>
      <c r="CX13" s="28">
        <v>0</v>
      </c>
      <c r="CY13" s="138">
        <v>0</v>
      </c>
      <c r="CZ13" s="27">
        <v>0</v>
      </c>
      <c r="DA13" s="28">
        <v>0</v>
      </c>
      <c r="DB13" s="27">
        <v>0</v>
      </c>
      <c r="DC13" s="138">
        <v>300</v>
      </c>
      <c r="DD13" s="28">
        <v>89.88</v>
      </c>
      <c r="DE13" s="138">
        <v>134.33</v>
      </c>
      <c r="DF13" s="138">
        <v>0</v>
      </c>
      <c r="DG13" s="21">
        <f>T13+Y13+AD13+AI13+AN13+AS13+AV13+AY13+BB13+BE13+BH13+BK13+BS13+BV13+BY13+CB13+CE13+CH13+CK13+CN13+CT13+CW13+CZ13+DC13</f>
        <v>427125.19999999995</v>
      </c>
      <c r="DH13" s="21">
        <f>U13+Z13+AE13+AJ13+AO13+AT13+AW13+AZ13+BC13+BF13+BI13+BL13+BT13+BW13+BZ13+CC13+CF13+CI13+CL13+CO13+CU13+CX13+DA13+DD13</f>
        <v>183947.66312</v>
      </c>
      <c r="DI13" s="21">
        <f>V13+AA13+AF13+AK13+AP13+AU13+AX13+BA13+BD13+BG13+BJ13+BM13+BU13+BX13+CA13+CD13+CG13+CJ13+CM13+CP13+CV13+CY13+DB13+DE13+DF13</f>
        <v>199179.28819999998</v>
      </c>
      <c r="DJ13" s="27">
        <v>0</v>
      </c>
      <c r="DK13" s="27">
        <v>0</v>
      </c>
      <c r="DL13" s="27">
        <v>0</v>
      </c>
      <c r="DM13" s="138">
        <v>12120.7</v>
      </c>
      <c r="DN13" s="27">
        <f t="shared" si="20"/>
        <v>6060.35</v>
      </c>
      <c r="DO13" s="138">
        <v>0</v>
      </c>
      <c r="DP13" s="27">
        <v>0</v>
      </c>
      <c r="DQ13" s="27">
        <v>0</v>
      </c>
      <c r="DR13" s="27">
        <v>0</v>
      </c>
      <c r="DS13" s="27">
        <v>0</v>
      </c>
      <c r="DT13" s="27">
        <v>0</v>
      </c>
      <c r="DU13" s="138">
        <v>0</v>
      </c>
      <c r="DV13" s="27">
        <v>0</v>
      </c>
      <c r="DW13" s="27">
        <v>0</v>
      </c>
      <c r="DX13" s="138">
        <v>0</v>
      </c>
      <c r="DY13" s="138">
        <v>20000</v>
      </c>
      <c r="DZ13" s="27">
        <f t="shared" si="21"/>
        <v>10000</v>
      </c>
      <c r="EA13" s="138">
        <v>20000</v>
      </c>
      <c r="EB13" s="27">
        <v>0</v>
      </c>
      <c r="EC13" s="21">
        <f t="shared" si="6"/>
        <v>32120.7</v>
      </c>
      <c r="ED13" s="21">
        <f t="shared" si="6"/>
        <v>16060.35</v>
      </c>
      <c r="EE13" s="21">
        <f t="shared" si="7"/>
        <v>20000</v>
      </c>
    </row>
    <row r="14" spans="1:135" s="30" customFormat="1" ht="20.25" customHeight="1">
      <c r="A14" s="22">
        <v>5</v>
      </c>
      <c r="B14" s="31" t="s">
        <v>54</v>
      </c>
      <c r="C14" s="21">
        <v>4386.8647</v>
      </c>
      <c r="D14" s="21">
        <v>9464.3402</v>
      </c>
      <c r="E14" s="21">
        <f t="shared" si="8"/>
        <v>53042</v>
      </c>
      <c r="F14" s="21">
        <f t="shared" si="9"/>
        <v>23075.460300000002</v>
      </c>
      <c r="G14" s="21">
        <f t="shared" si="0"/>
        <v>20813.8928</v>
      </c>
      <c r="H14" s="21">
        <f t="shared" si="1"/>
        <v>90.19925292671192</v>
      </c>
      <c r="I14" s="21">
        <f t="shared" si="2"/>
        <v>39.240399683269864</v>
      </c>
      <c r="J14" s="21">
        <f>T14+Y14+AD14+AI14+AN14+AS14+BK14+BS14+BV14+BY14+CB14+CE14+CK14+CN14+CT14+CW14+DC14</f>
        <v>16822.6</v>
      </c>
      <c r="K14" s="21">
        <f>U14+Z14+AE14+AJ14+AO14+AT14+BL14+BT14+BW14+BZ14+CC14+CF14+CL14+CO14+CU14+CX14+DD14</f>
        <v>4965.7603</v>
      </c>
      <c r="L14" s="21">
        <f>V14+AA14+AF14+AK14+AP14+AU14+BM14+BU14+BX14+CA14+CD14+CG14+CM14+CP14+CV14+CY14+DE14+DF14</f>
        <v>4954.1928</v>
      </c>
      <c r="M14" s="21">
        <f t="shared" si="10"/>
        <v>99.76705480528328</v>
      </c>
      <c r="N14" s="21">
        <f>L14/J14*100</f>
        <v>29.449626098225007</v>
      </c>
      <c r="O14" s="21">
        <f>T14+AD14</f>
        <v>9135</v>
      </c>
      <c r="P14" s="21">
        <f>U14+AE14</f>
        <v>3523.3695000000002</v>
      </c>
      <c r="Q14" s="21">
        <f>V14+AF14</f>
        <v>3163.945</v>
      </c>
      <c r="R14" s="21">
        <f t="shared" si="11"/>
        <v>89.79884170536187</v>
      </c>
      <c r="S14" s="24">
        <f>Q14/O14*100</f>
        <v>34.63541324575807</v>
      </c>
      <c r="T14" s="137">
        <v>85</v>
      </c>
      <c r="U14" s="21">
        <v>32.7845</v>
      </c>
      <c r="V14" s="138">
        <v>9.378</v>
      </c>
      <c r="W14" s="21">
        <f t="shared" si="22"/>
        <v>28.604981012368647</v>
      </c>
      <c r="X14" s="24">
        <f>V14/T14*100</f>
        <v>11.032941176470588</v>
      </c>
      <c r="Y14" s="139">
        <v>3200.6</v>
      </c>
      <c r="Z14" s="21">
        <v>131.88</v>
      </c>
      <c r="AA14" s="138">
        <v>513.024</v>
      </c>
      <c r="AB14" s="21">
        <f t="shared" si="3"/>
        <v>389.00818926296637</v>
      </c>
      <c r="AC14" s="24">
        <f>AA14/Y14*100</f>
        <v>16.02899456351934</v>
      </c>
      <c r="AD14" s="138">
        <v>9050</v>
      </c>
      <c r="AE14" s="21">
        <v>3490.585</v>
      </c>
      <c r="AF14" s="138">
        <v>3154.567</v>
      </c>
      <c r="AG14" s="21">
        <f t="shared" si="12"/>
        <v>90.37359067319662</v>
      </c>
      <c r="AH14" s="24">
        <f>AF14/AD14*100</f>
        <v>34.857093922651934</v>
      </c>
      <c r="AI14" s="138">
        <v>176</v>
      </c>
      <c r="AJ14" s="28">
        <v>97.39840000000001</v>
      </c>
      <c r="AK14" s="138">
        <v>110.5</v>
      </c>
      <c r="AL14" s="21">
        <f t="shared" si="13"/>
        <v>113.45155567237244</v>
      </c>
      <c r="AM14" s="24">
        <f t="shared" si="14"/>
        <v>62.78409090909091</v>
      </c>
      <c r="AN14" s="28">
        <v>0</v>
      </c>
      <c r="AO14" s="28">
        <f>AN14/100*44.98</f>
        <v>0</v>
      </c>
      <c r="AP14" s="138">
        <v>0</v>
      </c>
      <c r="AQ14" s="21"/>
      <c r="AR14" s="24"/>
      <c r="AS14" s="29"/>
      <c r="AT14" s="29"/>
      <c r="AU14" s="24">
        <v>0</v>
      </c>
      <c r="AV14" s="24"/>
      <c r="AW14" s="24"/>
      <c r="AX14" s="24"/>
      <c r="AY14" s="138">
        <v>31719.4</v>
      </c>
      <c r="AZ14" s="28">
        <f t="shared" si="15"/>
        <v>15859.7</v>
      </c>
      <c r="BA14" s="138">
        <v>15859.7</v>
      </c>
      <c r="BB14" s="21"/>
      <c r="BC14" s="28">
        <v>0</v>
      </c>
      <c r="BD14" s="21">
        <v>0</v>
      </c>
      <c r="BE14" s="138">
        <v>0</v>
      </c>
      <c r="BF14" s="21">
        <f t="shared" si="16"/>
        <v>0</v>
      </c>
      <c r="BG14" s="138">
        <v>0</v>
      </c>
      <c r="BH14" s="28">
        <v>0</v>
      </c>
      <c r="BI14" s="28">
        <v>0</v>
      </c>
      <c r="BJ14" s="28">
        <v>0</v>
      </c>
      <c r="BK14" s="24"/>
      <c r="BL14" s="24"/>
      <c r="BM14" s="24"/>
      <c r="BN14" s="21">
        <f t="shared" si="4"/>
        <v>400</v>
      </c>
      <c r="BO14" s="21">
        <f t="shared" si="17"/>
        <v>113.88</v>
      </c>
      <c r="BP14" s="21">
        <f t="shared" si="5"/>
        <v>275.85</v>
      </c>
      <c r="BQ14" s="21">
        <f t="shared" si="18"/>
        <v>242.22866174920972</v>
      </c>
      <c r="BR14" s="24">
        <f t="shared" si="19"/>
        <v>68.9625</v>
      </c>
      <c r="BS14" s="138">
        <v>400</v>
      </c>
      <c r="BT14" s="28">
        <v>113.88</v>
      </c>
      <c r="BU14" s="138">
        <v>275.85</v>
      </c>
      <c r="BV14" s="138">
        <v>0</v>
      </c>
      <c r="BW14" s="28">
        <v>0</v>
      </c>
      <c r="BX14" s="138">
        <v>0</v>
      </c>
      <c r="BY14" s="28">
        <v>0</v>
      </c>
      <c r="BZ14" s="28">
        <v>0</v>
      </c>
      <c r="CA14" s="21">
        <v>0</v>
      </c>
      <c r="CB14" s="138">
        <v>0</v>
      </c>
      <c r="CC14" s="28">
        <v>0</v>
      </c>
      <c r="CD14" s="138">
        <v>0</v>
      </c>
      <c r="CE14" s="28">
        <v>0</v>
      </c>
      <c r="CF14" s="28">
        <v>0</v>
      </c>
      <c r="CG14" s="28">
        <v>0</v>
      </c>
      <c r="CH14" s="138">
        <v>0</v>
      </c>
      <c r="CI14" s="21">
        <v>0</v>
      </c>
      <c r="CJ14" s="138">
        <v>0</v>
      </c>
      <c r="CK14" s="138">
        <v>0</v>
      </c>
      <c r="CL14" s="28">
        <v>0</v>
      </c>
      <c r="CM14" s="138">
        <v>0</v>
      </c>
      <c r="CN14" s="138">
        <v>3703</v>
      </c>
      <c r="CO14" s="28">
        <v>1099.2323999999999</v>
      </c>
      <c r="CP14" s="138">
        <v>404.4</v>
      </c>
      <c r="CQ14" s="138">
        <v>1269</v>
      </c>
      <c r="CR14" s="27">
        <v>349.4826</v>
      </c>
      <c r="CS14" s="138">
        <v>160.4</v>
      </c>
      <c r="CT14" s="138">
        <v>0</v>
      </c>
      <c r="CU14" s="28">
        <v>0</v>
      </c>
      <c r="CV14" s="138">
        <v>0</v>
      </c>
      <c r="CW14" s="138">
        <v>0</v>
      </c>
      <c r="CX14" s="28">
        <v>0</v>
      </c>
      <c r="CY14" s="138">
        <v>0</v>
      </c>
      <c r="CZ14" s="27">
        <v>0</v>
      </c>
      <c r="DA14" s="28">
        <v>0</v>
      </c>
      <c r="DB14" s="27">
        <v>0</v>
      </c>
      <c r="DC14" s="138">
        <v>208</v>
      </c>
      <c r="DD14" s="28">
        <v>0</v>
      </c>
      <c r="DE14" s="138">
        <v>486.4738</v>
      </c>
      <c r="DF14" s="138">
        <v>0</v>
      </c>
      <c r="DG14" s="21">
        <f>T14+Y14+AD14+AI14+AN14+AS14+AV14+AY14+BB14+BE14+BH14+BK14+BS14+BV14+BY14+CB14+CE14+CH14+CK14+CN14+CT14+CW14+CZ14+DC14</f>
        <v>48542</v>
      </c>
      <c r="DH14" s="21">
        <f>U14+Z14+AE14+AJ14+AO14+AT14+AW14+AZ14+BC14+BF14+BI14+BL14+BT14+BW14+BZ14+CC14+CF14+CI14+CL14+CO14+CU14+CX14+DA14+DD14</f>
        <v>20825.460300000002</v>
      </c>
      <c r="DI14" s="21">
        <f>V14+AA14+AF14+AK14+AP14+AU14+AX14+BA14+BD14+BG14+BJ14+BM14+BU14+BX14+CA14+CD14+CG14+CJ14+CM14+CP14+CV14+CY14+DB14+DE14+DF14</f>
        <v>20813.8928</v>
      </c>
      <c r="DJ14" s="27">
        <v>0</v>
      </c>
      <c r="DK14" s="27">
        <v>0</v>
      </c>
      <c r="DL14" s="27">
        <v>0</v>
      </c>
      <c r="DM14" s="138">
        <v>4500</v>
      </c>
      <c r="DN14" s="27">
        <f t="shared" si="20"/>
        <v>2250</v>
      </c>
      <c r="DO14" s="138">
        <v>0</v>
      </c>
      <c r="DP14" s="27">
        <v>0</v>
      </c>
      <c r="DQ14" s="27">
        <v>0</v>
      </c>
      <c r="DR14" s="27">
        <v>0</v>
      </c>
      <c r="DS14" s="27">
        <v>0</v>
      </c>
      <c r="DT14" s="27">
        <v>0</v>
      </c>
      <c r="DU14" s="138">
        <v>0</v>
      </c>
      <c r="DV14" s="27">
        <v>0</v>
      </c>
      <c r="DW14" s="27">
        <v>0</v>
      </c>
      <c r="DX14" s="138">
        <v>0</v>
      </c>
      <c r="DY14" s="138">
        <v>0</v>
      </c>
      <c r="DZ14" s="27">
        <f t="shared" si="21"/>
        <v>0</v>
      </c>
      <c r="EA14" s="138">
        <v>0</v>
      </c>
      <c r="EB14" s="27">
        <v>0</v>
      </c>
      <c r="EC14" s="21">
        <f t="shared" si="6"/>
        <v>4500</v>
      </c>
      <c r="ED14" s="21">
        <f t="shared" si="6"/>
        <v>2250</v>
      </c>
      <c r="EE14" s="21">
        <f t="shared" si="7"/>
        <v>0</v>
      </c>
    </row>
    <row r="15" spans="1:135" s="30" customFormat="1" ht="20.25" customHeight="1">
      <c r="A15" s="22">
        <v>6</v>
      </c>
      <c r="B15" s="31" t="s">
        <v>55</v>
      </c>
      <c r="C15" s="21">
        <v>294.1848</v>
      </c>
      <c r="D15" s="21">
        <v>2804.1917</v>
      </c>
      <c r="E15" s="21">
        <f t="shared" si="8"/>
        <v>22373.13</v>
      </c>
      <c r="F15" s="21">
        <f t="shared" si="9"/>
        <v>9811.633348</v>
      </c>
      <c r="G15" s="21">
        <f t="shared" si="0"/>
        <v>10119.054999999998</v>
      </c>
      <c r="H15" s="21">
        <f t="shared" si="1"/>
        <v>103.13323624208464</v>
      </c>
      <c r="I15" s="21">
        <f t="shared" si="2"/>
        <v>45.22860681540758</v>
      </c>
      <c r="J15" s="21">
        <f>T15+Y15+AD15+AI15+AN15+AS15+BK15+BS15+BV15+BY15+CB15+CE15+CK15+CN15+CT15+CW15+DC15</f>
        <v>8491.13</v>
      </c>
      <c r="K15" s="21">
        <f>U15+Z15+AE15+AJ15+AO15+AT15+BL15+BT15+BW15+BZ15+CC15+CF15+CL15+CO15+CU15+CX15+DD15</f>
        <v>2870.633348</v>
      </c>
      <c r="L15" s="21">
        <f>V15+AA15+AF15+AK15+AP15+AU15+BM15+BU15+BX15+CA15+CD15+CG15+CM15+CP15+CV15+CY15+DE15+DF15</f>
        <v>3323.955</v>
      </c>
      <c r="M15" s="21">
        <f t="shared" si="10"/>
        <v>115.7916946208346</v>
      </c>
      <c r="N15" s="21">
        <f>L15/J15*100</f>
        <v>39.146203155528184</v>
      </c>
      <c r="O15" s="21">
        <f>T15+AD15</f>
        <v>5150</v>
      </c>
      <c r="P15" s="21">
        <f>U15+AE15</f>
        <v>1697.08</v>
      </c>
      <c r="Q15" s="21">
        <f>V15+AF15</f>
        <v>2231.278</v>
      </c>
      <c r="R15" s="21">
        <f t="shared" si="11"/>
        <v>131.47747896386736</v>
      </c>
      <c r="S15" s="24">
        <f>Q15/O15*100</f>
        <v>43.325786407766984</v>
      </c>
      <c r="T15" s="137">
        <v>750</v>
      </c>
      <c r="U15" s="21">
        <v>0</v>
      </c>
      <c r="V15" s="138">
        <v>46.399</v>
      </c>
      <c r="W15" s="21" t="e">
        <f t="shared" si="22"/>
        <v>#DIV/0!</v>
      </c>
      <c r="X15" s="24">
        <f>V15/T15*100</f>
        <v>6.186533333333333</v>
      </c>
      <c r="Y15" s="139">
        <v>1348</v>
      </c>
      <c r="Z15" s="21">
        <v>444.4356</v>
      </c>
      <c r="AA15" s="138">
        <v>169.977</v>
      </c>
      <c r="AB15" s="21">
        <f t="shared" si="3"/>
        <v>38.24558608716313</v>
      </c>
      <c r="AC15" s="24">
        <f>AA15/Y15*100</f>
        <v>12.609569732937686</v>
      </c>
      <c r="AD15" s="138">
        <v>4400</v>
      </c>
      <c r="AE15" s="21">
        <v>1697.08</v>
      </c>
      <c r="AF15" s="138">
        <v>2184.879</v>
      </c>
      <c r="AG15" s="21">
        <f t="shared" si="12"/>
        <v>128.74342989134277</v>
      </c>
      <c r="AH15" s="24">
        <f>AF15/AD15*100</f>
        <v>49.65634090909091</v>
      </c>
      <c r="AI15" s="138">
        <v>520</v>
      </c>
      <c r="AJ15" s="28">
        <v>287.76800000000003</v>
      </c>
      <c r="AK15" s="138">
        <v>355.85</v>
      </c>
      <c r="AL15" s="21">
        <f t="shared" si="13"/>
        <v>123.65864168357842</v>
      </c>
      <c r="AM15" s="24">
        <f t="shared" si="14"/>
        <v>68.4326923076923</v>
      </c>
      <c r="AN15" s="28">
        <v>0</v>
      </c>
      <c r="AO15" s="28">
        <f>AN15/100*44.98</f>
        <v>0</v>
      </c>
      <c r="AP15" s="28">
        <v>0</v>
      </c>
      <c r="AQ15" s="21"/>
      <c r="AR15" s="24"/>
      <c r="AS15" s="29"/>
      <c r="AT15" s="29"/>
      <c r="AU15" s="24">
        <v>0</v>
      </c>
      <c r="AV15" s="24"/>
      <c r="AW15" s="24"/>
      <c r="AX15" s="24"/>
      <c r="AY15" s="138">
        <v>13590</v>
      </c>
      <c r="AZ15" s="28">
        <f t="shared" si="15"/>
        <v>6795</v>
      </c>
      <c r="BA15" s="138">
        <v>6795.1</v>
      </c>
      <c r="BB15" s="21"/>
      <c r="BC15" s="28">
        <v>0</v>
      </c>
      <c r="BD15" s="21">
        <v>0</v>
      </c>
      <c r="BE15" s="138">
        <v>0</v>
      </c>
      <c r="BF15" s="21">
        <f t="shared" si="16"/>
        <v>0</v>
      </c>
      <c r="BG15" s="138">
        <v>0</v>
      </c>
      <c r="BH15" s="28">
        <v>0</v>
      </c>
      <c r="BI15" s="28">
        <v>0</v>
      </c>
      <c r="BJ15" s="28">
        <v>0</v>
      </c>
      <c r="BK15" s="24"/>
      <c r="BL15" s="24"/>
      <c r="BM15" s="24"/>
      <c r="BN15" s="21">
        <f t="shared" si="4"/>
        <v>0</v>
      </c>
      <c r="BO15" s="21">
        <f t="shared" si="17"/>
        <v>0</v>
      </c>
      <c r="BP15" s="21">
        <f t="shared" si="5"/>
        <v>0</v>
      </c>
      <c r="BQ15" s="21" t="e">
        <f t="shared" si="18"/>
        <v>#DIV/0!</v>
      </c>
      <c r="BR15" s="24" t="e">
        <f t="shared" si="19"/>
        <v>#DIV/0!</v>
      </c>
      <c r="BS15" s="138">
        <v>0</v>
      </c>
      <c r="BT15" s="28">
        <v>0</v>
      </c>
      <c r="BU15" s="138">
        <v>0</v>
      </c>
      <c r="BV15" s="138">
        <v>0</v>
      </c>
      <c r="BW15" s="28">
        <v>0</v>
      </c>
      <c r="BX15" s="138">
        <v>0</v>
      </c>
      <c r="BY15" s="28">
        <v>0</v>
      </c>
      <c r="BZ15" s="28">
        <v>0</v>
      </c>
      <c r="CA15" s="21">
        <v>0</v>
      </c>
      <c r="CB15" s="138">
        <v>0</v>
      </c>
      <c r="CC15" s="28">
        <v>0</v>
      </c>
      <c r="CD15" s="138">
        <v>0</v>
      </c>
      <c r="CE15" s="28">
        <v>0</v>
      </c>
      <c r="CF15" s="28">
        <v>0</v>
      </c>
      <c r="CG15" s="28">
        <v>0</v>
      </c>
      <c r="CH15" s="138">
        <v>0</v>
      </c>
      <c r="CI15" s="21">
        <v>0</v>
      </c>
      <c r="CJ15" s="138">
        <v>0</v>
      </c>
      <c r="CK15" s="138">
        <v>0</v>
      </c>
      <c r="CL15" s="28">
        <v>0</v>
      </c>
      <c r="CM15" s="138">
        <v>0</v>
      </c>
      <c r="CN15" s="138">
        <v>1200</v>
      </c>
      <c r="CO15" s="28">
        <v>359.52</v>
      </c>
      <c r="CP15" s="138">
        <v>293.72</v>
      </c>
      <c r="CQ15" s="138">
        <v>1200</v>
      </c>
      <c r="CR15" s="27">
        <v>330.48</v>
      </c>
      <c r="CS15" s="138">
        <v>263.72</v>
      </c>
      <c r="CT15" s="138">
        <v>0</v>
      </c>
      <c r="CU15" s="28">
        <v>0</v>
      </c>
      <c r="CV15" s="138">
        <v>0</v>
      </c>
      <c r="CW15" s="138">
        <v>0</v>
      </c>
      <c r="CX15" s="28">
        <v>0</v>
      </c>
      <c r="CY15" s="138">
        <v>0</v>
      </c>
      <c r="CZ15" s="27">
        <v>0</v>
      </c>
      <c r="DA15" s="28">
        <v>0</v>
      </c>
      <c r="DB15" s="27">
        <v>0</v>
      </c>
      <c r="DC15" s="138">
        <v>273.13</v>
      </c>
      <c r="DD15" s="28">
        <v>81.82974800000001</v>
      </c>
      <c r="DE15" s="138">
        <v>273.13</v>
      </c>
      <c r="DF15" s="138">
        <v>0</v>
      </c>
      <c r="DG15" s="21">
        <f>T15+Y15+AD15+AI15+AN15+AS15+AV15+AY15+BB15+BE15+BH15+BK15+BS15+BV15+BY15+CB15+CE15+CH15+CK15+CN15+CT15+CW15+CZ15+DC15</f>
        <v>22081.13</v>
      </c>
      <c r="DH15" s="21">
        <f>U15+Z15+AE15+AJ15+AO15+AT15+AW15+AZ15+BC15+BF15+BI15+BL15+BT15+BW15+BZ15+CC15+CF15+CI15+CL15+CO15+CU15+CX15+DA15+DD15</f>
        <v>9665.633348</v>
      </c>
      <c r="DI15" s="21">
        <f>V15+AA15+AF15+AK15+AP15+AU15+AX15+BA15+BD15+BG15+BJ15+BM15+BU15+BX15+CA15+CD15+CG15+CJ15+CM15+CP15+CV15+CY15+DB15+DE15+DF15</f>
        <v>10119.054999999998</v>
      </c>
      <c r="DJ15" s="27">
        <v>0</v>
      </c>
      <c r="DK15" s="27">
        <v>0</v>
      </c>
      <c r="DL15" s="27">
        <v>0</v>
      </c>
      <c r="DM15" s="138">
        <v>292</v>
      </c>
      <c r="DN15" s="27">
        <f t="shared" si="20"/>
        <v>146</v>
      </c>
      <c r="DO15" s="138">
        <v>0</v>
      </c>
      <c r="DP15" s="27">
        <v>0</v>
      </c>
      <c r="DQ15" s="27">
        <v>0</v>
      </c>
      <c r="DR15" s="27">
        <v>0</v>
      </c>
      <c r="DS15" s="27">
        <v>0</v>
      </c>
      <c r="DT15" s="27">
        <v>0</v>
      </c>
      <c r="DU15" s="138">
        <v>0</v>
      </c>
      <c r="DV15" s="27">
        <v>0</v>
      </c>
      <c r="DW15" s="27">
        <v>0</v>
      </c>
      <c r="DX15" s="138">
        <v>0</v>
      </c>
      <c r="DY15" s="138">
        <v>273.13</v>
      </c>
      <c r="DZ15" s="27">
        <f t="shared" si="21"/>
        <v>136.565</v>
      </c>
      <c r="EA15" s="138">
        <v>273.13</v>
      </c>
      <c r="EB15" s="27">
        <v>0</v>
      </c>
      <c r="EC15" s="21">
        <f t="shared" si="6"/>
        <v>565.13</v>
      </c>
      <c r="ED15" s="21">
        <f t="shared" si="6"/>
        <v>282.565</v>
      </c>
      <c r="EE15" s="21">
        <f t="shared" si="7"/>
        <v>273.13</v>
      </c>
    </row>
    <row r="16" spans="1:135" s="30" customFormat="1" ht="20.25" customHeight="1">
      <c r="A16" s="22">
        <v>7</v>
      </c>
      <c r="B16" s="31" t="s">
        <v>56</v>
      </c>
      <c r="C16" s="21">
        <v>36171.4501</v>
      </c>
      <c r="D16" s="21">
        <v>23123.5012</v>
      </c>
      <c r="E16" s="21">
        <f t="shared" si="8"/>
        <v>100867.70000000001</v>
      </c>
      <c r="F16" s="21">
        <f t="shared" si="9"/>
        <v>46456.51748</v>
      </c>
      <c r="G16" s="21">
        <f t="shared" si="0"/>
        <v>39870.028</v>
      </c>
      <c r="H16" s="21">
        <f t="shared" si="1"/>
        <v>85.82224876663311</v>
      </c>
      <c r="I16" s="21">
        <f t="shared" si="2"/>
        <v>39.527051771776286</v>
      </c>
      <c r="J16" s="21">
        <f>T16+Y16+AD16+AI16+AN16+AS16+BK16+BS16+BV16+BY16+CB16+CE16+CK16+CN16+CT16+CW16+DC16</f>
        <v>26262.2</v>
      </c>
      <c r="K16" s="21">
        <f>U16+Z16+AE16+AJ16+AO16+AT16+BL16+BT16+BW16+BZ16+CC16+CF16+CL16+CO16+CU16+CX16+DD16</f>
        <v>9153.76748</v>
      </c>
      <c r="L16" s="21">
        <f>V16+AA16+AF16+AK16+AP16+AU16+BM16+BU16+BX16+CA16+CD16+CG16+CM16+CP16+CV16+CY16+DE16+DF16</f>
        <v>7902.028</v>
      </c>
      <c r="M16" s="21">
        <f t="shared" si="10"/>
        <v>86.325417564572</v>
      </c>
      <c r="N16" s="21">
        <f>L16/J16*100</f>
        <v>30.088979598053477</v>
      </c>
      <c r="O16" s="21">
        <f>T16+AD16</f>
        <v>12000</v>
      </c>
      <c r="P16" s="21">
        <f>U16+AE16</f>
        <v>4628.400000000001</v>
      </c>
      <c r="Q16" s="21">
        <f>V16+AF16</f>
        <v>5694.236</v>
      </c>
      <c r="R16" s="21">
        <f t="shared" si="11"/>
        <v>123.02817388298331</v>
      </c>
      <c r="S16" s="24">
        <f>Q16/O16*100</f>
        <v>47.451966666666664</v>
      </c>
      <c r="T16" s="137">
        <v>500</v>
      </c>
      <c r="U16" s="21">
        <v>192.85</v>
      </c>
      <c r="V16" s="138">
        <v>99.84</v>
      </c>
      <c r="W16" s="21">
        <f t="shared" si="22"/>
        <v>51.77080632616023</v>
      </c>
      <c r="X16" s="24">
        <f>V16/T16*100</f>
        <v>19.968</v>
      </c>
      <c r="Y16" s="139">
        <v>6700</v>
      </c>
      <c r="Z16" s="21">
        <v>2208.99</v>
      </c>
      <c r="AA16" s="138">
        <v>1321.825</v>
      </c>
      <c r="AB16" s="21">
        <f t="shared" si="3"/>
        <v>59.8384329489948</v>
      </c>
      <c r="AC16" s="24">
        <f>AA16/Y16*100</f>
        <v>19.72873134328358</v>
      </c>
      <c r="AD16" s="138">
        <v>11500</v>
      </c>
      <c r="AE16" s="21">
        <v>4435.55</v>
      </c>
      <c r="AF16" s="138">
        <v>5594.396</v>
      </c>
      <c r="AG16" s="21">
        <f t="shared" si="12"/>
        <v>126.12632029849735</v>
      </c>
      <c r="AH16" s="24">
        <f>AF16/AD16*100</f>
        <v>48.646921739130434</v>
      </c>
      <c r="AI16" s="138">
        <v>242.2</v>
      </c>
      <c r="AJ16" s="28">
        <v>134.03348</v>
      </c>
      <c r="AK16" s="138">
        <v>158.6</v>
      </c>
      <c r="AL16" s="21">
        <f t="shared" si="13"/>
        <v>118.32864445510181</v>
      </c>
      <c r="AM16" s="24">
        <f t="shared" si="14"/>
        <v>65.48307184145334</v>
      </c>
      <c r="AN16" s="28">
        <v>0</v>
      </c>
      <c r="AO16" s="28">
        <f>AN16/100*44.98</f>
        <v>0</v>
      </c>
      <c r="AP16" s="28">
        <v>0</v>
      </c>
      <c r="AQ16" s="21"/>
      <c r="AR16" s="24"/>
      <c r="AS16" s="29"/>
      <c r="AT16" s="29"/>
      <c r="AU16" s="24">
        <v>0</v>
      </c>
      <c r="AV16" s="24"/>
      <c r="AW16" s="24"/>
      <c r="AX16" s="24"/>
      <c r="AY16" s="138">
        <v>63935.9</v>
      </c>
      <c r="AZ16" s="28">
        <f t="shared" si="15"/>
        <v>31967.95</v>
      </c>
      <c r="BA16" s="138">
        <v>31968</v>
      </c>
      <c r="BB16" s="21"/>
      <c r="BC16" s="28">
        <v>0</v>
      </c>
      <c r="BD16" s="21">
        <v>0</v>
      </c>
      <c r="BE16" s="138">
        <v>0</v>
      </c>
      <c r="BF16" s="21">
        <f t="shared" si="16"/>
        <v>0</v>
      </c>
      <c r="BG16" s="138">
        <v>0</v>
      </c>
      <c r="BH16" s="28">
        <v>0</v>
      </c>
      <c r="BI16" s="28">
        <v>0</v>
      </c>
      <c r="BJ16" s="28">
        <v>0</v>
      </c>
      <c r="BK16" s="24"/>
      <c r="BL16" s="24"/>
      <c r="BM16" s="24"/>
      <c r="BN16" s="21">
        <f t="shared" si="4"/>
        <v>720</v>
      </c>
      <c r="BO16" s="21">
        <f t="shared" si="17"/>
        <v>204.984</v>
      </c>
      <c r="BP16" s="21">
        <f t="shared" si="5"/>
        <v>379.38500000000005</v>
      </c>
      <c r="BQ16" s="21">
        <f t="shared" si="18"/>
        <v>185.080298950162</v>
      </c>
      <c r="BR16" s="24">
        <f t="shared" si="19"/>
        <v>52.69236111111112</v>
      </c>
      <c r="BS16" s="138">
        <v>650</v>
      </c>
      <c r="BT16" s="28">
        <v>185.055</v>
      </c>
      <c r="BU16" s="138">
        <v>323.285</v>
      </c>
      <c r="BV16" s="138">
        <v>0</v>
      </c>
      <c r="BW16" s="28">
        <v>0</v>
      </c>
      <c r="BX16" s="138">
        <v>0</v>
      </c>
      <c r="BY16" s="28">
        <v>0</v>
      </c>
      <c r="BZ16" s="28">
        <v>0</v>
      </c>
      <c r="CA16" s="21">
        <v>0</v>
      </c>
      <c r="CB16" s="138">
        <v>70</v>
      </c>
      <c r="CC16" s="28">
        <v>19.929</v>
      </c>
      <c r="CD16" s="138">
        <v>56.1</v>
      </c>
      <c r="CE16" s="28">
        <v>0</v>
      </c>
      <c r="CF16" s="28">
        <v>0</v>
      </c>
      <c r="CG16" s="28">
        <v>0</v>
      </c>
      <c r="CH16" s="138">
        <v>0</v>
      </c>
      <c r="CI16" s="21">
        <v>0</v>
      </c>
      <c r="CJ16" s="138">
        <v>0</v>
      </c>
      <c r="CK16" s="138">
        <v>3300</v>
      </c>
      <c r="CL16" s="28">
        <v>988.6800000000001</v>
      </c>
      <c r="CM16" s="138">
        <v>237.5</v>
      </c>
      <c r="CN16" s="138">
        <v>3300</v>
      </c>
      <c r="CO16" s="28">
        <v>988.6800000000001</v>
      </c>
      <c r="CP16" s="138">
        <v>101.95</v>
      </c>
      <c r="CQ16" s="138">
        <v>3100</v>
      </c>
      <c r="CR16" s="27">
        <v>853.74</v>
      </c>
      <c r="CS16" s="138">
        <v>71.95</v>
      </c>
      <c r="CT16" s="138">
        <v>0</v>
      </c>
      <c r="CU16" s="28">
        <v>0</v>
      </c>
      <c r="CV16" s="138">
        <v>8.532</v>
      </c>
      <c r="CW16" s="138">
        <v>0</v>
      </c>
      <c r="CX16" s="28">
        <v>0</v>
      </c>
      <c r="CY16" s="138">
        <v>0</v>
      </c>
      <c r="CZ16" s="27">
        <v>0</v>
      </c>
      <c r="DA16" s="28">
        <v>0</v>
      </c>
      <c r="DB16" s="27">
        <v>0</v>
      </c>
      <c r="DC16" s="138">
        <v>0</v>
      </c>
      <c r="DD16" s="28">
        <v>0</v>
      </c>
      <c r="DE16" s="138">
        <v>0</v>
      </c>
      <c r="DF16" s="138">
        <v>0</v>
      </c>
      <c r="DG16" s="21">
        <f>T16+Y16+AD16+AI16+AN16+AS16+AV16+AY16+BB16+BE16+BH16+BK16+BS16+BV16+BY16+CB16+CE16+CH16+CK16+CN16+CT16+CW16+CZ16+DC16</f>
        <v>90198.1</v>
      </c>
      <c r="DH16" s="21">
        <f>U16+Z16+AE16+AJ16+AO16+AT16+AW16+AZ16+BC16+BF16+BI16+BL16+BT16+BW16+BZ16+CC16+CF16+CI16+CL16+CO16+CU16+CX16+DA16+DD16</f>
        <v>41121.71748</v>
      </c>
      <c r="DI16" s="21">
        <f>V16+AA16+AF16+AK16+AP16+AU16+AX16+BA16+BD16+BG16+BJ16+BM16+BU16+BX16+CA16+CD16+CG16+CJ16+CM16+CP16+CV16+CY16+DB16+DE16+DF16</f>
        <v>39870.028</v>
      </c>
      <c r="DJ16" s="27">
        <v>0</v>
      </c>
      <c r="DK16" s="27">
        <v>0</v>
      </c>
      <c r="DL16" s="27">
        <v>0</v>
      </c>
      <c r="DM16" s="138">
        <v>10669.6</v>
      </c>
      <c r="DN16" s="27">
        <f t="shared" si="20"/>
        <v>5334.8</v>
      </c>
      <c r="DO16" s="138">
        <v>0</v>
      </c>
      <c r="DP16" s="27">
        <v>0</v>
      </c>
      <c r="DQ16" s="27">
        <v>0</v>
      </c>
      <c r="DR16" s="27">
        <v>0</v>
      </c>
      <c r="DS16" s="27">
        <v>0</v>
      </c>
      <c r="DT16" s="27">
        <v>0</v>
      </c>
      <c r="DU16" s="138">
        <v>0</v>
      </c>
      <c r="DV16" s="27">
        <v>0</v>
      </c>
      <c r="DW16" s="27">
        <v>0</v>
      </c>
      <c r="DX16" s="138">
        <v>0</v>
      </c>
      <c r="DY16" s="138">
        <v>0</v>
      </c>
      <c r="DZ16" s="27">
        <f t="shared" si="21"/>
        <v>0</v>
      </c>
      <c r="EA16" s="138">
        <v>0</v>
      </c>
      <c r="EB16" s="27">
        <v>0</v>
      </c>
      <c r="EC16" s="21">
        <f t="shared" si="6"/>
        <v>10669.6</v>
      </c>
      <c r="ED16" s="21">
        <f t="shared" si="6"/>
        <v>5334.8</v>
      </c>
      <c r="EE16" s="21">
        <f t="shared" si="7"/>
        <v>0</v>
      </c>
    </row>
    <row r="17" spans="1:135" s="30" customFormat="1" ht="20.25" customHeight="1">
      <c r="A17" s="22">
        <v>8</v>
      </c>
      <c r="B17" s="31" t="s">
        <v>57</v>
      </c>
      <c r="C17" s="21">
        <v>7180.8875</v>
      </c>
      <c r="D17" s="21">
        <v>13868.3699</v>
      </c>
      <c r="E17" s="21">
        <f t="shared" si="8"/>
        <v>142620.9</v>
      </c>
      <c r="F17" s="21">
        <f t="shared" si="9"/>
        <v>58581.43514000001</v>
      </c>
      <c r="G17" s="21">
        <f t="shared" si="0"/>
        <v>57916.653999999995</v>
      </c>
      <c r="H17" s="21">
        <f t="shared" si="1"/>
        <v>98.86520168307366</v>
      </c>
      <c r="I17" s="21">
        <f t="shared" si="2"/>
        <v>40.60881259338568</v>
      </c>
      <c r="J17" s="21">
        <f>T17+Y17+AD17+AI17+AN17+AS17+BK17+BS17+BV17+BY17+CB17+CE17+CK17+CN17+CT17+CW17+DC17</f>
        <v>47547.4</v>
      </c>
      <c r="K17" s="21">
        <f>U17+Z17+AE17+AJ17+AO17+AT17+BL17+BT17+BW17+BZ17+CC17+CF17+CL17+CO17+CU17+CX17+DD17</f>
        <v>11044.68514</v>
      </c>
      <c r="L17" s="21">
        <f>V17+AA17+AF17+AK17+AP17+AU17+BM17+BU17+BX17+CA17+CD17+CG17+CM17+CP17+CV17+CY17+DE17+DF17</f>
        <v>10379.854000000003</v>
      </c>
      <c r="M17" s="21">
        <f t="shared" si="10"/>
        <v>93.9805333373225</v>
      </c>
      <c r="N17" s="21">
        <f>L17/J17*100</f>
        <v>21.830539629927195</v>
      </c>
      <c r="O17" s="21">
        <f>T17+AD17</f>
        <v>18000</v>
      </c>
      <c r="P17" s="21">
        <f>U17+AE17</f>
        <v>6942.6</v>
      </c>
      <c r="Q17" s="21">
        <f>V17+AF17</f>
        <v>5725.027</v>
      </c>
      <c r="R17" s="21">
        <f t="shared" si="11"/>
        <v>82.46229078443234</v>
      </c>
      <c r="S17" s="24">
        <f>Q17/O17*100</f>
        <v>31.80570555555556</v>
      </c>
      <c r="T17" s="137"/>
      <c r="U17" s="21">
        <v>0</v>
      </c>
      <c r="V17" s="138">
        <v>82.281</v>
      </c>
      <c r="W17" s="21" t="e">
        <f t="shared" si="22"/>
        <v>#DIV/0!</v>
      </c>
      <c r="X17" s="24" t="e">
        <f>V17/T17*100</f>
        <v>#DIV/0!</v>
      </c>
      <c r="Y17" s="139">
        <v>18122</v>
      </c>
      <c r="Z17" s="21">
        <v>475.7571</v>
      </c>
      <c r="AA17" s="138">
        <v>2475.657</v>
      </c>
      <c r="AB17" s="21">
        <f t="shared" si="3"/>
        <v>520.3615458392529</v>
      </c>
      <c r="AC17" s="24">
        <f>AA17/Y17*100</f>
        <v>13.661058382077035</v>
      </c>
      <c r="AD17" s="138">
        <v>18000</v>
      </c>
      <c r="AE17" s="21">
        <v>6942.6</v>
      </c>
      <c r="AF17" s="138">
        <v>5642.746</v>
      </c>
      <c r="AG17" s="21">
        <f t="shared" si="12"/>
        <v>81.27712960562326</v>
      </c>
      <c r="AH17" s="24">
        <f>AF17/AD17*100</f>
        <v>31.34858888888889</v>
      </c>
      <c r="AI17" s="138">
        <v>889</v>
      </c>
      <c r="AJ17" s="28">
        <v>491.97260000000006</v>
      </c>
      <c r="AK17" s="138">
        <v>479.6</v>
      </c>
      <c r="AL17" s="21">
        <f t="shared" si="13"/>
        <v>97.48510384521414</v>
      </c>
      <c r="AM17" s="24">
        <f t="shared" si="14"/>
        <v>53.94825646794151</v>
      </c>
      <c r="AN17" s="28">
        <v>0</v>
      </c>
      <c r="AO17" s="28">
        <f>AN17/100*44.98</f>
        <v>0</v>
      </c>
      <c r="AP17" s="28">
        <v>0</v>
      </c>
      <c r="AQ17" s="21"/>
      <c r="AR17" s="24"/>
      <c r="AS17" s="29"/>
      <c r="AT17" s="29"/>
      <c r="AU17" s="24">
        <v>0</v>
      </c>
      <c r="AV17" s="24"/>
      <c r="AW17" s="24"/>
      <c r="AX17" s="24"/>
      <c r="AY17" s="138">
        <v>95073.5</v>
      </c>
      <c r="AZ17" s="28">
        <f t="shared" si="15"/>
        <v>47536.75</v>
      </c>
      <c r="BA17" s="138">
        <v>47536.8</v>
      </c>
      <c r="BB17" s="21"/>
      <c r="BC17" s="28">
        <v>0</v>
      </c>
      <c r="BD17" s="21">
        <v>0</v>
      </c>
      <c r="BE17" s="138">
        <v>0</v>
      </c>
      <c r="BF17" s="21">
        <f t="shared" si="16"/>
        <v>0</v>
      </c>
      <c r="BG17" s="138">
        <v>0</v>
      </c>
      <c r="BH17" s="28">
        <v>0</v>
      </c>
      <c r="BI17" s="28">
        <v>0</v>
      </c>
      <c r="BJ17" s="28">
        <v>0</v>
      </c>
      <c r="BK17" s="24"/>
      <c r="BL17" s="24"/>
      <c r="BM17" s="24"/>
      <c r="BN17" s="21">
        <f t="shared" si="4"/>
        <v>1500</v>
      </c>
      <c r="BO17" s="21">
        <f t="shared" si="17"/>
        <v>427.04999999999995</v>
      </c>
      <c r="BP17" s="21">
        <f t="shared" si="5"/>
        <v>443.45</v>
      </c>
      <c r="BQ17" s="21">
        <f t="shared" si="18"/>
        <v>103.8402997307107</v>
      </c>
      <c r="BR17" s="24">
        <f t="shared" si="19"/>
        <v>29.56333333333333</v>
      </c>
      <c r="BS17" s="138">
        <v>1500</v>
      </c>
      <c r="BT17" s="28">
        <v>427.04999999999995</v>
      </c>
      <c r="BU17" s="138">
        <v>443.45</v>
      </c>
      <c r="BV17" s="138">
        <v>0</v>
      </c>
      <c r="BW17" s="28">
        <v>0</v>
      </c>
      <c r="BX17" s="138">
        <v>0</v>
      </c>
      <c r="BY17" s="28">
        <v>0</v>
      </c>
      <c r="BZ17" s="28">
        <v>0</v>
      </c>
      <c r="CA17" s="21">
        <v>0</v>
      </c>
      <c r="CB17" s="138">
        <v>0</v>
      </c>
      <c r="CC17" s="28">
        <v>0</v>
      </c>
      <c r="CD17" s="138">
        <v>0</v>
      </c>
      <c r="CE17" s="28">
        <v>0</v>
      </c>
      <c r="CF17" s="28">
        <v>0</v>
      </c>
      <c r="CG17" s="28">
        <v>0</v>
      </c>
      <c r="CH17" s="138">
        <v>0</v>
      </c>
      <c r="CI17" s="21">
        <v>0</v>
      </c>
      <c r="CJ17" s="138">
        <v>0</v>
      </c>
      <c r="CK17" s="138">
        <v>0</v>
      </c>
      <c r="CL17" s="28">
        <v>0</v>
      </c>
      <c r="CM17" s="138">
        <v>0</v>
      </c>
      <c r="CN17" s="138">
        <v>7436.4</v>
      </c>
      <c r="CO17" s="28">
        <v>2227.94544</v>
      </c>
      <c r="CP17" s="138">
        <v>940.361</v>
      </c>
      <c r="CQ17" s="138">
        <v>2436.4</v>
      </c>
      <c r="CR17" s="27">
        <v>670.98456</v>
      </c>
      <c r="CS17" s="138">
        <v>88.591</v>
      </c>
      <c r="CT17" s="138">
        <v>0</v>
      </c>
      <c r="CU17" s="28">
        <v>0</v>
      </c>
      <c r="CV17" s="138">
        <v>0</v>
      </c>
      <c r="CW17" s="138">
        <v>0</v>
      </c>
      <c r="CX17" s="28">
        <v>0</v>
      </c>
      <c r="CY17" s="138">
        <v>0</v>
      </c>
      <c r="CZ17" s="27">
        <v>0</v>
      </c>
      <c r="DA17" s="28">
        <v>0</v>
      </c>
      <c r="DB17" s="27">
        <v>0</v>
      </c>
      <c r="DC17" s="138">
        <v>1600</v>
      </c>
      <c r="DD17" s="28">
        <v>479.36</v>
      </c>
      <c r="DE17" s="138">
        <v>315.759</v>
      </c>
      <c r="DF17" s="138">
        <v>0</v>
      </c>
      <c r="DG17" s="21">
        <f>T17+Y17+AD17+AI17+AN17+AS17+AV17+AY17+BB17+BE17+BH17+BK17+BS17+BV17+BY17+CB17+CE17+CH17+CK17+CN17+CT17+CW17+CZ17+DC17</f>
        <v>142620.9</v>
      </c>
      <c r="DH17" s="21">
        <f>U17+Z17+AE17+AJ17+AO17+AT17+AW17+AZ17+BC17+BF17+BI17+BL17+BT17+BW17+BZ17+CC17+CF17+CI17+CL17+CO17+CU17+CX17+DA17+DD17</f>
        <v>58581.43514000001</v>
      </c>
      <c r="DI17" s="21">
        <f>V17+AA17+AF17+AK17+AP17+AU17+AX17+BA17+BD17+BG17+BJ17+BM17+BU17+BX17+CA17+CD17+CG17+CJ17+CM17+CP17+CV17+CY17+DB17+DE17+DF17</f>
        <v>57916.653999999995</v>
      </c>
      <c r="DJ17" s="27">
        <v>0</v>
      </c>
      <c r="DK17" s="27">
        <v>0</v>
      </c>
      <c r="DL17" s="27">
        <v>0</v>
      </c>
      <c r="DM17" s="138">
        <v>0</v>
      </c>
      <c r="DN17" s="27">
        <f t="shared" si="20"/>
        <v>0</v>
      </c>
      <c r="DO17" s="138">
        <v>0</v>
      </c>
      <c r="DP17" s="27">
        <v>0</v>
      </c>
      <c r="DQ17" s="27">
        <v>0</v>
      </c>
      <c r="DR17" s="27">
        <v>0</v>
      </c>
      <c r="DS17" s="27">
        <v>0</v>
      </c>
      <c r="DT17" s="27">
        <v>0</v>
      </c>
      <c r="DU17" s="138">
        <v>0</v>
      </c>
      <c r="DV17" s="27">
        <v>0</v>
      </c>
      <c r="DW17" s="27">
        <v>0</v>
      </c>
      <c r="DX17" s="138">
        <v>0</v>
      </c>
      <c r="DY17" s="138">
        <v>10005</v>
      </c>
      <c r="DZ17" s="27">
        <f t="shared" si="21"/>
        <v>5002.5</v>
      </c>
      <c r="EA17" s="138">
        <v>9970</v>
      </c>
      <c r="EB17" s="27">
        <v>0</v>
      </c>
      <c r="EC17" s="21">
        <f t="shared" si="6"/>
        <v>10005</v>
      </c>
      <c r="ED17" s="21">
        <f t="shared" si="6"/>
        <v>5002.5</v>
      </c>
      <c r="EE17" s="21">
        <f t="shared" si="7"/>
        <v>9970</v>
      </c>
    </row>
    <row r="18" spans="1:135" s="30" customFormat="1" ht="20.25" customHeight="1">
      <c r="A18" s="22">
        <v>9</v>
      </c>
      <c r="B18" s="31" t="s">
        <v>58</v>
      </c>
      <c r="C18" s="21">
        <v>28765.9645</v>
      </c>
      <c r="D18" s="21">
        <v>10814.4286</v>
      </c>
      <c r="E18" s="21">
        <f t="shared" si="8"/>
        <v>116431.29800000001</v>
      </c>
      <c r="F18" s="21">
        <f t="shared" si="9"/>
        <v>50630.2193688</v>
      </c>
      <c r="G18" s="21">
        <f t="shared" si="0"/>
        <v>42109.8093</v>
      </c>
      <c r="H18" s="21">
        <f t="shared" si="1"/>
        <v>83.17129537453565</v>
      </c>
      <c r="I18" s="21">
        <f t="shared" si="2"/>
        <v>36.16708739260125</v>
      </c>
      <c r="J18" s="21">
        <f>T18+Y18+AD18+AI18+AN18+AS18+BK18+BS18+BV18+BY18+CB18+CE18+CK18+CN18+CT18+CW18+DC18</f>
        <v>46522.928</v>
      </c>
      <c r="K18" s="21">
        <f>U18+Z18+AE18+AJ18+AO18+AT18+BL18+BT18+BW18+BZ18+CC18+CF18+CL18+CO18+CU18+CX18+DD18</f>
        <v>15676.034368800003</v>
      </c>
      <c r="L18" s="21">
        <f>V18+AA18+AF18+AK18+AP18+AU18+BM18+BU18+BX18+CA18+CD18+CG18+CM18+CP18+CV18+CY18+DE18+DF18</f>
        <v>13021.609299999998</v>
      </c>
      <c r="M18" s="21">
        <f t="shared" si="10"/>
        <v>83.06698616275617</v>
      </c>
      <c r="N18" s="21">
        <f>L18/J18*100</f>
        <v>27.989659851159836</v>
      </c>
      <c r="O18" s="21">
        <f>T18+AD18</f>
        <v>15688</v>
      </c>
      <c r="P18" s="21">
        <f>U18+AE18</f>
        <v>5785.5</v>
      </c>
      <c r="Q18" s="21">
        <f>V18+AF18</f>
        <v>6300.907999999999</v>
      </c>
      <c r="R18" s="21">
        <f t="shared" si="11"/>
        <v>108.90861636850747</v>
      </c>
      <c r="S18" s="24">
        <f>Q18/O18*100</f>
        <v>40.16387047424783</v>
      </c>
      <c r="T18" s="137">
        <v>688</v>
      </c>
      <c r="U18" s="21">
        <v>0</v>
      </c>
      <c r="V18" s="138">
        <v>1.767</v>
      </c>
      <c r="W18" s="21" t="e">
        <f t="shared" si="22"/>
        <v>#DIV/0!</v>
      </c>
      <c r="X18" s="24">
        <f>V18/T18*100</f>
        <v>0.2568313953488372</v>
      </c>
      <c r="Y18" s="139">
        <v>20000</v>
      </c>
      <c r="Z18" s="21">
        <v>6594</v>
      </c>
      <c r="AA18" s="138">
        <v>1070.013</v>
      </c>
      <c r="AB18" s="21">
        <f t="shared" si="3"/>
        <v>16.227070063694267</v>
      </c>
      <c r="AC18" s="24">
        <f>AA18/Y18*100</f>
        <v>5.350065</v>
      </c>
      <c r="AD18" s="138">
        <v>15000</v>
      </c>
      <c r="AE18" s="21">
        <v>5785.5</v>
      </c>
      <c r="AF18" s="138">
        <v>6299.141</v>
      </c>
      <c r="AG18" s="21">
        <f t="shared" si="12"/>
        <v>108.87807449658628</v>
      </c>
      <c r="AH18" s="24">
        <f>AF18/AD18*100</f>
        <v>41.99427333333333</v>
      </c>
      <c r="AI18" s="138">
        <v>305.9</v>
      </c>
      <c r="AJ18" s="28">
        <v>162.25688</v>
      </c>
      <c r="AK18" s="138">
        <v>182.3</v>
      </c>
      <c r="AL18" s="21">
        <f t="shared" si="13"/>
        <v>112.3527088651033</v>
      </c>
      <c r="AM18" s="24">
        <f t="shared" si="14"/>
        <v>59.59463877084015</v>
      </c>
      <c r="AN18" s="28">
        <v>0</v>
      </c>
      <c r="AO18" s="28">
        <f>AN18/100*44.98</f>
        <v>0</v>
      </c>
      <c r="AP18" s="28">
        <v>0</v>
      </c>
      <c r="AQ18" s="21"/>
      <c r="AR18" s="24"/>
      <c r="AS18" s="29"/>
      <c r="AT18" s="29"/>
      <c r="AU18" s="24">
        <v>0</v>
      </c>
      <c r="AV18" s="24"/>
      <c r="AW18" s="24"/>
      <c r="AX18" s="24"/>
      <c r="AY18" s="138">
        <v>58176.3</v>
      </c>
      <c r="AZ18" s="28">
        <f t="shared" si="15"/>
        <v>29088.15</v>
      </c>
      <c r="BA18" s="138">
        <v>29088.2</v>
      </c>
      <c r="BB18" s="21"/>
      <c r="BC18" s="28">
        <v>0</v>
      </c>
      <c r="BD18" s="21">
        <v>0</v>
      </c>
      <c r="BE18" s="138">
        <v>0</v>
      </c>
      <c r="BF18" s="21">
        <f t="shared" si="16"/>
        <v>0</v>
      </c>
      <c r="BG18" s="138">
        <v>0</v>
      </c>
      <c r="BH18" s="28">
        <v>0</v>
      </c>
      <c r="BI18" s="28">
        <v>0</v>
      </c>
      <c r="BJ18" s="28">
        <v>0</v>
      </c>
      <c r="BK18" s="24"/>
      <c r="BL18" s="24"/>
      <c r="BM18" s="24"/>
      <c r="BN18" s="21">
        <f t="shared" si="4"/>
        <v>1357</v>
      </c>
      <c r="BO18" s="21">
        <f t="shared" si="17"/>
        <v>386.3379</v>
      </c>
      <c r="BP18" s="21">
        <f t="shared" si="5"/>
        <v>82.5</v>
      </c>
      <c r="BQ18" s="21">
        <f t="shared" si="18"/>
        <v>21.354363628316044</v>
      </c>
      <c r="BR18" s="24">
        <f t="shared" si="19"/>
        <v>6.079587324981577</v>
      </c>
      <c r="BS18" s="138">
        <v>1357</v>
      </c>
      <c r="BT18" s="28">
        <v>386.3379</v>
      </c>
      <c r="BU18" s="138">
        <v>82.5</v>
      </c>
      <c r="BV18" s="138">
        <v>0</v>
      </c>
      <c r="BW18" s="28">
        <v>0</v>
      </c>
      <c r="BX18" s="138">
        <v>0</v>
      </c>
      <c r="BY18" s="28">
        <v>0</v>
      </c>
      <c r="BZ18" s="28">
        <v>0</v>
      </c>
      <c r="CA18" s="21">
        <v>0</v>
      </c>
      <c r="CB18" s="138">
        <v>0</v>
      </c>
      <c r="CC18" s="28">
        <v>0</v>
      </c>
      <c r="CD18" s="138">
        <v>0</v>
      </c>
      <c r="CE18" s="28">
        <v>0</v>
      </c>
      <c r="CF18" s="28">
        <v>0</v>
      </c>
      <c r="CG18" s="28">
        <v>0</v>
      </c>
      <c r="CH18" s="138">
        <v>0</v>
      </c>
      <c r="CI18" s="21">
        <v>0</v>
      </c>
      <c r="CJ18" s="138">
        <v>0</v>
      </c>
      <c r="CK18" s="138">
        <v>4500</v>
      </c>
      <c r="CL18" s="28">
        <v>1348.2</v>
      </c>
      <c r="CM18" s="138">
        <v>2335.2</v>
      </c>
      <c r="CN18" s="138">
        <v>1779</v>
      </c>
      <c r="CO18" s="28">
        <v>532.9884</v>
      </c>
      <c r="CP18" s="138">
        <v>125.2</v>
      </c>
      <c r="CQ18" s="138">
        <v>1724</v>
      </c>
      <c r="CR18" s="27">
        <v>474.78959999999995</v>
      </c>
      <c r="CS18" s="138">
        <v>70.2</v>
      </c>
      <c r="CT18" s="138">
        <v>2893.028</v>
      </c>
      <c r="CU18" s="28">
        <v>866.7511887999999</v>
      </c>
      <c r="CV18" s="138">
        <v>2915.069</v>
      </c>
      <c r="CW18" s="138">
        <v>0</v>
      </c>
      <c r="CX18" s="28">
        <v>0</v>
      </c>
      <c r="CY18" s="138">
        <v>0</v>
      </c>
      <c r="CZ18" s="27">
        <v>0</v>
      </c>
      <c r="DA18" s="28">
        <v>0</v>
      </c>
      <c r="DB18" s="27">
        <v>0</v>
      </c>
      <c r="DC18" s="138">
        <v>0</v>
      </c>
      <c r="DD18" s="28">
        <v>0</v>
      </c>
      <c r="DE18" s="138">
        <v>10.4193</v>
      </c>
      <c r="DF18" s="138">
        <v>0</v>
      </c>
      <c r="DG18" s="21">
        <f>T18+Y18+AD18+AI18+AN18+AS18+AV18+AY18+BB18+BE18+BH18+BK18+BS18+BV18+BY18+CB18+CE18+CH18+CK18+CN18+CT18+CW18+CZ18+DC18</f>
        <v>104699.22800000002</v>
      </c>
      <c r="DH18" s="21">
        <f>U18+Z18+AE18+AJ18+AO18+AT18+AW18+AZ18+BC18+BF18+BI18+BL18+BT18+BW18+BZ18+CC18+CF18+CI18+CL18+CO18+CU18+CX18+DA18+DD18</f>
        <v>44764.1843688</v>
      </c>
      <c r="DI18" s="21">
        <f>V18+AA18+AF18+AK18+AP18+AU18+AX18+BA18+BD18+BG18+BJ18+BM18+BU18+BX18+CA18+CD18+CG18+CJ18+CM18+CP18+CV18+CY18+DB18+DE18+DF18</f>
        <v>42109.8093</v>
      </c>
      <c r="DJ18" s="27">
        <v>0</v>
      </c>
      <c r="DK18" s="27">
        <v>0</v>
      </c>
      <c r="DL18" s="27">
        <v>0</v>
      </c>
      <c r="DM18" s="138">
        <v>11732.07</v>
      </c>
      <c r="DN18" s="27">
        <f t="shared" si="20"/>
        <v>5866.035</v>
      </c>
      <c r="DO18" s="138">
        <v>0</v>
      </c>
      <c r="DP18" s="27">
        <v>0</v>
      </c>
      <c r="DQ18" s="27">
        <v>0</v>
      </c>
      <c r="DR18" s="27">
        <v>0</v>
      </c>
      <c r="DS18" s="27">
        <v>0</v>
      </c>
      <c r="DT18" s="27">
        <v>0</v>
      </c>
      <c r="DU18" s="138">
        <v>0</v>
      </c>
      <c r="DV18" s="27">
        <v>0</v>
      </c>
      <c r="DW18" s="27">
        <v>0</v>
      </c>
      <c r="DX18" s="138">
        <v>0</v>
      </c>
      <c r="DY18" s="138">
        <v>0</v>
      </c>
      <c r="DZ18" s="27">
        <f t="shared" si="21"/>
        <v>0</v>
      </c>
      <c r="EA18" s="138">
        <v>0</v>
      </c>
      <c r="EB18" s="27">
        <v>0</v>
      </c>
      <c r="EC18" s="21">
        <f t="shared" si="6"/>
        <v>11732.07</v>
      </c>
      <c r="ED18" s="21">
        <f t="shared" si="6"/>
        <v>5866.035</v>
      </c>
      <c r="EE18" s="21">
        <f t="shared" si="7"/>
        <v>0</v>
      </c>
    </row>
    <row r="19" spans="1:135" s="30" customFormat="1" ht="20.25" customHeight="1">
      <c r="A19" s="22">
        <v>10</v>
      </c>
      <c r="B19" s="31" t="s">
        <v>59</v>
      </c>
      <c r="C19" s="21">
        <v>16299.4404</v>
      </c>
      <c r="D19" s="21">
        <v>3172.838</v>
      </c>
      <c r="E19" s="21">
        <f t="shared" si="8"/>
        <v>43514.59</v>
      </c>
      <c r="F19" s="21">
        <f t="shared" si="9"/>
        <v>19698.80774</v>
      </c>
      <c r="G19" s="21">
        <f t="shared" si="0"/>
        <v>17656.240999999998</v>
      </c>
      <c r="H19" s="21">
        <f t="shared" si="1"/>
        <v>89.63101337421347</v>
      </c>
      <c r="I19" s="21">
        <f t="shared" si="2"/>
        <v>40.5754506706831</v>
      </c>
      <c r="J19" s="21">
        <f>T19+Y19+AD19+AI19+AN19+AS19+BK19+BS19+BV19+BY19+CB19+CE19+CK19+CN19+CT19+CW19+DC19</f>
        <v>14165</v>
      </c>
      <c r="K19" s="21">
        <f>U19+Z19+AE19+AJ19+AO19+AT19+BL19+BT19+BW19+BZ19+CC19+CF19+CL19+CO19+CU19+CX19+DD19</f>
        <v>5024.012739999999</v>
      </c>
      <c r="L19" s="21">
        <f>V19+AA19+AF19+AK19+AP19+AU19+BM19+BU19+BX19+CA19+CD19+CG19+CM19+CP19+CV19+CY19+DE19+DF19</f>
        <v>2621.451</v>
      </c>
      <c r="M19" s="21">
        <f t="shared" si="10"/>
        <v>52.178430582562584</v>
      </c>
      <c r="N19" s="21">
        <f>L19/J19*100</f>
        <v>18.506537239675254</v>
      </c>
      <c r="O19" s="21">
        <f>T19+AD19</f>
        <v>4437</v>
      </c>
      <c r="P19" s="21">
        <f>U19+AE19</f>
        <v>1711.4280399999998</v>
      </c>
      <c r="Q19" s="21">
        <f>V19+AF19</f>
        <v>1447.711</v>
      </c>
      <c r="R19" s="21">
        <f t="shared" si="11"/>
        <v>84.59081925524605</v>
      </c>
      <c r="S19" s="24">
        <f>Q19/O19*100</f>
        <v>32.62814965066486</v>
      </c>
      <c r="T19" s="137">
        <v>186.8</v>
      </c>
      <c r="U19" s="21">
        <v>72.1259</v>
      </c>
      <c r="V19" s="138">
        <v>0.273</v>
      </c>
      <c r="W19" s="21">
        <f t="shared" si="22"/>
        <v>0.378504808952124</v>
      </c>
      <c r="X19" s="24">
        <f>V19/T19*100</f>
        <v>0.14614561027837258</v>
      </c>
      <c r="Y19" s="139">
        <v>6941</v>
      </c>
      <c r="Z19" s="21">
        <v>2288.4476999999997</v>
      </c>
      <c r="AA19" s="138">
        <v>701.97</v>
      </c>
      <c r="AB19" s="21">
        <f t="shared" si="3"/>
        <v>30.67450481826612</v>
      </c>
      <c r="AC19" s="24">
        <f>AA19/Y19*100</f>
        <v>10.113384238582338</v>
      </c>
      <c r="AD19" s="138">
        <v>4250.2</v>
      </c>
      <c r="AE19" s="21">
        <v>1639.3021399999998</v>
      </c>
      <c r="AF19" s="138">
        <v>1447.438</v>
      </c>
      <c r="AG19" s="21">
        <f t="shared" si="12"/>
        <v>88.29598673006065</v>
      </c>
      <c r="AH19" s="24">
        <f>AF19/AD19*100</f>
        <v>34.055762081784394</v>
      </c>
      <c r="AI19" s="138">
        <v>827</v>
      </c>
      <c r="AJ19" s="28">
        <v>457.6618</v>
      </c>
      <c r="AK19" s="138">
        <v>308.25</v>
      </c>
      <c r="AL19" s="21">
        <f t="shared" si="13"/>
        <v>67.35322895640404</v>
      </c>
      <c r="AM19" s="24">
        <f t="shared" si="14"/>
        <v>37.273276904474</v>
      </c>
      <c r="AN19" s="28">
        <v>0</v>
      </c>
      <c r="AO19" s="28">
        <v>0</v>
      </c>
      <c r="AP19" s="28">
        <v>0</v>
      </c>
      <c r="AQ19" s="21"/>
      <c r="AR19" s="24"/>
      <c r="AS19" s="29"/>
      <c r="AT19" s="29"/>
      <c r="AU19" s="24">
        <v>0</v>
      </c>
      <c r="AV19" s="24"/>
      <c r="AW19" s="24"/>
      <c r="AX19" s="24"/>
      <c r="AY19" s="138">
        <v>28644.7</v>
      </c>
      <c r="AZ19" s="28">
        <f t="shared" si="15"/>
        <v>14322.35</v>
      </c>
      <c r="BA19" s="138">
        <v>14329.9</v>
      </c>
      <c r="BB19" s="21"/>
      <c r="BC19" s="28">
        <v>0</v>
      </c>
      <c r="BD19" s="21">
        <v>0</v>
      </c>
      <c r="BE19" s="138">
        <v>0</v>
      </c>
      <c r="BF19" s="21">
        <f t="shared" si="16"/>
        <v>0</v>
      </c>
      <c r="BG19" s="138">
        <v>0</v>
      </c>
      <c r="BH19" s="28">
        <v>0</v>
      </c>
      <c r="BI19" s="28">
        <v>0</v>
      </c>
      <c r="BJ19" s="28">
        <v>0</v>
      </c>
      <c r="BK19" s="24"/>
      <c r="BL19" s="24"/>
      <c r="BM19" s="24"/>
      <c r="BN19" s="21">
        <f t="shared" si="4"/>
        <v>1392</v>
      </c>
      <c r="BO19" s="21">
        <f t="shared" si="17"/>
        <v>396.3024</v>
      </c>
      <c r="BP19" s="21">
        <f t="shared" si="5"/>
        <v>120</v>
      </c>
      <c r="BQ19" s="21">
        <f t="shared" si="18"/>
        <v>30.27990746460279</v>
      </c>
      <c r="BR19" s="24">
        <f t="shared" si="19"/>
        <v>8.620689655172415</v>
      </c>
      <c r="BS19" s="138">
        <v>1392</v>
      </c>
      <c r="BT19" s="28">
        <v>396.3024</v>
      </c>
      <c r="BU19" s="138">
        <v>50</v>
      </c>
      <c r="BV19" s="138">
        <v>0</v>
      </c>
      <c r="BW19" s="28">
        <v>0</v>
      </c>
      <c r="BX19" s="138">
        <v>0</v>
      </c>
      <c r="BY19" s="28">
        <v>0</v>
      </c>
      <c r="BZ19" s="28">
        <v>0</v>
      </c>
      <c r="CA19" s="21">
        <v>0</v>
      </c>
      <c r="CB19" s="138">
        <v>0</v>
      </c>
      <c r="CC19" s="28">
        <v>0</v>
      </c>
      <c r="CD19" s="138">
        <v>70</v>
      </c>
      <c r="CE19" s="28">
        <v>0</v>
      </c>
      <c r="CF19" s="28">
        <v>0</v>
      </c>
      <c r="CG19" s="28">
        <v>0</v>
      </c>
      <c r="CH19" s="138">
        <v>0</v>
      </c>
      <c r="CI19" s="21">
        <v>0</v>
      </c>
      <c r="CJ19" s="138">
        <v>0</v>
      </c>
      <c r="CK19" s="138">
        <v>0</v>
      </c>
      <c r="CL19" s="28">
        <v>0</v>
      </c>
      <c r="CM19" s="138">
        <v>0</v>
      </c>
      <c r="CN19" s="138">
        <v>568</v>
      </c>
      <c r="CO19" s="28">
        <v>170.1728</v>
      </c>
      <c r="CP19" s="138">
        <v>43.52</v>
      </c>
      <c r="CQ19" s="138">
        <v>568</v>
      </c>
      <c r="CR19" s="27">
        <v>156.4272</v>
      </c>
      <c r="CS19" s="138">
        <v>43.52</v>
      </c>
      <c r="CT19" s="138">
        <v>0</v>
      </c>
      <c r="CU19" s="28">
        <v>0</v>
      </c>
      <c r="CV19" s="138">
        <v>0</v>
      </c>
      <c r="CW19" s="138">
        <v>0</v>
      </c>
      <c r="CX19" s="28">
        <v>0</v>
      </c>
      <c r="CY19" s="138">
        <v>0</v>
      </c>
      <c r="CZ19" s="27">
        <v>0</v>
      </c>
      <c r="DA19" s="28">
        <v>0</v>
      </c>
      <c r="DB19" s="27">
        <v>0</v>
      </c>
      <c r="DC19" s="138">
        <v>0</v>
      </c>
      <c r="DD19" s="28">
        <v>0</v>
      </c>
      <c r="DE19" s="138">
        <v>0</v>
      </c>
      <c r="DF19" s="138">
        <v>0</v>
      </c>
      <c r="DG19" s="21">
        <f>T19+Y19+AD19+AI19+AN19+AS19+AV19+AY19+BB19+BE19+BH19+BK19+BS19+BV19+BY19+CB19+CE19+CH19+CK19+CN19+CT19+CW19+CZ19+DC19</f>
        <v>42809.7</v>
      </c>
      <c r="DH19" s="21">
        <f>U19+Z19+AE19+AJ19+AO19+AT19+AW19+AZ19+BC19+BF19+BI19+BL19+BT19+BW19+BZ19+CC19+CF19+CI19+CL19+CO19+CU19+CX19+DA19+DD19</f>
        <v>19346.36274</v>
      </c>
      <c r="DI19" s="21">
        <f>V19+AA19+AF19+AK19+AP19+AU19+AX19+BA19+BD19+BG19+BJ19+BM19+BU19+BX19+CA19+CD19+CG19+CJ19+CM19+CP19+CV19+CY19+DB19+DE19+DF19</f>
        <v>16951.351</v>
      </c>
      <c r="DJ19" s="27">
        <v>0</v>
      </c>
      <c r="DK19" s="27">
        <v>0</v>
      </c>
      <c r="DL19" s="27">
        <v>0</v>
      </c>
      <c r="DM19" s="138">
        <v>704.89</v>
      </c>
      <c r="DN19" s="27">
        <f t="shared" si="20"/>
        <v>352.445</v>
      </c>
      <c r="DO19" s="138">
        <v>704.89</v>
      </c>
      <c r="DP19" s="27">
        <v>0</v>
      </c>
      <c r="DQ19" s="27">
        <v>0</v>
      </c>
      <c r="DR19" s="27">
        <v>0</v>
      </c>
      <c r="DS19" s="27">
        <v>0</v>
      </c>
      <c r="DT19" s="27">
        <v>0</v>
      </c>
      <c r="DU19" s="138">
        <v>0</v>
      </c>
      <c r="DV19" s="27">
        <v>0</v>
      </c>
      <c r="DW19" s="27">
        <v>0</v>
      </c>
      <c r="DX19" s="138">
        <v>0</v>
      </c>
      <c r="DY19" s="138">
        <v>0</v>
      </c>
      <c r="DZ19" s="27">
        <f t="shared" si="21"/>
        <v>0</v>
      </c>
      <c r="EA19" s="138">
        <v>0</v>
      </c>
      <c r="EB19" s="27">
        <v>0</v>
      </c>
      <c r="EC19" s="21">
        <f t="shared" si="6"/>
        <v>704.89</v>
      </c>
      <c r="ED19" s="21">
        <f t="shared" si="6"/>
        <v>352.445</v>
      </c>
      <c r="EE19" s="21">
        <f t="shared" si="7"/>
        <v>704.89</v>
      </c>
    </row>
    <row r="20" spans="1:135" s="30" customFormat="1" ht="20.25" customHeight="1">
      <c r="A20" s="22">
        <v>11</v>
      </c>
      <c r="B20" s="31" t="s">
        <v>60</v>
      </c>
      <c r="C20" s="21">
        <v>11379.5304</v>
      </c>
      <c r="D20" s="21">
        <v>2141.1567</v>
      </c>
      <c r="E20" s="21">
        <f t="shared" si="8"/>
        <v>66330.9</v>
      </c>
      <c r="F20" s="21">
        <f t="shared" si="9"/>
        <v>29478.81882</v>
      </c>
      <c r="G20" s="21">
        <f t="shared" si="0"/>
        <v>30136.296999999995</v>
      </c>
      <c r="H20" s="21">
        <f t="shared" si="1"/>
        <v>102.2303409916612</v>
      </c>
      <c r="I20" s="21">
        <f t="shared" si="2"/>
        <v>45.43327016518696</v>
      </c>
      <c r="J20" s="21">
        <f>T20+Y20+AD20+AI20+AN20+AS20+BK20+BS20+BV20+BY20+CB20+CE20+CK20+CN20+CT20+CW20+DC20</f>
        <v>23264.8</v>
      </c>
      <c r="K20" s="21">
        <f>U20+Z20+AE20+AJ20+AO20+AT20+BL20+BT20+BW20+BZ20+CC20+CF20+CL20+CO20+CU20+CX20+DD20</f>
        <v>7945.768820000001</v>
      </c>
      <c r="L20" s="21">
        <f>V20+AA20+AF20+AK20+AP20+AU20+BM20+BU20+BX20+CA20+CD20+CG20+CM20+CP20+CV20+CY20+DE20+DF20</f>
        <v>8603.197000000002</v>
      </c>
      <c r="M20" s="21">
        <f t="shared" si="10"/>
        <v>108.27394044419229</v>
      </c>
      <c r="N20" s="21">
        <f>L20/J20*100</f>
        <v>36.979458237337106</v>
      </c>
      <c r="O20" s="21">
        <f>T20+AD20</f>
        <v>6900</v>
      </c>
      <c r="P20" s="21">
        <f>U20+AE20</f>
        <v>2661.3300000000004</v>
      </c>
      <c r="Q20" s="21">
        <f>V20+AF20</f>
        <v>4003.204</v>
      </c>
      <c r="R20" s="21">
        <f t="shared" si="11"/>
        <v>150.42118038724996</v>
      </c>
      <c r="S20" s="24">
        <f>Q20/O20*100</f>
        <v>58.017449275362324</v>
      </c>
      <c r="T20" s="137">
        <v>400</v>
      </c>
      <c r="U20" s="21">
        <v>154.28</v>
      </c>
      <c r="V20" s="138">
        <v>9.186</v>
      </c>
      <c r="W20" s="21">
        <f t="shared" si="22"/>
        <v>5.954109411459683</v>
      </c>
      <c r="X20" s="24">
        <f>V20/T20*100</f>
        <v>2.2965</v>
      </c>
      <c r="Y20" s="139">
        <v>10000</v>
      </c>
      <c r="Z20" s="21">
        <v>3297</v>
      </c>
      <c r="AA20" s="138">
        <v>1194.593</v>
      </c>
      <c r="AB20" s="21">
        <f t="shared" si="3"/>
        <v>36.232726721261756</v>
      </c>
      <c r="AC20" s="24">
        <f>AA20/Y20*100</f>
        <v>11.94593</v>
      </c>
      <c r="AD20" s="138">
        <v>6500</v>
      </c>
      <c r="AE20" s="21">
        <v>2507.05</v>
      </c>
      <c r="AF20" s="138">
        <v>3994.018</v>
      </c>
      <c r="AG20" s="21">
        <f t="shared" si="12"/>
        <v>159.31146167806784</v>
      </c>
      <c r="AH20" s="24">
        <f>AF20/AD20*100</f>
        <v>61.446430769230766</v>
      </c>
      <c r="AI20" s="138">
        <v>419.8</v>
      </c>
      <c r="AJ20" s="28">
        <v>232.31732000000002</v>
      </c>
      <c r="AK20" s="138">
        <v>124.7</v>
      </c>
      <c r="AL20" s="21">
        <f t="shared" si="13"/>
        <v>53.67658339033869</v>
      </c>
      <c r="AM20" s="24">
        <f t="shared" si="14"/>
        <v>29.704621248213435</v>
      </c>
      <c r="AN20" s="28">
        <v>0</v>
      </c>
      <c r="AO20" s="28">
        <v>0</v>
      </c>
      <c r="AP20" s="28">
        <v>0</v>
      </c>
      <c r="AQ20" s="21"/>
      <c r="AR20" s="24"/>
      <c r="AS20" s="29"/>
      <c r="AT20" s="29"/>
      <c r="AU20" s="24">
        <v>0</v>
      </c>
      <c r="AV20" s="24"/>
      <c r="AW20" s="24"/>
      <c r="AX20" s="24"/>
      <c r="AY20" s="138">
        <v>43066.1</v>
      </c>
      <c r="AZ20" s="28">
        <f t="shared" si="15"/>
        <v>21533.05</v>
      </c>
      <c r="BA20" s="138">
        <v>21533.1</v>
      </c>
      <c r="BB20" s="21"/>
      <c r="BC20" s="28">
        <v>0</v>
      </c>
      <c r="BD20" s="21">
        <v>0</v>
      </c>
      <c r="BE20" s="138">
        <v>0</v>
      </c>
      <c r="BF20" s="21">
        <f t="shared" si="16"/>
        <v>0</v>
      </c>
      <c r="BG20" s="138">
        <v>0</v>
      </c>
      <c r="BH20" s="28">
        <v>0</v>
      </c>
      <c r="BI20" s="28">
        <v>0</v>
      </c>
      <c r="BJ20" s="28">
        <v>0</v>
      </c>
      <c r="BK20" s="24"/>
      <c r="BL20" s="24"/>
      <c r="BM20" s="24"/>
      <c r="BN20" s="21">
        <f t="shared" si="4"/>
        <v>1745</v>
      </c>
      <c r="BO20" s="21">
        <f t="shared" si="17"/>
        <v>496.8015</v>
      </c>
      <c r="BP20" s="21">
        <f t="shared" si="5"/>
        <v>778.6</v>
      </c>
      <c r="BQ20" s="21">
        <f t="shared" si="18"/>
        <v>156.7225541790836</v>
      </c>
      <c r="BR20" s="24">
        <f t="shared" si="19"/>
        <v>44.618911174785104</v>
      </c>
      <c r="BS20" s="138">
        <v>1345</v>
      </c>
      <c r="BT20" s="28">
        <v>382.9215</v>
      </c>
      <c r="BU20" s="138">
        <v>517.6</v>
      </c>
      <c r="BV20" s="138">
        <v>0</v>
      </c>
      <c r="BW20" s="28">
        <v>0</v>
      </c>
      <c r="BX20" s="138">
        <v>0</v>
      </c>
      <c r="BY20" s="28">
        <v>0</v>
      </c>
      <c r="BZ20" s="28">
        <v>0</v>
      </c>
      <c r="CA20" s="21">
        <v>0</v>
      </c>
      <c r="CB20" s="138">
        <v>400</v>
      </c>
      <c r="CC20" s="28">
        <v>113.88</v>
      </c>
      <c r="CD20" s="138">
        <v>261</v>
      </c>
      <c r="CE20" s="28">
        <v>0</v>
      </c>
      <c r="CF20" s="28">
        <v>0</v>
      </c>
      <c r="CG20" s="28">
        <v>0</v>
      </c>
      <c r="CH20" s="138">
        <v>0</v>
      </c>
      <c r="CI20" s="21">
        <v>0</v>
      </c>
      <c r="CJ20" s="138">
        <v>0</v>
      </c>
      <c r="CK20" s="138">
        <v>3000</v>
      </c>
      <c r="CL20" s="28">
        <v>898.8000000000001</v>
      </c>
      <c r="CM20" s="138">
        <v>1673.8</v>
      </c>
      <c r="CN20" s="138">
        <v>1200</v>
      </c>
      <c r="CO20" s="28">
        <v>359.52</v>
      </c>
      <c r="CP20" s="138">
        <v>77.6</v>
      </c>
      <c r="CQ20" s="138">
        <v>950</v>
      </c>
      <c r="CR20" s="27">
        <v>261.63</v>
      </c>
      <c r="CS20" s="138">
        <v>57.6</v>
      </c>
      <c r="CT20" s="138">
        <v>0</v>
      </c>
      <c r="CU20" s="28">
        <v>0</v>
      </c>
      <c r="CV20" s="138">
        <v>750.7</v>
      </c>
      <c r="CW20" s="138">
        <v>0</v>
      </c>
      <c r="CX20" s="28">
        <v>0</v>
      </c>
      <c r="CY20" s="138">
        <v>0</v>
      </c>
      <c r="CZ20" s="27">
        <v>0</v>
      </c>
      <c r="DA20" s="28">
        <v>0</v>
      </c>
      <c r="DB20" s="27">
        <v>0</v>
      </c>
      <c r="DC20" s="138">
        <v>0</v>
      </c>
      <c r="DD20" s="28">
        <v>0</v>
      </c>
      <c r="DE20" s="138">
        <v>0</v>
      </c>
      <c r="DF20" s="138">
        <v>0</v>
      </c>
      <c r="DG20" s="21">
        <f>T20+Y20+AD20+AI20+AN20+AS20+AV20+AY20+BB20+BE20+BH20+BK20+BS20+BV20+BY20+CB20+CE20+CH20+CK20+CN20+CT20+CW20+CZ20+DC20</f>
        <v>66330.9</v>
      </c>
      <c r="DH20" s="21">
        <f>U20+Z20+AE20+AJ20+AO20+AT20+AW20+AZ20+BC20+BF20+BI20+BL20+BT20+BW20+BZ20+CC20+CF20+CI20+CL20+CO20+CU20+CX20+DA20+DD20</f>
        <v>29478.81882</v>
      </c>
      <c r="DI20" s="21">
        <f>V20+AA20+AF20+AK20+AP20+AU20+AX20+BA20+BD20+BG20+BJ20+BM20+BU20+BX20+CA20+CD20+CG20+CJ20+CM20+CP20+CV20+CY20+DB20+DE20+DF20</f>
        <v>30136.296999999995</v>
      </c>
      <c r="DJ20" s="27">
        <v>0</v>
      </c>
      <c r="DK20" s="27">
        <v>0</v>
      </c>
      <c r="DL20" s="27">
        <v>0</v>
      </c>
      <c r="DM20" s="138">
        <v>0</v>
      </c>
      <c r="DN20" s="27">
        <f t="shared" si="20"/>
        <v>0</v>
      </c>
      <c r="DO20" s="138">
        <v>0</v>
      </c>
      <c r="DP20" s="27">
        <v>0</v>
      </c>
      <c r="DQ20" s="27">
        <v>0</v>
      </c>
      <c r="DR20" s="27">
        <v>0</v>
      </c>
      <c r="DS20" s="27">
        <v>0</v>
      </c>
      <c r="DT20" s="27">
        <v>0</v>
      </c>
      <c r="DU20" s="138">
        <v>0</v>
      </c>
      <c r="DV20" s="27">
        <v>0</v>
      </c>
      <c r="DW20" s="27">
        <v>0</v>
      </c>
      <c r="DX20" s="138">
        <v>0</v>
      </c>
      <c r="DY20" s="138">
        <v>0</v>
      </c>
      <c r="DZ20" s="27">
        <f t="shared" si="21"/>
        <v>0</v>
      </c>
      <c r="EA20" s="138">
        <v>0</v>
      </c>
      <c r="EB20" s="27">
        <v>0</v>
      </c>
      <c r="EC20" s="21">
        <f t="shared" si="6"/>
        <v>0</v>
      </c>
      <c r="ED20" s="21">
        <f t="shared" si="6"/>
        <v>0</v>
      </c>
      <c r="EE20" s="21">
        <f t="shared" si="7"/>
        <v>0</v>
      </c>
    </row>
    <row r="21" spans="1:135" s="30" customFormat="1" ht="20.25" customHeight="1">
      <c r="A21" s="22">
        <v>12</v>
      </c>
      <c r="B21" s="31" t="s">
        <v>61</v>
      </c>
      <c r="C21" s="21">
        <v>32963.5746</v>
      </c>
      <c r="D21" s="21">
        <v>31057.0478</v>
      </c>
      <c r="E21" s="21">
        <f t="shared" si="8"/>
        <v>351984.027</v>
      </c>
      <c r="F21" s="21">
        <f t="shared" si="9"/>
        <v>164463.2461284</v>
      </c>
      <c r="G21" s="21">
        <f t="shared" si="0"/>
        <v>169454.732</v>
      </c>
      <c r="H21" s="21">
        <f t="shared" si="1"/>
        <v>103.03501602279152</v>
      </c>
      <c r="I21" s="21">
        <f t="shared" si="2"/>
        <v>48.142733476937</v>
      </c>
      <c r="J21" s="21">
        <f>T21+Y21+AD21+AI21+AN21+AS21+BK21+BS21+BV21+BY21+CB21+CE21+CK21+CN21+CT21+CW21+DC21</f>
        <v>69038.827</v>
      </c>
      <c r="K21" s="21">
        <f>U21+Z21+AE21+AJ21+AO21+AT21+BL21+BT21+BW21+BZ21+CC21+CF21+CL21+CO21+CU21+CX21+DD21</f>
        <v>22990.6461284</v>
      </c>
      <c r="L21" s="21">
        <f>V21+AA21+AF21+AK21+AP21+AU21+BM21+BU21+BX21+CA21+CD21+CG21+CM21+CP21+CV21+CY21+DE21+DF21</f>
        <v>50649.481999999996</v>
      </c>
      <c r="M21" s="21">
        <f t="shared" si="10"/>
        <v>220.30473487838802</v>
      </c>
      <c r="N21" s="21">
        <f>L21/J21*100</f>
        <v>73.36376384262728</v>
      </c>
      <c r="O21" s="21">
        <f>T21+AD21</f>
        <v>37000</v>
      </c>
      <c r="P21" s="21">
        <f>U21+AE21</f>
        <v>14270.9</v>
      </c>
      <c r="Q21" s="21">
        <f>V21+AF21</f>
        <v>19887.754</v>
      </c>
      <c r="R21" s="21">
        <f t="shared" si="11"/>
        <v>139.35879306841196</v>
      </c>
      <c r="S21" s="24">
        <f>Q21/O21*100</f>
        <v>53.75068648648649</v>
      </c>
      <c r="T21" s="137">
        <v>500</v>
      </c>
      <c r="U21" s="21">
        <v>192.85</v>
      </c>
      <c r="V21" s="138">
        <v>2314.751</v>
      </c>
      <c r="W21" s="21">
        <f t="shared" si="22"/>
        <v>1200.2857142857144</v>
      </c>
      <c r="X21" s="24">
        <f>V21/T21*100</f>
        <v>462.95020000000005</v>
      </c>
      <c r="Y21" s="139">
        <v>8170</v>
      </c>
      <c r="Z21" s="21">
        <v>0</v>
      </c>
      <c r="AA21" s="138">
        <v>2102.693</v>
      </c>
      <c r="AB21" s="21" t="e">
        <f t="shared" si="3"/>
        <v>#DIV/0!</v>
      </c>
      <c r="AC21" s="24">
        <f>AA21/Y21*100</f>
        <v>25.73675642594859</v>
      </c>
      <c r="AD21" s="138">
        <v>36500</v>
      </c>
      <c r="AE21" s="21">
        <v>14078.05</v>
      </c>
      <c r="AF21" s="138">
        <v>17573.003</v>
      </c>
      <c r="AG21" s="21">
        <f t="shared" si="12"/>
        <v>124.82554757228452</v>
      </c>
      <c r="AH21" s="24">
        <f>AF21/AD21*100</f>
        <v>48.145213698630144</v>
      </c>
      <c r="AI21" s="138">
        <v>6187.745</v>
      </c>
      <c r="AJ21" s="28">
        <v>3424.298083</v>
      </c>
      <c r="AK21" s="138">
        <v>5584.994</v>
      </c>
      <c r="AL21" s="21">
        <f t="shared" si="13"/>
        <v>163.0989436266317</v>
      </c>
      <c r="AM21" s="24">
        <f t="shared" si="14"/>
        <v>90.25895540297797</v>
      </c>
      <c r="AN21" s="28">
        <v>0</v>
      </c>
      <c r="AO21" s="28">
        <v>0</v>
      </c>
      <c r="AP21" s="28">
        <v>0</v>
      </c>
      <c r="AQ21" s="21"/>
      <c r="AR21" s="24"/>
      <c r="AS21" s="29"/>
      <c r="AT21" s="29"/>
      <c r="AU21" s="24">
        <v>0</v>
      </c>
      <c r="AV21" s="24"/>
      <c r="AW21" s="24"/>
      <c r="AX21" s="24"/>
      <c r="AY21" s="138">
        <v>228467.7</v>
      </c>
      <c r="AZ21" s="28">
        <f t="shared" si="15"/>
        <v>114233.85</v>
      </c>
      <c r="BA21" s="138">
        <v>114233.9</v>
      </c>
      <c r="BB21" s="21"/>
      <c r="BC21" s="28">
        <v>0</v>
      </c>
      <c r="BD21" s="21">
        <v>0</v>
      </c>
      <c r="BE21" s="138">
        <v>0</v>
      </c>
      <c r="BF21" s="21">
        <f t="shared" si="16"/>
        <v>0</v>
      </c>
      <c r="BG21" s="138">
        <v>0</v>
      </c>
      <c r="BH21" s="28">
        <v>0</v>
      </c>
      <c r="BI21" s="28">
        <v>0</v>
      </c>
      <c r="BJ21" s="28">
        <v>0</v>
      </c>
      <c r="BK21" s="24"/>
      <c r="BL21" s="24"/>
      <c r="BM21" s="24"/>
      <c r="BN21" s="21">
        <f t="shared" si="4"/>
        <v>121.082</v>
      </c>
      <c r="BO21" s="21">
        <f t="shared" si="17"/>
        <v>34.4720454</v>
      </c>
      <c r="BP21" s="21">
        <f t="shared" si="5"/>
        <v>19.466</v>
      </c>
      <c r="BQ21" s="21">
        <f t="shared" si="18"/>
        <v>56.46894396350499</v>
      </c>
      <c r="BR21" s="24">
        <f t="shared" si="19"/>
        <v>16.076708346409873</v>
      </c>
      <c r="BS21" s="138">
        <v>121.082</v>
      </c>
      <c r="BT21" s="28">
        <v>34.4720454</v>
      </c>
      <c r="BU21" s="138">
        <v>19.466</v>
      </c>
      <c r="BV21" s="138">
        <v>0</v>
      </c>
      <c r="BW21" s="28">
        <v>0</v>
      </c>
      <c r="BX21" s="138">
        <v>0</v>
      </c>
      <c r="BY21" s="28">
        <v>0</v>
      </c>
      <c r="BZ21" s="28">
        <v>0</v>
      </c>
      <c r="CA21" s="21">
        <v>0</v>
      </c>
      <c r="CB21" s="138">
        <v>0</v>
      </c>
      <c r="CC21" s="28">
        <v>0</v>
      </c>
      <c r="CD21" s="138">
        <v>0</v>
      </c>
      <c r="CE21" s="28">
        <v>0</v>
      </c>
      <c r="CF21" s="28">
        <v>0</v>
      </c>
      <c r="CG21" s="28">
        <v>0</v>
      </c>
      <c r="CH21" s="138">
        <v>0</v>
      </c>
      <c r="CI21" s="21">
        <v>0</v>
      </c>
      <c r="CJ21" s="138">
        <v>0</v>
      </c>
      <c r="CK21" s="138">
        <v>0</v>
      </c>
      <c r="CL21" s="28">
        <v>0</v>
      </c>
      <c r="CM21" s="138">
        <v>0</v>
      </c>
      <c r="CN21" s="138">
        <v>17560</v>
      </c>
      <c r="CO21" s="28">
        <v>5260.976</v>
      </c>
      <c r="CP21" s="138">
        <v>10625.707</v>
      </c>
      <c r="CQ21" s="138">
        <v>11500</v>
      </c>
      <c r="CR21" s="27">
        <v>3167.1</v>
      </c>
      <c r="CS21" s="138">
        <v>7286.227</v>
      </c>
      <c r="CT21" s="138">
        <v>0</v>
      </c>
      <c r="CU21" s="28">
        <v>0</v>
      </c>
      <c r="CV21" s="138">
        <v>11021.768</v>
      </c>
      <c r="CW21" s="138">
        <v>0</v>
      </c>
      <c r="CX21" s="28">
        <v>0</v>
      </c>
      <c r="CY21" s="138">
        <v>900</v>
      </c>
      <c r="CZ21" s="27">
        <v>0</v>
      </c>
      <c r="DA21" s="28">
        <v>0</v>
      </c>
      <c r="DB21" s="27">
        <v>0</v>
      </c>
      <c r="DC21" s="138">
        <v>0</v>
      </c>
      <c r="DD21" s="28">
        <v>0</v>
      </c>
      <c r="DE21" s="138">
        <v>507.1</v>
      </c>
      <c r="DF21" s="138">
        <v>0</v>
      </c>
      <c r="DG21" s="21">
        <f>T21+Y21+AD21+AI21+AN21+AS21+AV21+AY21+BB21+BE21+BH21+BK21+BS21+BV21+BY21+CB21+CE21+CH21+CK21+CN21+CT21+CW21+CZ21+DC21</f>
        <v>297506.527</v>
      </c>
      <c r="DH21" s="21">
        <f>U21+Z21+AE21+AJ21+AO21+AT21+AW21+AZ21+BC21+BF21+BI21+BL21+BT21+BW21+BZ21+CC21+CF21+CI21+CL21+CO21+CU21+CX21+DA21+DD21</f>
        <v>137224.4961284</v>
      </c>
      <c r="DI21" s="21">
        <f>V21+AA21+AF21+AK21+AP21+AU21+AX21+BA21+BD21+BG21+BJ21+BM21+BU21+BX21+CA21+CD21+CG21+CJ21+CM21+CP21+CV21+CY21+DB21+DE21+DF21</f>
        <v>164883.38199999998</v>
      </c>
      <c r="DJ21" s="27">
        <v>0</v>
      </c>
      <c r="DK21" s="27">
        <v>0</v>
      </c>
      <c r="DL21" s="27">
        <v>0</v>
      </c>
      <c r="DM21" s="138">
        <v>54477.5</v>
      </c>
      <c r="DN21" s="27">
        <f t="shared" si="20"/>
        <v>27238.75</v>
      </c>
      <c r="DO21" s="138">
        <v>4571.35</v>
      </c>
      <c r="DP21" s="27">
        <v>0</v>
      </c>
      <c r="DQ21" s="27">
        <v>0</v>
      </c>
      <c r="DR21" s="27">
        <v>0</v>
      </c>
      <c r="DS21" s="27">
        <v>0</v>
      </c>
      <c r="DT21" s="27">
        <v>0</v>
      </c>
      <c r="DU21" s="138">
        <v>0</v>
      </c>
      <c r="DV21" s="27">
        <v>0</v>
      </c>
      <c r="DW21" s="27">
        <v>0</v>
      </c>
      <c r="DX21" s="138">
        <v>0</v>
      </c>
      <c r="DY21" s="138">
        <v>60225.527</v>
      </c>
      <c r="DZ21" s="27">
        <f t="shared" si="21"/>
        <v>30112.7635</v>
      </c>
      <c r="EA21" s="138">
        <v>0</v>
      </c>
      <c r="EB21" s="27">
        <v>0</v>
      </c>
      <c r="EC21" s="21">
        <f t="shared" si="6"/>
        <v>114703.027</v>
      </c>
      <c r="ED21" s="21">
        <f t="shared" si="6"/>
        <v>57351.5135</v>
      </c>
      <c r="EE21" s="21">
        <f t="shared" si="7"/>
        <v>4571.35</v>
      </c>
    </row>
    <row r="22" spans="1:135" s="32" customFormat="1" ht="20.25" customHeight="1">
      <c r="A22" s="22">
        <v>13</v>
      </c>
      <c r="B22" s="31" t="s">
        <v>62</v>
      </c>
      <c r="C22" s="21">
        <v>97352.4718</v>
      </c>
      <c r="D22" s="21">
        <v>36294.7694</v>
      </c>
      <c r="E22" s="21">
        <f t="shared" si="8"/>
        <v>169143.2</v>
      </c>
      <c r="F22" s="21">
        <f t="shared" si="9"/>
        <v>67021.64202000001</v>
      </c>
      <c r="G22" s="21">
        <f t="shared" si="0"/>
        <v>71301.18</v>
      </c>
      <c r="H22" s="21">
        <f t="shared" si="1"/>
        <v>106.38530756784938</v>
      </c>
      <c r="I22" s="21">
        <f t="shared" si="2"/>
        <v>42.15432840338836</v>
      </c>
      <c r="J22" s="21">
        <f>T22+Y22+AD22+AI22+AN22+AS22+BK22+BS22+BV22+BY22+CB22+CE22+CK22+CN22+CT22+CW22+DC22</f>
        <v>71782.6</v>
      </c>
      <c r="K22" s="21">
        <f>U22+Z22+AE22+AJ22+AO22+AT22+BL22+BT22+BW22+BZ22+CC22+CF22+CL22+CO22+CU22+CX22+DD22</f>
        <v>18341.342019999996</v>
      </c>
      <c r="L22" s="21">
        <f>V22+AA22+AF22+AK22+AP22+AU22+BM22+BU22+BX22+CA22+CD22+CG22+CM22+CP22+CV22+CY22+DE22+DF22</f>
        <v>22620.780000000002</v>
      </c>
      <c r="M22" s="21">
        <f t="shared" si="10"/>
        <v>123.33219660444459</v>
      </c>
      <c r="N22" s="21">
        <f>L22/J22*100</f>
        <v>31.51290145522731</v>
      </c>
      <c r="O22" s="21">
        <f>T22+AD22</f>
        <v>16200</v>
      </c>
      <c r="P22" s="21">
        <f>U22+AE22</f>
        <v>6248.34</v>
      </c>
      <c r="Q22" s="21">
        <f>V22+AF22</f>
        <v>8822.333</v>
      </c>
      <c r="R22" s="21">
        <f t="shared" si="11"/>
        <v>141.19482934667448</v>
      </c>
      <c r="S22" s="24">
        <f>Q22/O22*100</f>
        <v>54.45884567901235</v>
      </c>
      <c r="T22" s="137"/>
      <c r="U22" s="21">
        <v>0</v>
      </c>
      <c r="V22" s="138">
        <v>1546.658</v>
      </c>
      <c r="W22" s="21" t="e">
        <f t="shared" si="22"/>
        <v>#DIV/0!</v>
      </c>
      <c r="X22" s="24" t="e">
        <f>V22/T22*100</f>
        <v>#DIV/0!</v>
      </c>
      <c r="Y22" s="139">
        <v>21203.5</v>
      </c>
      <c r="Z22" s="21">
        <v>1681.47</v>
      </c>
      <c r="AA22" s="138">
        <v>3774.445</v>
      </c>
      <c r="AB22" s="21">
        <f t="shared" si="3"/>
        <v>224.47293142310002</v>
      </c>
      <c r="AC22" s="24">
        <f>AA22/Y22*100</f>
        <v>17.80104699695805</v>
      </c>
      <c r="AD22" s="138">
        <v>16200</v>
      </c>
      <c r="AE22" s="21">
        <v>6248.34</v>
      </c>
      <c r="AF22" s="138">
        <v>7275.675</v>
      </c>
      <c r="AG22" s="21">
        <f t="shared" si="12"/>
        <v>116.44172692267065</v>
      </c>
      <c r="AH22" s="24">
        <f>AF22/AD22*100</f>
        <v>44.911574074074075</v>
      </c>
      <c r="AI22" s="138">
        <v>1517.5</v>
      </c>
      <c r="AJ22" s="28">
        <v>839.7845000000001</v>
      </c>
      <c r="AK22" s="138">
        <v>1135.2</v>
      </c>
      <c r="AL22" s="21">
        <f t="shared" si="13"/>
        <v>135.17753661802521</v>
      </c>
      <c r="AM22" s="24">
        <f t="shared" si="14"/>
        <v>74.80724876441516</v>
      </c>
      <c r="AN22" s="28">
        <v>0</v>
      </c>
      <c r="AO22" s="28">
        <v>0</v>
      </c>
      <c r="AP22" s="28">
        <v>0</v>
      </c>
      <c r="AQ22" s="21"/>
      <c r="AR22" s="24"/>
      <c r="AS22" s="29"/>
      <c r="AT22" s="29"/>
      <c r="AU22" s="24">
        <v>0</v>
      </c>
      <c r="AV22" s="24"/>
      <c r="AW22" s="24"/>
      <c r="AX22" s="24"/>
      <c r="AY22" s="138">
        <v>97360.6</v>
      </c>
      <c r="AZ22" s="28">
        <f t="shared" si="15"/>
        <v>48680.3</v>
      </c>
      <c r="BA22" s="138">
        <v>48680.4</v>
      </c>
      <c r="BB22" s="21"/>
      <c r="BC22" s="28">
        <v>0</v>
      </c>
      <c r="BD22" s="21">
        <v>0</v>
      </c>
      <c r="BE22" s="138">
        <v>0</v>
      </c>
      <c r="BF22" s="21">
        <f t="shared" si="16"/>
        <v>0</v>
      </c>
      <c r="BG22" s="138">
        <v>0</v>
      </c>
      <c r="BH22" s="28">
        <v>0</v>
      </c>
      <c r="BI22" s="28">
        <v>0</v>
      </c>
      <c r="BJ22" s="28">
        <v>0</v>
      </c>
      <c r="BK22" s="24"/>
      <c r="BL22" s="24"/>
      <c r="BM22" s="24"/>
      <c r="BN22" s="21">
        <f t="shared" si="4"/>
        <v>18361.6</v>
      </c>
      <c r="BO22" s="21">
        <f t="shared" si="17"/>
        <v>5227.54752</v>
      </c>
      <c r="BP22" s="21">
        <f t="shared" si="5"/>
        <v>1943.89</v>
      </c>
      <c r="BQ22" s="21">
        <f t="shared" si="18"/>
        <v>37.185506063080226</v>
      </c>
      <c r="BR22" s="24">
        <f t="shared" si="19"/>
        <v>10.586713576158942</v>
      </c>
      <c r="BS22" s="138">
        <v>16000</v>
      </c>
      <c r="BT22" s="28">
        <v>4555.2</v>
      </c>
      <c r="BU22" s="138">
        <v>1478.89</v>
      </c>
      <c r="BV22" s="138">
        <v>0</v>
      </c>
      <c r="BW22" s="28">
        <v>0</v>
      </c>
      <c r="BX22" s="138">
        <v>0</v>
      </c>
      <c r="BY22" s="28">
        <v>0</v>
      </c>
      <c r="BZ22" s="28">
        <v>0</v>
      </c>
      <c r="CA22" s="21">
        <v>0</v>
      </c>
      <c r="CB22" s="138">
        <v>2361.6</v>
      </c>
      <c r="CC22" s="28">
        <v>672.3475199999999</v>
      </c>
      <c r="CD22" s="138">
        <v>465</v>
      </c>
      <c r="CE22" s="28">
        <v>0</v>
      </c>
      <c r="CF22" s="28">
        <v>0</v>
      </c>
      <c r="CG22" s="28">
        <v>0</v>
      </c>
      <c r="CH22" s="138">
        <v>0</v>
      </c>
      <c r="CI22" s="21">
        <v>0</v>
      </c>
      <c r="CJ22" s="138">
        <v>0</v>
      </c>
      <c r="CK22" s="138">
        <v>13500</v>
      </c>
      <c r="CL22" s="28">
        <v>4044.6</v>
      </c>
      <c r="CM22" s="138">
        <v>5956.512</v>
      </c>
      <c r="CN22" s="138">
        <v>1000</v>
      </c>
      <c r="CO22" s="28">
        <v>299.6</v>
      </c>
      <c r="CP22" s="138">
        <v>338.9</v>
      </c>
      <c r="CQ22" s="138">
        <v>1000</v>
      </c>
      <c r="CR22" s="27">
        <v>275.4</v>
      </c>
      <c r="CS22" s="138">
        <v>338.9</v>
      </c>
      <c r="CT22" s="138">
        <v>0</v>
      </c>
      <c r="CU22" s="28">
        <v>0</v>
      </c>
      <c r="CV22" s="138">
        <v>0</v>
      </c>
      <c r="CW22" s="138">
        <v>0</v>
      </c>
      <c r="CX22" s="28">
        <v>0</v>
      </c>
      <c r="CY22" s="138">
        <v>0</v>
      </c>
      <c r="CZ22" s="27">
        <v>0</v>
      </c>
      <c r="DA22" s="28">
        <v>0</v>
      </c>
      <c r="DB22" s="27">
        <v>0</v>
      </c>
      <c r="DC22" s="138">
        <v>0</v>
      </c>
      <c r="DD22" s="28">
        <v>0</v>
      </c>
      <c r="DE22" s="138">
        <v>649.5</v>
      </c>
      <c r="DF22" s="138">
        <v>0</v>
      </c>
      <c r="DG22" s="21">
        <f>T22+Y22+AD22+AI22+AN22+AS22+AV22+AY22+BB22+BE22+BH22+BK22+BS22+BV22+BY22+CB22+CE22+CH22+CK22+CN22+CT22+CW22+CZ22+DC22</f>
        <v>169143.2</v>
      </c>
      <c r="DH22" s="21">
        <f>U22+Z22+AE22+AJ22+AO22+AT22+AW22+AZ22+BC22+BF22+BI22+BL22+BT22+BW22+BZ22+CC22+CF22+CI22+CL22+CO22+CU22+CX22+DA22+DD22</f>
        <v>67021.64202000001</v>
      </c>
      <c r="DI22" s="21">
        <f>V22+AA22+AF22+AK22+AP22+AU22+AX22+BA22+BD22+BG22+BJ22+BM22+BU22+BX22+CA22+CD22+CG22+CJ22+CM22+CP22+CV22+CY22+DB22+DE22+DF22</f>
        <v>71301.18</v>
      </c>
      <c r="DJ22" s="27">
        <v>0</v>
      </c>
      <c r="DK22" s="27">
        <v>0</v>
      </c>
      <c r="DL22" s="27">
        <v>0</v>
      </c>
      <c r="DM22" s="138">
        <v>0</v>
      </c>
      <c r="DN22" s="27">
        <f t="shared" si="20"/>
        <v>0</v>
      </c>
      <c r="DO22" s="138">
        <v>0</v>
      </c>
      <c r="DP22" s="27">
        <v>0</v>
      </c>
      <c r="DQ22" s="27">
        <v>0</v>
      </c>
      <c r="DR22" s="27">
        <v>0</v>
      </c>
      <c r="DS22" s="27">
        <v>0</v>
      </c>
      <c r="DT22" s="27">
        <v>0</v>
      </c>
      <c r="DU22" s="138">
        <v>0</v>
      </c>
      <c r="DV22" s="27">
        <v>0</v>
      </c>
      <c r="DW22" s="27">
        <v>0</v>
      </c>
      <c r="DX22" s="138">
        <v>0</v>
      </c>
      <c r="DY22" s="138">
        <v>0</v>
      </c>
      <c r="DZ22" s="27">
        <f t="shared" si="21"/>
        <v>0</v>
      </c>
      <c r="EA22" s="138">
        <v>0</v>
      </c>
      <c r="EB22" s="27">
        <v>0</v>
      </c>
      <c r="EC22" s="21">
        <f t="shared" si="6"/>
        <v>0</v>
      </c>
      <c r="ED22" s="21">
        <f t="shared" si="6"/>
        <v>0</v>
      </c>
      <c r="EE22" s="21">
        <f t="shared" si="7"/>
        <v>0</v>
      </c>
    </row>
    <row r="23" spans="1:135" s="32" customFormat="1" ht="20.25" customHeight="1">
      <c r="A23" s="22">
        <v>14</v>
      </c>
      <c r="B23" s="31" t="s">
        <v>63</v>
      </c>
      <c r="C23" s="21">
        <v>46776.143</v>
      </c>
      <c r="D23" s="21">
        <v>10130.2299</v>
      </c>
      <c r="E23" s="21">
        <f t="shared" si="8"/>
        <v>71360.8</v>
      </c>
      <c r="F23" s="21">
        <f t="shared" si="9"/>
        <v>31438.565700000003</v>
      </c>
      <c r="G23" s="21">
        <f t="shared" si="0"/>
        <v>26644.582500000004</v>
      </c>
      <c r="H23" s="21">
        <f t="shared" si="1"/>
        <v>84.75126618133218</v>
      </c>
      <c r="I23" s="21">
        <f t="shared" si="2"/>
        <v>37.33784164415198</v>
      </c>
      <c r="J23" s="21">
        <f>T23+Y23+AD23+AI23+AN23+AS23+BK23+BS23+BV23+BY23+CB23+CE23+CK23+CN23+CT23+CW23+DC23</f>
        <v>31010</v>
      </c>
      <c r="K23" s="21">
        <f>U23+Z23+AE23+AJ23+AO23+AT23+BL23+BT23+BW23+BZ23+CC23+CF23+CL23+CO23+CU23+CX23+DD23</f>
        <v>11263.1657</v>
      </c>
      <c r="L23" s="21">
        <f>V23+AA23+AF23+AK23+AP23+AU23+BM23+BU23+BX23+CA23+CD23+CG23+CM23+CP23+CV23+CY23+DE23+DF23</f>
        <v>6469.182500000001</v>
      </c>
      <c r="M23" s="21">
        <f t="shared" si="10"/>
        <v>57.43662725302888</v>
      </c>
      <c r="N23" s="21">
        <f>L23/J23*100</f>
        <v>20.86160109642051</v>
      </c>
      <c r="O23" s="21">
        <f>T23+AD23</f>
        <v>15065</v>
      </c>
      <c r="P23" s="21">
        <f>U23+AE23</f>
        <v>5810.5705</v>
      </c>
      <c r="Q23" s="21">
        <f>V23+AF23</f>
        <v>4624.088500000001</v>
      </c>
      <c r="R23" s="21">
        <f t="shared" si="11"/>
        <v>79.58062809839413</v>
      </c>
      <c r="S23" s="24">
        <f>Q23/O23*100</f>
        <v>30.694248257550623</v>
      </c>
      <c r="T23" s="137">
        <v>1180</v>
      </c>
      <c r="U23" s="21">
        <v>455.12600000000003</v>
      </c>
      <c r="V23" s="138">
        <v>318.564</v>
      </c>
      <c r="W23" s="21">
        <f t="shared" si="22"/>
        <v>69.99468279113916</v>
      </c>
      <c r="X23" s="24">
        <f>V23/T23*100</f>
        <v>26.996949152542378</v>
      </c>
      <c r="Y23" s="139">
        <v>10434</v>
      </c>
      <c r="Z23" s="21">
        <v>3440.0898</v>
      </c>
      <c r="AA23" s="138">
        <v>299.994</v>
      </c>
      <c r="AB23" s="21">
        <f t="shared" si="3"/>
        <v>8.720528167607718</v>
      </c>
      <c r="AC23" s="24">
        <f>AA23/Y23*100</f>
        <v>2.875158136860265</v>
      </c>
      <c r="AD23" s="138">
        <v>13885</v>
      </c>
      <c r="AE23" s="21">
        <v>5355.4445</v>
      </c>
      <c r="AF23" s="138">
        <v>4305.5245</v>
      </c>
      <c r="AG23" s="21">
        <f t="shared" si="12"/>
        <v>80.3952781137028</v>
      </c>
      <c r="AH23" s="24">
        <f>AF23/AD23*100</f>
        <v>31.00845876845517</v>
      </c>
      <c r="AI23" s="138">
        <v>1451</v>
      </c>
      <c r="AJ23" s="28">
        <v>802.9834000000001</v>
      </c>
      <c r="AK23" s="138">
        <v>1193.6</v>
      </c>
      <c r="AL23" s="21">
        <f t="shared" si="13"/>
        <v>148.64566316065807</v>
      </c>
      <c r="AM23" s="24">
        <f t="shared" si="14"/>
        <v>82.2605099931082</v>
      </c>
      <c r="AN23" s="28">
        <v>0</v>
      </c>
      <c r="AO23" s="28">
        <v>0</v>
      </c>
      <c r="AP23" s="28">
        <v>0</v>
      </c>
      <c r="AQ23" s="21"/>
      <c r="AR23" s="24"/>
      <c r="AS23" s="29"/>
      <c r="AT23" s="29"/>
      <c r="AU23" s="24">
        <v>0</v>
      </c>
      <c r="AV23" s="24"/>
      <c r="AW23" s="24"/>
      <c r="AX23" s="24"/>
      <c r="AY23" s="138">
        <v>40350.8</v>
      </c>
      <c r="AZ23" s="28">
        <f t="shared" si="15"/>
        <v>20175.4</v>
      </c>
      <c r="BA23" s="138">
        <v>20175.4</v>
      </c>
      <c r="BB23" s="21"/>
      <c r="BC23" s="28">
        <v>0</v>
      </c>
      <c r="BD23" s="21">
        <v>0</v>
      </c>
      <c r="BE23" s="138">
        <v>0</v>
      </c>
      <c r="BF23" s="21">
        <f t="shared" si="16"/>
        <v>0</v>
      </c>
      <c r="BG23" s="138">
        <v>0</v>
      </c>
      <c r="BH23" s="28">
        <v>0</v>
      </c>
      <c r="BI23" s="28">
        <v>0</v>
      </c>
      <c r="BJ23" s="28">
        <v>0</v>
      </c>
      <c r="BK23" s="24"/>
      <c r="BL23" s="24"/>
      <c r="BM23" s="24"/>
      <c r="BN23" s="21">
        <f t="shared" si="4"/>
        <v>460</v>
      </c>
      <c r="BO23" s="21">
        <f t="shared" si="17"/>
        <v>130.962</v>
      </c>
      <c r="BP23" s="21">
        <f t="shared" si="5"/>
        <v>4.7</v>
      </c>
      <c r="BQ23" s="21">
        <f t="shared" si="18"/>
        <v>3.588827293413357</v>
      </c>
      <c r="BR23" s="24">
        <f t="shared" si="19"/>
        <v>1.0217391304347825</v>
      </c>
      <c r="BS23" s="138">
        <v>460</v>
      </c>
      <c r="BT23" s="28">
        <v>130.962</v>
      </c>
      <c r="BU23" s="138">
        <v>4.7</v>
      </c>
      <c r="BV23" s="138">
        <v>0</v>
      </c>
      <c r="BW23" s="28">
        <v>0</v>
      </c>
      <c r="BX23" s="138">
        <v>0</v>
      </c>
      <c r="BY23" s="28">
        <v>0</v>
      </c>
      <c r="BZ23" s="28">
        <v>0</v>
      </c>
      <c r="CA23" s="21">
        <v>0</v>
      </c>
      <c r="CB23" s="138">
        <v>0</v>
      </c>
      <c r="CC23" s="28">
        <v>0</v>
      </c>
      <c r="CD23" s="138">
        <v>0</v>
      </c>
      <c r="CE23" s="28">
        <v>0</v>
      </c>
      <c r="CF23" s="28">
        <v>0</v>
      </c>
      <c r="CG23" s="28">
        <v>0</v>
      </c>
      <c r="CH23" s="138">
        <v>0</v>
      </c>
      <c r="CI23" s="21">
        <v>0</v>
      </c>
      <c r="CJ23" s="138">
        <v>0</v>
      </c>
      <c r="CK23" s="138">
        <v>0</v>
      </c>
      <c r="CL23" s="28">
        <v>0</v>
      </c>
      <c r="CM23" s="138">
        <v>0</v>
      </c>
      <c r="CN23" s="138">
        <v>3600</v>
      </c>
      <c r="CO23" s="28">
        <v>1078.56</v>
      </c>
      <c r="CP23" s="138">
        <v>346.8</v>
      </c>
      <c r="CQ23" s="138">
        <v>3600</v>
      </c>
      <c r="CR23" s="27">
        <v>991.4399999999999</v>
      </c>
      <c r="CS23" s="138">
        <v>346.8</v>
      </c>
      <c r="CT23" s="138">
        <v>0</v>
      </c>
      <c r="CU23" s="28">
        <v>0</v>
      </c>
      <c r="CV23" s="138">
        <v>0</v>
      </c>
      <c r="CW23" s="138">
        <v>0</v>
      </c>
      <c r="CX23" s="28">
        <v>0</v>
      </c>
      <c r="CY23" s="138">
        <v>0</v>
      </c>
      <c r="CZ23" s="27">
        <v>0</v>
      </c>
      <c r="DA23" s="28">
        <v>0</v>
      </c>
      <c r="DB23" s="27">
        <v>0</v>
      </c>
      <c r="DC23" s="138">
        <v>0</v>
      </c>
      <c r="DD23" s="28">
        <v>0</v>
      </c>
      <c r="DE23" s="138">
        <v>0</v>
      </c>
      <c r="DF23" s="138">
        <v>0</v>
      </c>
      <c r="DG23" s="21">
        <f>T23+Y23+AD23+AI23+AN23+AS23+AV23+AY23+BB23+BE23+BH23+BK23+BS23+BV23+BY23+CB23+CE23+CH23+CK23+CN23+CT23+CW23+CZ23+DC23</f>
        <v>71360.8</v>
      </c>
      <c r="DH23" s="21">
        <f>U23+Z23+AE23+AJ23+AO23+AT23+AW23+AZ23+BC23+BF23+BI23+BL23+BT23+BW23+BZ23+CC23+CF23+CI23+CL23+CO23+CU23+CX23+DA23+DD23</f>
        <v>31438.565700000003</v>
      </c>
      <c r="DI23" s="21">
        <f>V23+AA23+AF23+AK23+AP23+AU23+AX23+BA23+BD23+BG23+BJ23+BM23+BU23+BX23+CA23+CD23+CG23+CJ23+CM23+CP23+CV23+CY23+DB23+DE23+DF23</f>
        <v>26644.582500000004</v>
      </c>
      <c r="DJ23" s="27">
        <v>0</v>
      </c>
      <c r="DK23" s="27">
        <v>0</v>
      </c>
      <c r="DL23" s="27">
        <v>0</v>
      </c>
      <c r="DM23" s="138">
        <v>0</v>
      </c>
      <c r="DN23" s="27">
        <f t="shared" si="20"/>
        <v>0</v>
      </c>
      <c r="DO23" s="138">
        <v>0</v>
      </c>
      <c r="DP23" s="27">
        <v>0</v>
      </c>
      <c r="DQ23" s="27">
        <v>0</v>
      </c>
      <c r="DR23" s="27">
        <v>0</v>
      </c>
      <c r="DS23" s="27">
        <v>0</v>
      </c>
      <c r="DT23" s="27">
        <v>0</v>
      </c>
      <c r="DU23" s="138">
        <v>0</v>
      </c>
      <c r="DV23" s="27">
        <v>0</v>
      </c>
      <c r="DW23" s="27">
        <v>0</v>
      </c>
      <c r="DX23" s="138">
        <v>0</v>
      </c>
      <c r="DY23" s="138">
        <v>500</v>
      </c>
      <c r="DZ23" s="27">
        <f t="shared" si="21"/>
        <v>250</v>
      </c>
      <c r="EA23" s="138">
        <v>0</v>
      </c>
      <c r="EB23" s="27">
        <v>0</v>
      </c>
      <c r="EC23" s="21">
        <f t="shared" si="6"/>
        <v>500</v>
      </c>
      <c r="ED23" s="21">
        <f t="shared" si="6"/>
        <v>250</v>
      </c>
      <c r="EE23" s="21">
        <f t="shared" si="7"/>
        <v>0</v>
      </c>
    </row>
    <row r="24" spans="1:135" s="32" customFormat="1" ht="20.25" customHeight="1">
      <c r="A24" s="22">
        <v>15</v>
      </c>
      <c r="B24" s="31" t="s">
        <v>51</v>
      </c>
      <c r="C24" s="21">
        <v>36027.2023</v>
      </c>
      <c r="D24" s="21">
        <v>36543.2432</v>
      </c>
      <c r="E24" s="21">
        <f t="shared" si="8"/>
        <v>282420.004</v>
      </c>
      <c r="F24" s="21">
        <f t="shared" si="9"/>
        <v>120241.79000000001</v>
      </c>
      <c r="G24" s="21">
        <f t="shared" si="0"/>
        <v>131584.478</v>
      </c>
      <c r="H24" s="21">
        <f t="shared" si="1"/>
        <v>109.43323282196647</v>
      </c>
      <c r="I24" s="21">
        <f t="shared" si="2"/>
        <v>46.59176975296693</v>
      </c>
      <c r="J24" s="21">
        <f>T24+Y24+AD24+AI24+AN24+AS24+BK24+BS24+BV24+BY24+CB24+CE24+CK24+CN24+CT24+CW24+DC24</f>
        <v>83312</v>
      </c>
      <c r="K24" s="21">
        <f>U24+Z24+AE24+AJ24+AO24+AT24+BL24+BT24+BW24+BZ24+CC24+CF24+CL24+CO24+CU24+CX24+DD24</f>
        <v>20687.788</v>
      </c>
      <c r="L24" s="21">
        <f>V24+AA24+AF24+AK24+AP24+AU24+BM24+BU24+BX24+CA24+CD24+CG24+CM24+CP24+CV24+CY24+DE24+DF24</f>
        <v>27392.174</v>
      </c>
      <c r="M24" s="21">
        <f t="shared" si="10"/>
        <v>132.40745699830256</v>
      </c>
      <c r="N24" s="21">
        <f>L24/J24*100</f>
        <v>32.87902583061263</v>
      </c>
      <c r="O24" s="21">
        <f>T24+AD24</f>
        <v>33400</v>
      </c>
      <c r="P24" s="21">
        <f>U24+AE24</f>
        <v>11339.58</v>
      </c>
      <c r="Q24" s="21">
        <f>V24+AF24</f>
        <v>12670.125</v>
      </c>
      <c r="R24" s="21">
        <f t="shared" si="11"/>
        <v>111.73363563729875</v>
      </c>
      <c r="S24" s="24">
        <f>Q24/O24*100</f>
        <v>37.93450598802395</v>
      </c>
      <c r="T24" s="137">
        <v>4000</v>
      </c>
      <c r="U24" s="21">
        <v>0</v>
      </c>
      <c r="V24" s="138">
        <v>125.918</v>
      </c>
      <c r="W24" s="21" t="e">
        <f t="shared" si="22"/>
        <v>#DIV/0!</v>
      </c>
      <c r="X24" s="24">
        <f>V24/T24*100</f>
        <v>3.1479500000000002</v>
      </c>
      <c r="Y24" s="139">
        <v>21100</v>
      </c>
      <c r="Z24" s="21">
        <v>197.82</v>
      </c>
      <c r="AA24" s="138">
        <v>4403.579</v>
      </c>
      <c r="AB24" s="21">
        <f t="shared" si="3"/>
        <v>2226.053482964311</v>
      </c>
      <c r="AC24" s="24">
        <f>AA24/Y24*100</f>
        <v>20.870042654028435</v>
      </c>
      <c r="AD24" s="138">
        <v>29400</v>
      </c>
      <c r="AE24" s="21">
        <v>11339.58</v>
      </c>
      <c r="AF24" s="138">
        <v>12544.207</v>
      </c>
      <c r="AG24" s="21">
        <f t="shared" si="12"/>
        <v>110.62320650323909</v>
      </c>
      <c r="AH24" s="24">
        <f>AF24/AD24*100</f>
        <v>42.66737074829932</v>
      </c>
      <c r="AI24" s="138">
        <v>2506</v>
      </c>
      <c r="AJ24" s="28">
        <v>1386.8204</v>
      </c>
      <c r="AK24" s="138">
        <v>1764.72</v>
      </c>
      <c r="AL24" s="21">
        <f t="shared" si="13"/>
        <v>127.24935398988939</v>
      </c>
      <c r="AM24" s="24">
        <f t="shared" si="14"/>
        <v>70.41979249800478</v>
      </c>
      <c r="AN24" s="28">
        <v>0</v>
      </c>
      <c r="AO24" s="28">
        <v>0</v>
      </c>
      <c r="AP24" s="28">
        <v>0</v>
      </c>
      <c r="AQ24" s="21"/>
      <c r="AR24" s="24"/>
      <c r="AS24" s="29"/>
      <c r="AT24" s="29"/>
      <c r="AU24" s="24">
        <v>0</v>
      </c>
      <c r="AV24" s="24"/>
      <c r="AW24" s="24"/>
      <c r="AX24" s="24"/>
      <c r="AY24" s="138">
        <v>189831.5</v>
      </c>
      <c r="AZ24" s="28">
        <f t="shared" si="15"/>
        <v>94915.75</v>
      </c>
      <c r="BA24" s="138">
        <v>94915.8</v>
      </c>
      <c r="BB24" s="21"/>
      <c r="BC24" s="28">
        <v>0</v>
      </c>
      <c r="BD24" s="21">
        <v>0</v>
      </c>
      <c r="BE24" s="138">
        <v>0</v>
      </c>
      <c r="BF24" s="21">
        <f t="shared" si="16"/>
        <v>0</v>
      </c>
      <c r="BG24" s="138">
        <v>0</v>
      </c>
      <c r="BH24" s="28">
        <v>0</v>
      </c>
      <c r="BI24" s="28">
        <v>0</v>
      </c>
      <c r="BJ24" s="28">
        <v>0</v>
      </c>
      <c r="BK24" s="24"/>
      <c r="BL24" s="24"/>
      <c r="BM24" s="24"/>
      <c r="BN24" s="21">
        <f t="shared" si="4"/>
        <v>7900</v>
      </c>
      <c r="BO24" s="21">
        <f t="shared" si="17"/>
        <v>2249.13</v>
      </c>
      <c r="BP24" s="21">
        <f t="shared" si="5"/>
        <v>2696.5</v>
      </c>
      <c r="BQ24" s="21">
        <f t="shared" si="18"/>
        <v>119.89080222130335</v>
      </c>
      <c r="BR24" s="24">
        <f t="shared" si="19"/>
        <v>34.13291139240506</v>
      </c>
      <c r="BS24" s="138">
        <v>7900</v>
      </c>
      <c r="BT24" s="28">
        <v>2249.13</v>
      </c>
      <c r="BU24" s="138">
        <v>2696.5</v>
      </c>
      <c r="BV24" s="138">
        <v>0</v>
      </c>
      <c r="BW24" s="28">
        <v>0</v>
      </c>
      <c r="BX24" s="138">
        <v>0</v>
      </c>
      <c r="BY24" s="28">
        <v>0</v>
      </c>
      <c r="BZ24" s="28">
        <v>0</v>
      </c>
      <c r="CA24" s="21">
        <v>0</v>
      </c>
      <c r="CB24" s="138">
        <v>0</v>
      </c>
      <c r="CC24" s="28">
        <v>0</v>
      </c>
      <c r="CD24" s="138">
        <v>0</v>
      </c>
      <c r="CE24" s="28">
        <v>0</v>
      </c>
      <c r="CF24" s="28">
        <v>0</v>
      </c>
      <c r="CG24" s="28">
        <v>0</v>
      </c>
      <c r="CH24" s="138">
        <v>0</v>
      </c>
      <c r="CI24" s="21">
        <v>0</v>
      </c>
      <c r="CJ24" s="138">
        <v>0</v>
      </c>
      <c r="CK24" s="138">
        <v>0</v>
      </c>
      <c r="CL24" s="28">
        <v>0</v>
      </c>
      <c r="CM24" s="138">
        <v>0</v>
      </c>
      <c r="CN24" s="138">
        <v>18406</v>
      </c>
      <c r="CO24" s="28">
        <v>5514.4376</v>
      </c>
      <c r="CP24" s="138">
        <v>5132.85</v>
      </c>
      <c r="CQ24" s="138">
        <v>8856</v>
      </c>
      <c r="CR24" s="27">
        <v>2438.9424</v>
      </c>
      <c r="CS24" s="138">
        <v>1938.4</v>
      </c>
      <c r="CT24" s="138">
        <v>0</v>
      </c>
      <c r="CU24" s="28">
        <v>0</v>
      </c>
      <c r="CV24" s="138">
        <v>0</v>
      </c>
      <c r="CW24" s="138">
        <v>0</v>
      </c>
      <c r="CX24" s="28">
        <v>0</v>
      </c>
      <c r="CY24" s="138">
        <v>0</v>
      </c>
      <c r="CZ24" s="27">
        <v>0</v>
      </c>
      <c r="DA24" s="28">
        <v>0</v>
      </c>
      <c r="DB24" s="27">
        <v>0</v>
      </c>
      <c r="DC24" s="138">
        <v>0</v>
      </c>
      <c r="DD24" s="28">
        <v>0</v>
      </c>
      <c r="DE24" s="138">
        <v>724.4</v>
      </c>
      <c r="DF24" s="138">
        <v>0</v>
      </c>
      <c r="DG24" s="21">
        <f>T24+Y24+AD24+AI24+AN24+AS24+AV24+AY24+BB24+BE24+BH24+BK24+BS24+BV24+BY24+CB24+CE24+CH24+CK24+CN24+CT24+CW24+CZ24+DC24</f>
        <v>273143.5</v>
      </c>
      <c r="DH24" s="21">
        <f>U24+Z24+AE24+AJ24+AO24+AT24+AW24+AZ24+BC24+BF24+BI24+BL24+BT24+BW24+BZ24+CC24+CF24+CI24+CL24+CO24+CU24+CX24+DA24+DD24</f>
        <v>115603.53800000002</v>
      </c>
      <c r="DI24" s="21">
        <f>V24+AA24+AF24+AK24+AP24+AU24+AX24+BA24+BD24+BG24+BJ24+BM24+BU24+BX24+CA24+CD24+CG24+CJ24+CM24+CP24+CV24+CY24+DB24+DE24+DF24</f>
        <v>122307.974</v>
      </c>
      <c r="DJ24" s="27">
        <v>0</v>
      </c>
      <c r="DK24" s="27">
        <v>0</v>
      </c>
      <c r="DL24" s="27">
        <v>0</v>
      </c>
      <c r="DM24" s="138">
        <v>9276.504</v>
      </c>
      <c r="DN24" s="27">
        <f t="shared" si="20"/>
        <v>4638.252</v>
      </c>
      <c r="DO24" s="138">
        <v>9276.504</v>
      </c>
      <c r="DP24" s="27">
        <v>0</v>
      </c>
      <c r="DQ24" s="27">
        <v>0</v>
      </c>
      <c r="DR24" s="27">
        <v>0</v>
      </c>
      <c r="DS24" s="27">
        <v>0</v>
      </c>
      <c r="DT24" s="27">
        <v>0</v>
      </c>
      <c r="DU24" s="138">
        <v>0</v>
      </c>
      <c r="DV24" s="27">
        <v>0</v>
      </c>
      <c r="DW24" s="27">
        <v>0</v>
      </c>
      <c r="DX24" s="138">
        <v>0</v>
      </c>
      <c r="DY24" s="138">
        <v>0</v>
      </c>
      <c r="DZ24" s="27">
        <f t="shared" si="21"/>
        <v>0</v>
      </c>
      <c r="EA24" s="138">
        <v>0</v>
      </c>
      <c r="EB24" s="27">
        <v>0</v>
      </c>
      <c r="EC24" s="21">
        <f t="shared" si="6"/>
        <v>9276.504</v>
      </c>
      <c r="ED24" s="21">
        <f t="shared" si="6"/>
        <v>4638.252</v>
      </c>
      <c r="EE24" s="21">
        <f t="shared" si="7"/>
        <v>9276.504</v>
      </c>
    </row>
    <row r="25" spans="1:135" s="32" customFormat="1" ht="20.25" customHeight="1">
      <c r="A25" s="22">
        <v>16</v>
      </c>
      <c r="B25" s="31" t="s">
        <v>64</v>
      </c>
      <c r="C25" s="21">
        <v>918.8499</v>
      </c>
      <c r="D25" s="21">
        <v>2111.5279</v>
      </c>
      <c r="E25" s="21">
        <f t="shared" si="8"/>
        <v>25796.736</v>
      </c>
      <c r="F25" s="21">
        <f t="shared" si="9"/>
        <v>11896.446199999998</v>
      </c>
      <c r="G25" s="21">
        <f t="shared" si="0"/>
        <v>12259.704</v>
      </c>
      <c r="H25" s="21">
        <f t="shared" si="1"/>
        <v>103.05349844729261</v>
      </c>
      <c r="I25" s="21">
        <f t="shared" si="2"/>
        <v>47.52424492773039</v>
      </c>
      <c r="J25" s="21">
        <f>T25+Y25+AD25+AI25+AN25+AS25+BK25+BS25+BV25+BY25+CB25+CE25+CK25+CN25+CT25+CW25+DC25</f>
        <v>6147</v>
      </c>
      <c r="K25" s="21">
        <f>U25+Z25+AE25+AJ25+AO25+AT25+BL25+BT25+BW25+BZ25+CC25+CF25+CL25+CO25+CU25+CX25+DD25</f>
        <v>2071.5782</v>
      </c>
      <c r="L25" s="21">
        <f>V25+AA25+AF25+AK25+AP25+AU25+BM25+BU25+BX25+CA25+CD25+CG25+CM25+CP25+CV25+CY25+DE25+DF25</f>
        <v>2173.768</v>
      </c>
      <c r="M25" s="21">
        <f t="shared" si="10"/>
        <v>104.93294436097078</v>
      </c>
      <c r="N25" s="21">
        <f>L25/J25*100</f>
        <v>35.36307141695136</v>
      </c>
      <c r="O25" s="21">
        <f>T25+AD25</f>
        <v>2048</v>
      </c>
      <c r="P25" s="21">
        <f>U25+AE25</f>
        <v>789.9136</v>
      </c>
      <c r="Q25" s="21">
        <f>V25+AF25</f>
        <v>1332.8200000000002</v>
      </c>
      <c r="R25" s="21">
        <f t="shared" si="11"/>
        <v>168.7298458970703</v>
      </c>
      <c r="S25" s="24">
        <f>Q25/O25*100</f>
        <v>65.07910156250001</v>
      </c>
      <c r="T25" s="137">
        <v>2</v>
      </c>
      <c r="U25" s="21">
        <v>0.7714</v>
      </c>
      <c r="V25" s="138">
        <v>0.142</v>
      </c>
      <c r="W25" s="21">
        <f t="shared" si="22"/>
        <v>18.40808918848846</v>
      </c>
      <c r="X25" s="24">
        <f>V25/T25*100</f>
        <v>7.1</v>
      </c>
      <c r="Y25" s="139">
        <v>2150</v>
      </c>
      <c r="Z25" s="21">
        <v>708.855</v>
      </c>
      <c r="AA25" s="138">
        <v>293.948</v>
      </c>
      <c r="AB25" s="21">
        <f t="shared" si="3"/>
        <v>41.468001213224134</v>
      </c>
      <c r="AC25" s="24">
        <f>AA25/Y25*100</f>
        <v>13.671999999999999</v>
      </c>
      <c r="AD25" s="138">
        <v>2046</v>
      </c>
      <c r="AE25" s="21">
        <v>789.1422</v>
      </c>
      <c r="AF25" s="138">
        <v>1332.678</v>
      </c>
      <c r="AG25" s="21">
        <f t="shared" si="12"/>
        <v>168.87678798573947</v>
      </c>
      <c r="AH25" s="24">
        <f>AF25/AD25*100</f>
        <v>65.13577712609971</v>
      </c>
      <c r="AI25" s="138">
        <v>39</v>
      </c>
      <c r="AJ25" s="28">
        <v>21.582600000000003</v>
      </c>
      <c r="AK25" s="138">
        <v>24</v>
      </c>
      <c r="AL25" s="21">
        <f t="shared" si="13"/>
        <v>111.20068944427454</v>
      </c>
      <c r="AM25" s="24">
        <f t="shared" si="14"/>
        <v>61.53846153846154</v>
      </c>
      <c r="AN25" s="28">
        <v>0</v>
      </c>
      <c r="AO25" s="28">
        <v>0</v>
      </c>
      <c r="AP25" s="28">
        <v>0</v>
      </c>
      <c r="AQ25" s="21"/>
      <c r="AR25" s="24"/>
      <c r="AS25" s="29"/>
      <c r="AT25" s="29"/>
      <c r="AU25" s="24">
        <v>0</v>
      </c>
      <c r="AV25" s="24"/>
      <c r="AW25" s="24"/>
      <c r="AX25" s="24"/>
      <c r="AY25" s="138">
        <v>19127.7</v>
      </c>
      <c r="AZ25" s="28">
        <f t="shared" si="15"/>
        <v>9563.85</v>
      </c>
      <c r="BA25" s="138">
        <v>9563.9</v>
      </c>
      <c r="BB25" s="21"/>
      <c r="BC25" s="28">
        <v>0</v>
      </c>
      <c r="BD25" s="21">
        <v>0</v>
      </c>
      <c r="BE25" s="138">
        <v>0</v>
      </c>
      <c r="BF25" s="21">
        <f t="shared" si="16"/>
        <v>0</v>
      </c>
      <c r="BG25" s="138">
        <v>0</v>
      </c>
      <c r="BH25" s="28">
        <v>0</v>
      </c>
      <c r="BI25" s="28">
        <v>0</v>
      </c>
      <c r="BJ25" s="28">
        <v>0</v>
      </c>
      <c r="BK25" s="24"/>
      <c r="BL25" s="24"/>
      <c r="BM25" s="24"/>
      <c r="BN25" s="21">
        <f t="shared" si="4"/>
        <v>1410</v>
      </c>
      <c r="BO25" s="21">
        <f t="shared" si="17"/>
        <v>401.427</v>
      </c>
      <c r="BP25" s="21">
        <f t="shared" si="5"/>
        <v>410</v>
      </c>
      <c r="BQ25" s="21">
        <f t="shared" si="18"/>
        <v>102.1356311359226</v>
      </c>
      <c r="BR25" s="24">
        <f t="shared" si="19"/>
        <v>29.078014184397162</v>
      </c>
      <c r="BS25" s="138">
        <v>690</v>
      </c>
      <c r="BT25" s="28">
        <v>196.443</v>
      </c>
      <c r="BU25" s="138">
        <v>50</v>
      </c>
      <c r="BV25" s="138">
        <v>0</v>
      </c>
      <c r="BW25" s="28">
        <v>0</v>
      </c>
      <c r="BX25" s="138">
        <v>0</v>
      </c>
      <c r="BY25" s="28">
        <v>0</v>
      </c>
      <c r="BZ25" s="28">
        <v>0</v>
      </c>
      <c r="CA25" s="21">
        <v>0</v>
      </c>
      <c r="CB25" s="138">
        <v>720</v>
      </c>
      <c r="CC25" s="28">
        <v>204.984</v>
      </c>
      <c r="CD25" s="138">
        <v>360</v>
      </c>
      <c r="CE25" s="28">
        <v>0</v>
      </c>
      <c r="CF25" s="28">
        <v>0</v>
      </c>
      <c r="CG25" s="28">
        <v>0</v>
      </c>
      <c r="CH25" s="138">
        <v>0</v>
      </c>
      <c r="CI25" s="21">
        <v>0</v>
      </c>
      <c r="CJ25" s="138">
        <v>0</v>
      </c>
      <c r="CK25" s="138">
        <v>30</v>
      </c>
      <c r="CL25" s="28">
        <v>8.988</v>
      </c>
      <c r="CM25" s="138">
        <v>28</v>
      </c>
      <c r="CN25" s="138">
        <v>470</v>
      </c>
      <c r="CO25" s="28">
        <v>140.812</v>
      </c>
      <c r="CP25" s="138">
        <v>85</v>
      </c>
      <c r="CQ25" s="138">
        <v>470</v>
      </c>
      <c r="CR25" s="27">
        <v>129.438</v>
      </c>
      <c r="CS25" s="138">
        <v>85</v>
      </c>
      <c r="CT25" s="138">
        <v>0</v>
      </c>
      <c r="CU25" s="28">
        <v>0</v>
      </c>
      <c r="CV25" s="138">
        <v>0</v>
      </c>
      <c r="CW25" s="138">
        <v>0</v>
      </c>
      <c r="CX25" s="28">
        <v>0</v>
      </c>
      <c r="CY25" s="138">
        <v>0</v>
      </c>
      <c r="CZ25" s="27">
        <v>0</v>
      </c>
      <c r="DA25" s="28">
        <v>0</v>
      </c>
      <c r="DB25" s="27">
        <v>0</v>
      </c>
      <c r="DC25" s="138">
        <v>0</v>
      </c>
      <c r="DD25" s="28">
        <v>0</v>
      </c>
      <c r="DE25" s="138">
        <v>0</v>
      </c>
      <c r="DF25" s="138">
        <v>0</v>
      </c>
      <c r="DG25" s="21">
        <f>T25+Y25+AD25+AI25+AN25+AS25+AV25+AY25+BB25+BE25+BH25+BK25+BS25+BV25+BY25+CB25+CE25+CH25+CK25+CN25+CT25+CW25+CZ25+DC25</f>
        <v>25274.7</v>
      </c>
      <c r="DH25" s="21">
        <f>U25+Z25+AE25+AJ25+AO25+AT25+AW25+AZ25+BC25+BF25+BI25+BL25+BT25+BW25+BZ25+CC25+CF25+CI25+CL25+CO25+CU25+CX25+DA25+DD25</f>
        <v>11635.428199999998</v>
      </c>
      <c r="DI25" s="21">
        <f>V25+AA25+AF25+AK25+AP25+AU25+AX25+BA25+BD25+BG25+BJ25+BM25+BU25+BX25+CA25+CD25+CG25+CJ25+CM25+CP25+CV25+CY25+DB25+DE25+DF25</f>
        <v>11737.668</v>
      </c>
      <c r="DJ25" s="27">
        <v>0</v>
      </c>
      <c r="DK25" s="27">
        <v>0</v>
      </c>
      <c r="DL25" s="27">
        <v>0</v>
      </c>
      <c r="DM25" s="138">
        <v>522.036</v>
      </c>
      <c r="DN25" s="27">
        <f t="shared" si="20"/>
        <v>261.018</v>
      </c>
      <c r="DO25" s="138">
        <v>522.036</v>
      </c>
      <c r="DP25" s="27">
        <v>0</v>
      </c>
      <c r="DQ25" s="27">
        <v>0</v>
      </c>
      <c r="DR25" s="27">
        <v>0</v>
      </c>
      <c r="DS25" s="27">
        <v>0</v>
      </c>
      <c r="DT25" s="27">
        <v>0</v>
      </c>
      <c r="DU25" s="138">
        <v>0</v>
      </c>
      <c r="DV25" s="27">
        <v>0</v>
      </c>
      <c r="DW25" s="27">
        <v>0</v>
      </c>
      <c r="DX25" s="138">
        <v>0</v>
      </c>
      <c r="DY25" s="138">
        <v>0</v>
      </c>
      <c r="DZ25" s="27">
        <f t="shared" si="21"/>
        <v>0</v>
      </c>
      <c r="EA25" s="138">
        <v>0</v>
      </c>
      <c r="EB25" s="27">
        <v>0</v>
      </c>
      <c r="EC25" s="21">
        <f t="shared" si="6"/>
        <v>522.036</v>
      </c>
      <c r="ED25" s="21">
        <f t="shared" si="6"/>
        <v>261.018</v>
      </c>
      <c r="EE25" s="21">
        <f t="shared" si="7"/>
        <v>522.036</v>
      </c>
    </row>
    <row r="26" spans="1:135" s="32" customFormat="1" ht="20.25" customHeight="1">
      <c r="A26" s="22">
        <v>17</v>
      </c>
      <c r="B26" s="31" t="s">
        <v>65</v>
      </c>
      <c r="C26" s="21">
        <v>24675.8217</v>
      </c>
      <c r="D26" s="21">
        <v>16833.7841</v>
      </c>
      <c r="E26" s="21">
        <f t="shared" si="8"/>
        <v>64057.4</v>
      </c>
      <c r="F26" s="21">
        <f t="shared" si="9"/>
        <v>28981.900349999996</v>
      </c>
      <c r="G26" s="21">
        <f t="shared" si="0"/>
        <v>29133.069</v>
      </c>
      <c r="H26" s="21">
        <f t="shared" si="1"/>
        <v>100.52159674891715</v>
      </c>
      <c r="I26" s="21">
        <f t="shared" si="2"/>
        <v>45.47963076865436</v>
      </c>
      <c r="J26" s="21">
        <f>T26+Y26+AD26+AI26+AN26+AS26+BK26+BS26+BV26+BY26+CB26+CE26+CK26+CN26+CT26+CW26+DC26</f>
        <v>21069</v>
      </c>
      <c r="K26" s="21">
        <f>U26+Z26+AE26+AJ26+AO26+AT26+BL26+BT26+BW26+BZ26+CC26+CF26+CL26+CO26+CU26+CX26+DD26</f>
        <v>7487.70035</v>
      </c>
      <c r="L26" s="21">
        <f>V26+AA26+AF26+AK26+AP26+AU26+BM26+BU26+BX26+CA26+CD26+CG26+CM26+CP26+CV26+CY26+DE26+DF26</f>
        <v>7992.769</v>
      </c>
      <c r="M26" s="21">
        <f t="shared" si="10"/>
        <v>106.74531066137014</v>
      </c>
      <c r="N26" s="21">
        <f>L26/J26*100</f>
        <v>37.93615738763112</v>
      </c>
      <c r="O26" s="21">
        <f>T26+AD26</f>
        <v>11400</v>
      </c>
      <c r="P26" s="21">
        <f>U26+AE26</f>
        <v>4396.98</v>
      </c>
      <c r="Q26" s="21">
        <f>V26+AF26</f>
        <v>5639.4102</v>
      </c>
      <c r="R26" s="21">
        <f t="shared" si="11"/>
        <v>128.25644419578893</v>
      </c>
      <c r="S26" s="24">
        <f>Q26/O26*100</f>
        <v>49.46851052631579</v>
      </c>
      <c r="T26" s="137">
        <v>400</v>
      </c>
      <c r="U26" s="21">
        <v>154.28</v>
      </c>
      <c r="V26" s="138">
        <v>167.2502</v>
      </c>
      <c r="W26" s="21">
        <f t="shared" si="22"/>
        <v>108.40692247861033</v>
      </c>
      <c r="X26" s="24">
        <f>V26/T26*100</f>
        <v>41.81255</v>
      </c>
      <c r="Y26" s="139">
        <v>4000</v>
      </c>
      <c r="Z26" s="21">
        <v>1318.8</v>
      </c>
      <c r="AA26" s="138">
        <v>578.8968</v>
      </c>
      <c r="AB26" s="21">
        <f t="shared" si="3"/>
        <v>43.895723384895355</v>
      </c>
      <c r="AC26" s="24">
        <f>AA26/Y26*100</f>
        <v>14.47242</v>
      </c>
      <c r="AD26" s="138">
        <v>11000</v>
      </c>
      <c r="AE26" s="21">
        <v>4242.7</v>
      </c>
      <c r="AF26" s="138">
        <v>5472.16</v>
      </c>
      <c r="AG26" s="21">
        <f t="shared" si="12"/>
        <v>128.97824498550452</v>
      </c>
      <c r="AH26" s="24">
        <f>AF26/AD26*100</f>
        <v>49.74690909090909</v>
      </c>
      <c r="AI26" s="138">
        <v>345</v>
      </c>
      <c r="AJ26" s="28">
        <v>190.92300000000003</v>
      </c>
      <c r="AK26" s="138">
        <v>395</v>
      </c>
      <c r="AL26" s="21">
        <f t="shared" si="13"/>
        <v>206.88968851317017</v>
      </c>
      <c r="AM26" s="24">
        <f t="shared" si="14"/>
        <v>114.4927536231884</v>
      </c>
      <c r="AN26" s="28">
        <v>0</v>
      </c>
      <c r="AO26" s="28">
        <v>0</v>
      </c>
      <c r="AP26" s="28">
        <v>0</v>
      </c>
      <c r="AQ26" s="21"/>
      <c r="AR26" s="24"/>
      <c r="AS26" s="29"/>
      <c r="AT26" s="29"/>
      <c r="AU26" s="24">
        <v>0</v>
      </c>
      <c r="AV26" s="24"/>
      <c r="AW26" s="24"/>
      <c r="AX26" s="24"/>
      <c r="AY26" s="138">
        <v>42988.4</v>
      </c>
      <c r="AZ26" s="28">
        <f t="shared" si="15"/>
        <v>21494.2</v>
      </c>
      <c r="BA26" s="138">
        <v>20094</v>
      </c>
      <c r="BB26" s="21"/>
      <c r="BC26" s="28">
        <v>0</v>
      </c>
      <c r="BD26" s="21">
        <v>0</v>
      </c>
      <c r="BE26" s="138">
        <v>0</v>
      </c>
      <c r="BF26" s="21">
        <f t="shared" si="16"/>
        <v>0</v>
      </c>
      <c r="BG26" s="138">
        <v>1046.3</v>
      </c>
      <c r="BH26" s="28">
        <v>0</v>
      </c>
      <c r="BI26" s="28">
        <v>0</v>
      </c>
      <c r="BJ26" s="28">
        <v>0</v>
      </c>
      <c r="BK26" s="24"/>
      <c r="BL26" s="24"/>
      <c r="BM26" s="24"/>
      <c r="BN26" s="21">
        <f t="shared" si="4"/>
        <v>944.5</v>
      </c>
      <c r="BO26" s="21">
        <f t="shared" si="17"/>
        <v>268.89914999999996</v>
      </c>
      <c r="BP26" s="21">
        <f t="shared" si="5"/>
        <v>240</v>
      </c>
      <c r="BQ26" s="21">
        <f t="shared" si="18"/>
        <v>89.25279235728341</v>
      </c>
      <c r="BR26" s="24">
        <f t="shared" si="19"/>
        <v>25.41026998411858</v>
      </c>
      <c r="BS26" s="138">
        <v>464.5</v>
      </c>
      <c r="BT26" s="28">
        <v>132.24314999999999</v>
      </c>
      <c r="BU26" s="138">
        <v>0</v>
      </c>
      <c r="BV26" s="138">
        <v>0</v>
      </c>
      <c r="BW26" s="28">
        <v>0</v>
      </c>
      <c r="BX26" s="138">
        <v>0</v>
      </c>
      <c r="BY26" s="28">
        <v>0</v>
      </c>
      <c r="BZ26" s="28">
        <v>0</v>
      </c>
      <c r="CA26" s="21">
        <v>0</v>
      </c>
      <c r="CB26" s="138">
        <v>480</v>
      </c>
      <c r="CC26" s="28">
        <v>136.65599999999998</v>
      </c>
      <c r="CD26" s="138">
        <v>240</v>
      </c>
      <c r="CE26" s="28">
        <v>0</v>
      </c>
      <c r="CF26" s="28">
        <v>0</v>
      </c>
      <c r="CG26" s="28">
        <v>0</v>
      </c>
      <c r="CH26" s="138">
        <v>0</v>
      </c>
      <c r="CI26" s="21">
        <v>0</v>
      </c>
      <c r="CJ26" s="138">
        <v>0</v>
      </c>
      <c r="CK26" s="138">
        <v>0</v>
      </c>
      <c r="CL26" s="28">
        <v>0</v>
      </c>
      <c r="CM26" s="138">
        <v>0</v>
      </c>
      <c r="CN26" s="138">
        <v>4379.5</v>
      </c>
      <c r="CO26" s="28">
        <v>1312.0982000000001</v>
      </c>
      <c r="CP26" s="138">
        <v>1101.462</v>
      </c>
      <c r="CQ26" s="138">
        <v>2459.5</v>
      </c>
      <c r="CR26" s="27">
        <v>677.3462999999999</v>
      </c>
      <c r="CS26" s="138">
        <v>112.462</v>
      </c>
      <c r="CT26" s="138">
        <v>0</v>
      </c>
      <c r="CU26" s="28">
        <v>0</v>
      </c>
      <c r="CV26" s="138">
        <v>0</v>
      </c>
      <c r="CW26" s="138">
        <v>0</v>
      </c>
      <c r="CX26" s="28">
        <v>0</v>
      </c>
      <c r="CY26" s="138">
        <v>0</v>
      </c>
      <c r="CZ26" s="27">
        <v>0</v>
      </c>
      <c r="DA26" s="28">
        <v>0</v>
      </c>
      <c r="DB26" s="27">
        <v>0</v>
      </c>
      <c r="DC26" s="138">
        <v>0</v>
      </c>
      <c r="DD26" s="28">
        <v>0</v>
      </c>
      <c r="DE26" s="138">
        <v>38</v>
      </c>
      <c r="DF26" s="138">
        <v>0</v>
      </c>
      <c r="DG26" s="21">
        <f>T26+Y26+AD26+AI26+AN26+AS26+AV26+AY26+BB26+BE26+BH26+BK26+BS26+BV26+BY26+CB26+CE26+CH26+CK26+CN26+CT26+CW26+CZ26+DC26</f>
        <v>64057.4</v>
      </c>
      <c r="DH26" s="21">
        <f>U26+Z26+AE26+AJ26+AO26+AT26+AW26+AZ26+BC26+BF26+BI26+BL26+BT26+BW26+BZ26+CC26+CF26+CI26+CL26+CO26+CU26+CX26+DA26+DD26</f>
        <v>28981.900349999996</v>
      </c>
      <c r="DI26" s="21">
        <f>V26+AA26+AF26+AK26+AP26+AU26+AX26+BA26+BD26+BG26+BJ26+BM26+BU26+BX26+CA26+CD26+CG26+CJ26+CM26+CP26+CV26+CY26+DB26+DE26+DF26</f>
        <v>29133.069</v>
      </c>
      <c r="DJ26" s="27">
        <v>0</v>
      </c>
      <c r="DK26" s="27">
        <v>0</v>
      </c>
      <c r="DL26" s="27">
        <v>0</v>
      </c>
      <c r="DM26" s="138">
        <v>0</v>
      </c>
      <c r="DN26" s="27">
        <f t="shared" si="20"/>
        <v>0</v>
      </c>
      <c r="DO26" s="138">
        <v>0</v>
      </c>
      <c r="DP26" s="27">
        <v>0</v>
      </c>
      <c r="DQ26" s="27">
        <v>0</v>
      </c>
      <c r="DR26" s="27">
        <v>0</v>
      </c>
      <c r="DS26" s="27">
        <v>0</v>
      </c>
      <c r="DT26" s="27">
        <v>0</v>
      </c>
      <c r="DU26" s="138">
        <v>0</v>
      </c>
      <c r="DV26" s="27">
        <v>0</v>
      </c>
      <c r="DW26" s="27">
        <v>0</v>
      </c>
      <c r="DX26" s="138">
        <v>0</v>
      </c>
      <c r="DY26" s="138">
        <v>0</v>
      </c>
      <c r="DZ26" s="27">
        <f t="shared" si="21"/>
        <v>0</v>
      </c>
      <c r="EA26" s="138">
        <v>0</v>
      </c>
      <c r="EB26" s="27">
        <v>0</v>
      </c>
      <c r="EC26" s="21">
        <f t="shared" si="6"/>
        <v>0</v>
      </c>
      <c r="ED26" s="21">
        <f t="shared" si="6"/>
        <v>0</v>
      </c>
      <c r="EE26" s="21">
        <f t="shared" si="7"/>
        <v>0</v>
      </c>
    </row>
    <row r="27" spans="1:135" s="32" customFormat="1" ht="20.25" customHeight="1">
      <c r="A27" s="22">
        <v>18</v>
      </c>
      <c r="B27" s="31" t="s">
        <v>66</v>
      </c>
      <c r="C27" s="21">
        <v>22157.3108</v>
      </c>
      <c r="D27" s="21">
        <v>5084.6883</v>
      </c>
      <c r="E27" s="21">
        <f t="shared" si="8"/>
        <v>79860.90000000001</v>
      </c>
      <c r="F27" s="21">
        <f t="shared" si="9"/>
        <v>21877.228919999994</v>
      </c>
      <c r="G27" s="21">
        <f t="shared" si="0"/>
        <v>33821.5344</v>
      </c>
      <c r="H27" s="21">
        <f t="shared" si="1"/>
        <v>154.5969762609222</v>
      </c>
      <c r="I27" s="21">
        <f t="shared" si="2"/>
        <v>42.35055502755415</v>
      </c>
      <c r="J27" s="21">
        <f>T27+Y27+AD27+AI27+AN27+AS27+BK27+BS27+BV27+BY27+CB27+CE27+CK27+CN27+CT27+CW27+DC27</f>
        <v>65786.1</v>
      </c>
      <c r="K27" s="21">
        <f>U27+Z27+AE27+AJ27+AO27+AT27+BL27+BT27+BW27+BZ27+CC27+CF27+CL27+CO27+CU27+CX27+DD27</f>
        <v>14839.82892</v>
      </c>
      <c r="L27" s="21">
        <f>V27+AA27+AF27+AK27+AP27+AU27+BM27+BU27+BX27+CA27+CD27+CG27+CM27+CP27+CV27+CY27+DE27+DF27</f>
        <v>25769.4344</v>
      </c>
      <c r="M27" s="21">
        <f t="shared" si="10"/>
        <v>173.65048167954217</v>
      </c>
      <c r="N27" s="21">
        <f>L27/J27*100</f>
        <v>39.17154900503297</v>
      </c>
      <c r="O27" s="21">
        <f>T27+AD27</f>
        <v>50424</v>
      </c>
      <c r="P27" s="21">
        <f>U27+AE27</f>
        <v>10153.74535</v>
      </c>
      <c r="Q27" s="21">
        <f>V27+AF27</f>
        <v>16275.5506</v>
      </c>
      <c r="R27" s="21">
        <f t="shared" si="11"/>
        <v>160.29110479907794</v>
      </c>
      <c r="S27" s="24">
        <f>Q27/O27*100</f>
        <v>32.27738894177376</v>
      </c>
      <c r="T27" s="137">
        <v>24098.5</v>
      </c>
      <c r="U27" s="21">
        <v>0</v>
      </c>
      <c r="V27" s="138">
        <v>6309.6816</v>
      </c>
      <c r="W27" s="21" t="e">
        <f t="shared" si="22"/>
        <v>#DIV/0!</v>
      </c>
      <c r="X27" s="24">
        <f>V27/T27*100</f>
        <v>26.18288109218416</v>
      </c>
      <c r="Y27" s="139">
        <v>2060</v>
      </c>
      <c r="Z27" s="21">
        <v>0</v>
      </c>
      <c r="AA27" s="138">
        <v>-241.2562</v>
      </c>
      <c r="AB27" s="21" t="e">
        <f t="shared" si="3"/>
        <v>#DIV/0!</v>
      </c>
      <c r="AC27" s="24">
        <f>AA27/Y27*100</f>
        <v>-11.711466019417475</v>
      </c>
      <c r="AD27" s="138">
        <v>26325.5</v>
      </c>
      <c r="AE27" s="21">
        <v>10153.74535</v>
      </c>
      <c r="AF27" s="138">
        <v>9965.869</v>
      </c>
      <c r="AG27" s="21">
        <f t="shared" si="12"/>
        <v>98.14968424434636</v>
      </c>
      <c r="AH27" s="24">
        <f>AF27/AD27*100</f>
        <v>37.856333213044394</v>
      </c>
      <c r="AI27" s="138">
        <v>2859</v>
      </c>
      <c r="AJ27" s="28">
        <v>1582.1706000000001</v>
      </c>
      <c r="AK27" s="138">
        <v>1786.75</v>
      </c>
      <c r="AL27" s="21">
        <f t="shared" si="13"/>
        <v>112.9302996781763</v>
      </c>
      <c r="AM27" s="24">
        <f t="shared" si="14"/>
        <v>62.49562784190277</v>
      </c>
      <c r="AN27" s="28">
        <v>0</v>
      </c>
      <c r="AO27" s="28">
        <v>0</v>
      </c>
      <c r="AP27" s="28">
        <v>0</v>
      </c>
      <c r="AQ27" s="21"/>
      <c r="AR27" s="24"/>
      <c r="AS27" s="29"/>
      <c r="AT27" s="29"/>
      <c r="AU27" s="24">
        <v>0</v>
      </c>
      <c r="AV27" s="24"/>
      <c r="AW27" s="24"/>
      <c r="AX27" s="24"/>
      <c r="AY27" s="138">
        <v>14074.8</v>
      </c>
      <c r="AZ27" s="28">
        <f t="shared" si="15"/>
        <v>7037.4</v>
      </c>
      <c r="BA27" s="138">
        <v>7037.4</v>
      </c>
      <c r="BB27" s="21"/>
      <c r="BC27" s="28">
        <v>0</v>
      </c>
      <c r="BD27" s="21">
        <v>0</v>
      </c>
      <c r="BE27" s="138">
        <v>0</v>
      </c>
      <c r="BF27" s="21">
        <f t="shared" si="16"/>
        <v>0</v>
      </c>
      <c r="BG27" s="138">
        <v>0</v>
      </c>
      <c r="BH27" s="28">
        <v>0</v>
      </c>
      <c r="BI27" s="28">
        <v>0</v>
      </c>
      <c r="BJ27" s="28">
        <v>0</v>
      </c>
      <c r="BK27" s="24"/>
      <c r="BL27" s="24"/>
      <c r="BM27" s="24"/>
      <c r="BN27" s="21">
        <f t="shared" si="4"/>
        <v>1667.1</v>
      </c>
      <c r="BO27" s="21">
        <f t="shared" si="17"/>
        <v>474.62336999999997</v>
      </c>
      <c r="BP27" s="21">
        <f t="shared" si="5"/>
        <v>302.57</v>
      </c>
      <c r="BQ27" s="21">
        <f t="shared" si="18"/>
        <v>63.74949467827512</v>
      </c>
      <c r="BR27" s="24">
        <f t="shared" si="19"/>
        <v>18.149481134904924</v>
      </c>
      <c r="BS27" s="138">
        <v>1021.5</v>
      </c>
      <c r="BT27" s="28">
        <v>290.82104999999996</v>
      </c>
      <c r="BU27" s="138">
        <v>302.57</v>
      </c>
      <c r="BV27" s="138">
        <v>0</v>
      </c>
      <c r="BW27" s="28">
        <v>0</v>
      </c>
      <c r="BX27" s="138">
        <v>0</v>
      </c>
      <c r="BY27" s="28">
        <v>0</v>
      </c>
      <c r="BZ27" s="28">
        <v>0</v>
      </c>
      <c r="CA27" s="21">
        <v>0</v>
      </c>
      <c r="CB27" s="138">
        <v>645.6</v>
      </c>
      <c r="CC27" s="28">
        <v>183.80232</v>
      </c>
      <c r="CD27" s="138">
        <v>0</v>
      </c>
      <c r="CE27" s="28">
        <v>0</v>
      </c>
      <c r="CF27" s="28">
        <v>0</v>
      </c>
      <c r="CG27" s="28">
        <v>0</v>
      </c>
      <c r="CH27" s="138">
        <v>0</v>
      </c>
      <c r="CI27" s="21">
        <v>0</v>
      </c>
      <c r="CJ27" s="138">
        <v>0</v>
      </c>
      <c r="CK27" s="138">
        <v>0</v>
      </c>
      <c r="CL27" s="28">
        <v>0</v>
      </c>
      <c r="CM27" s="138">
        <v>0</v>
      </c>
      <c r="CN27" s="138">
        <v>8776</v>
      </c>
      <c r="CO27" s="28">
        <v>2629.2896</v>
      </c>
      <c r="CP27" s="138">
        <v>3546.2</v>
      </c>
      <c r="CQ27" s="138">
        <v>2040</v>
      </c>
      <c r="CR27" s="27">
        <v>561.8159999999999</v>
      </c>
      <c r="CS27" s="138">
        <v>183.8</v>
      </c>
      <c r="CT27" s="138">
        <v>0</v>
      </c>
      <c r="CU27" s="28">
        <v>0</v>
      </c>
      <c r="CV27" s="138">
        <v>4099.62</v>
      </c>
      <c r="CW27" s="138">
        <v>0</v>
      </c>
      <c r="CX27" s="28">
        <v>0</v>
      </c>
      <c r="CY27" s="138">
        <v>0</v>
      </c>
      <c r="CZ27" s="27">
        <v>0</v>
      </c>
      <c r="DA27" s="28">
        <v>0</v>
      </c>
      <c r="DB27" s="27">
        <v>0</v>
      </c>
      <c r="DC27" s="138">
        <v>0</v>
      </c>
      <c r="DD27" s="28">
        <v>0</v>
      </c>
      <c r="DE27" s="138">
        <v>0</v>
      </c>
      <c r="DF27" s="138">
        <v>0</v>
      </c>
      <c r="DG27" s="21">
        <f>T27+Y27+AD27+AI27+AN27+AS27+AV27+AY27+BB27+BE27+BH27+BK27+BS27+BV27+BY27+CB27+CE27+CH27+CK27+CN27+CT27+CW27+CZ27+DC27</f>
        <v>79860.90000000001</v>
      </c>
      <c r="DH27" s="21">
        <f>U27+Z27+AE27+AJ27+AO27+AT27+AW27+AZ27+BC27+BF27+BI27+BL27+BT27+BW27+BZ27+CC27+CF27+CI27+CL27+CO27+CU27+CX27+DA27+DD27</f>
        <v>21877.228919999994</v>
      </c>
      <c r="DI27" s="21">
        <f>V27+AA27+AF27+AK27+AP27+AU27+AX27+BA27+BD27+BG27+BJ27+BM27+BU27+BX27+CA27+CD27+CG27+CJ27+CM27+CP27+CV27+CY27+DB27+DE27+DF27</f>
        <v>32806.8344</v>
      </c>
      <c r="DJ27" s="27">
        <v>0</v>
      </c>
      <c r="DK27" s="27">
        <v>0</v>
      </c>
      <c r="DL27" s="27">
        <v>0</v>
      </c>
      <c r="DM27" s="138">
        <v>0</v>
      </c>
      <c r="DN27" s="27">
        <f t="shared" si="20"/>
        <v>0</v>
      </c>
      <c r="DO27" s="138">
        <v>1014.7</v>
      </c>
      <c r="DP27" s="27">
        <v>0</v>
      </c>
      <c r="DQ27" s="27">
        <v>0</v>
      </c>
      <c r="DR27" s="27">
        <v>0</v>
      </c>
      <c r="DS27" s="27">
        <v>0</v>
      </c>
      <c r="DT27" s="27">
        <v>0</v>
      </c>
      <c r="DU27" s="138">
        <v>0</v>
      </c>
      <c r="DV27" s="27">
        <v>0</v>
      </c>
      <c r="DW27" s="27">
        <v>0</v>
      </c>
      <c r="DX27" s="138">
        <v>0</v>
      </c>
      <c r="DY27" s="138">
        <v>0</v>
      </c>
      <c r="DZ27" s="27">
        <f t="shared" si="21"/>
        <v>0</v>
      </c>
      <c r="EA27" s="138">
        <v>0</v>
      </c>
      <c r="EB27" s="27">
        <v>0</v>
      </c>
      <c r="EC27" s="21">
        <f t="shared" si="6"/>
        <v>0</v>
      </c>
      <c r="ED27" s="21">
        <f t="shared" si="6"/>
        <v>0</v>
      </c>
      <c r="EE27" s="21">
        <f t="shared" si="7"/>
        <v>1014.7</v>
      </c>
    </row>
    <row r="28" spans="1:135" s="32" customFormat="1" ht="20.25" customHeight="1">
      <c r="A28" s="22">
        <v>19</v>
      </c>
      <c r="B28" s="31" t="s">
        <v>67</v>
      </c>
      <c r="C28" s="21">
        <v>3312.6646</v>
      </c>
      <c r="D28" s="21">
        <v>4295.8509</v>
      </c>
      <c r="E28" s="21">
        <f t="shared" si="8"/>
        <v>91565.70000000001</v>
      </c>
      <c r="F28" s="21">
        <f t="shared" si="9"/>
        <v>40744.865000000005</v>
      </c>
      <c r="G28" s="21">
        <f t="shared" si="0"/>
        <v>41290.25400000001</v>
      </c>
      <c r="H28" s="21">
        <f t="shared" si="1"/>
        <v>101.33854658740434</v>
      </c>
      <c r="I28" s="21">
        <f t="shared" si="2"/>
        <v>45.093581985394096</v>
      </c>
      <c r="J28" s="21">
        <f>T28+Y28+AD28+AI28+AN28+AS28+BK28+BS28+BV28+BY28+CB28+CE28+CK28+CN28+CT28+CW28+DC28</f>
        <v>33200</v>
      </c>
      <c r="K28" s="21">
        <f>U28+Z28+AE28+AJ28+AO28+AT28+BL28+BT28+BW28+BZ28+CC28+CF28+CL28+CO28+CU28+CX28+DD28</f>
        <v>11562.015</v>
      </c>
      <c r="L28" s="21">
        <f>V28+AA28+AF28+AK28+AP28+AU28+BM28+BU28+BX28+CA28+CD28+CG28+CM28+CP28+CV28+CY28+DE28+DF28</f>
        <v>12107.353999999998</v>
      </c>
      <c r="M28" s="21">
        <f t="shared" si="10"/>
        <v>104.71664324946819</v>
      </c>
      <c r="N28" s="21">
        <f>L28/J28*100</f>
        <v>36.46793373493975</v>
      </c>
      <c r="O28" s="21">
        <f>T28+AD28</f>
        <v>13000</v>
      </c>
      <c r="P28" s="21">
        <f>U28+AE28</f>
        <v>5014.1</v>
      </c>
      <c r="Q28" s="21">
        <f>V28+AF28</f>
        <v>5781.548</v>
      </c>
      <c r="R28" s="21">
        <f t="shared" si="11"/>
        <v>115.30579765062524</v>
      </c>
      <c r="S28" s="24">
        <f>Q28/O28*100</f>
        <v>44.473446153846155</v>
      </c>
      <c r="T28" s="137">
        <v>4300</v>
      </c>
      <c r="U28" s="21">
        <v>1658.51</v>
      </c>
      <c r="V28" s="138">
        <v>2025.742</v>
      </c>
      <c r="W28" s="21">
        <f t="shared" si="22"/>
        <v>122.1422843395578</v>
      </c>
      <c r="X28" s="24">
        <f>V28/T28*100</f>
        <v>47.110279069767444</v>
      </c>
      <c r="Y28" s="139">
        <v>3950</v>
      </c>
      <c r="Z28" s="21">
        <v>1302.315</v>
      </c>
      <c r="AA28" s="138">
        <v>440.2</v>
      </c>
      <c r="AB28" s="21">
        <f t="shared" si="3"/>
        <v>33.8013460645082</v>
      </c>
      <c r="AC28" s="24">
        <f>AA28/Y28*100</f>
        <v>11.144303797468353</v>
      </c>
      <c r="AD28" s="138">
        <v>8700</v>
      </c>
      <c r="AE28" s="21">
        <v>3355.59</v>
      </c>
      <c r="AF28" s="138">
        <v>3755.806</v>
      </c>
      <c r="AG28" s="21">
        <f t="shared" si="12"/>
        <v>111.92684445954362</v>
      </c>
      <c r="AH28" s="24">
        <f>AF28/AD28*100</f>
        <v>43.17018390804598</v>
      </c>
      <c r="AI28" s="138">
        <v>1750</v>
      </c>
      <c r="AJ28" s="28">
        <v>968.45</v>
      </c>
      <c r="AK28" s="138">
        <v>1097.5</v>
      </c>
      <c r="AL28" s="21">
        <f t="shared" si="13"/>
        <v>113.32541690329907</v>
      </c>
      <c r="AM28" s="24">
        <f t="shared" si="14"/>
        <v>62.71428571428571</v>
      </c>
      <c r="AN28" s="28">
        <v>0</v>
      </c>
      <c r="AO28" s="28">
        <v>0</v>
      </c>
      <c r="AP28" s="28">
        <v>0</v>
      </c>
      <c r="AQ28" s="21"/>
      <c r="AR28" s="24"/>
      <c r="AS28" s="29"/>
      <c r="AT28" s="29"/>
      <c r="AU28" s="24">
        <v>0</v>
      </c>
      <c r="AV28" s="24"/>
      <c r="AW28" s="24"/>
      <c r="AX28" s="24"/>
      <c r="AY28" s="138">
        <v>58365.7</v>
      </c>
      <c r="AZ28" s="28">
        <f t="shared" si="15"/>
        <v>29182.85</v>
      </c>
      <c r="BA28" s="138">
        <v>29182.9</v>
      </c>
      <c r="BB28" s="21"/>
      <c r="BC28" s="28">
        <v>0</v>
      </c>
      <c r="BD28" s="21">
        <v>0</v>
      </c>
      <c r="BE28" s="138">
        <v>0</v>
      </c>
      <c r="BF28" s="21">
        <f t="shared" si="16"/>
        <v>0</v>
      </c>
      <c r="BG28" s="138">
        <v>0</v>
      </c>
      <c r="BH28" s="28">
        <v>0</v>
      </c>
      <c r="BI28" s="28">
        <v>0</v>
      </c>
      <c r="BJ28" s="28">
        <v>0</v>
      </c>
      <c r="BK28" s="24"/>
      <c r="BL28" s="24"/>
      <c r="BM28" s="24"/>
      <c r="BN28" s="21">
        <f t="shared" si="4"/>
        <v>4500</v>
      </c>
      <c r="BO28" s="21">
        <f t="shared" si="17"/>
        <v>1281.1499999999999</v>
      </c>
      <c r="BP28" s="21">
        <f t="shared" si="5"/>
        <v>1008.656</v>
      </c>
      <c r="BQ28" s="21">
        <f t="shared" si="18"/>
        <v>78.73051555243336</v>
      </c>
      <c r="BR28" s="24">
        <f t="shared" si="19"/>
        <v>22.41457777777778</v>
      </c>
      <c r="BS28" s="138">
        <v>4500</v>
      </c>
      <c r="BT28" s="28">
        <v>1281.1499999999999</v>
      </c>
      <c r="BU28" s="138">
        <v>1008.656</v>
      </c>
      <c r="BV28" s="138">
        <v>0</v>
      </c>
      <c r="BW28" s="28">
        <v>0</v>
      </c>
      <c r="BX28" s="138">
        <v>0</v>
      </c>
      <c r="BY28" s="28">
        <v>0</v>
      </c>
      <c r="BZ28" s="28">
        <v>0</v>
      </c>
      <c r="CA28" s="21">
        <v>0</v>
      </c>
      <c r="CB28" s="138">
        <v>0</v>
      </c>
      <c r="CC28" s="28">
        <v>0</v>
      </c>
      <c r="CD28" s="138">
        <v>0</v>
      </c>
      <c r="CE28" s="28">
        <v>0</v>
      </c>
      <c r="CF28" s="28">
        <v>0</v>
      </c>
      <c r="CG28" s="28">
        <v>0</v>
      </c>
      <c r="CH28" s="138">
        <v>0</v>
      </c>
      <c r="CI28" s="21">
        <v>0</v>
      </c>
      <c r="CJ28" s="138">
        <v>0</v>
      </c>
      <c r="CK28" s="138">
        <v>5500</v>
      </c>
      <c r="CL28" s="28">
        <v>1647.8</v>
      </c>
      <c r="CM28" s="138">
        <v>2197.55</v>
      </c>
      <c r="CN28" s="138">
        <v>4500</v>
      </c>
      <c r="CO28" s="28">
        <v>1348.2</v>
      </c>
      <c r="CP28" s="138">
        <v>1581.9</v>
      </c>
      <c r="CQ28" s="138">
        <v>3000</v>
      </c>
      <c r="CR28" s="27">
        <v>826.1999999999999</v>
      </c>
      <c r="CS28" s="138">
        <v>1067.2</v>
      </c>
      <c r="CT28" s="138">
        <v>0</v>
      </c>
      <c r="CU28" s="28">
        <v>0</v>
      </c>
      <c r="CV28" s="138">
        <v>0</v>
      </c>
      <c r="CW28" s="138">
        <v>0</v>
      </c>
      <c r="CX28" s="28">
        <v>0</v>
      </c>
      <c r="CY28" s="138">
        <v>0</v>
      </c>
      <c r="CZ28" s="27">
        <v>0</v>
      </c>
      <c r="DA28" s="28">
        <v>0</v>
      </c>
      <c r="DB28" s="27">
        <v>0</v>
      </c>
      <c r="DC28" s="138">
        <v>0</v>
      </c>
      <c r="DD28" s="28">
        <v>0</v>
      </c>
      <c r="DE28" s="138">
        <v>0</v>
      </c>
      <c r="DF28" s="138">
        <v>0</v>
      </c>
      <c r="DG28" s="21">
        <f>T28+Y28+AD28+AI28+AN28+AS28+AV28+AY28+BB28+BE28+BH28+BK28+BS28+BV28+BY28+CB28+CE28+CH28+CK28+CN28+CT28+CW28+CZ28+DC28</f>
        <v>91565.7</v>
      </c>
      <c r="DH28" s="21">
        <f>U28+Z28+AE28+AJ28+AO28+AT28+AW28+AZ28+BC28+BF28+BI28+BL28+BT28+BW28+BZ28+CC28+CF28+CI28+CL28+CO28+CU28+CX28+DA28+DD28</f>
        <v>40744.865</v>
      </c>
      <c r="DI28" s="21">
        <f>V28+AA28+AF28+AK28+AP28+AU28+AX28+BA28+BD28+BG28+BJ28+BM28+BU28+BX28+CA28+CD28+CG28+CJ28+CM28+CP28+CV28+CY28+DB28+DE28+DF28</f>
        <v>41290.25400000001</v>
      </c>
      <c r="DJ28" s="27">
        <v>0</v>
      </c>
      <c r="DK28" s="27">
        <v>0</v>
      </c>
      <c r="DL28" s="27">
        <v>0</v>
      </c>
      <c r="DM28" s="138">
        <v>0</v>
      </c>
      <c r="DN28" s="27">
        <f t="shared" si="20"/>
        <v>0</v>
      </c>
      <c r="DO28" s="138">
        <v>0</v>
      </c>
      <c r="DP28" s="27">
        <v>0</v>
      </c>
      <c r="DQ28" s="27">
        <v>0</v>
      </c>
      <c r="DR28" s="27">
        <v>0</v>
      </c>
      <c r="DS28" s="27">
        <v>0</v>
      </c>
      <c r="DT28" s="27">
        <v>0</v>
      </c>
      <c r="DU28" s="138">
        <v>0</v>
      </c>
      <c r="DV28" s="27">
        <v>0</v>
      </c>
      <c r="DW28" s="27">
        <v>0</v>
      </c>
      <c r="DX28" s="138">
        <v>0</v>
      </c>
      <c r="DY28" s="138">
        <v>21450.4845</v>
      </c>
      <c r="DZ28" s="27">
        <f t="shared" si="21"/>
        <v>10725.24225</v>
      </c>
      <c r="EA28" s="138">
        <v>9500</v>
      </c>
      <c r="EB28" s="27">
        <v>0</v>
      </c>
      <c r="EC28" s="21">
        <f t="shared" si="6"/>
        <v>21450.4845</v>
      </c>
      <c r="ED28" s="21">
        <f t="shared" si="6"/>
        <v>10725.24225</v>
      </c>
      <c r="EE28" s="21">
        <f t="shared" si="7"/>
        <v>9500</v>
      </c>
    </row>
    <row r="29" spans="1:135" s="32" customFormat="1" ht="20.25" customHeight="1">
      <c r="A29" s="22">
        <v>20</v>
      </c>
      <c r="B29" s="31" t="s">
        <v>68</v>
      </c>
      <c r="C29" s="21">
        <v>4392.6925</v>
      </c>
      <c r="D29" s="21">
        <v>10898.9866</v>
      </c>
      <c r="E29" s="21">
        <f t="shared" si="8"/>
        <v>38948.5</v>
      </c>
      <c r="F29" s="21">
        <f t="shared" si="9"/>
        <v>18649.571880000003</v>
      </c>
      <c r="G29" s="21">
        <f t="shared" si="0"/>
        <v>17613.7554</v>
      </c>
      <c r="H29" s="21">
        <f t="shared" si="1"/>
        <v>94.44589673872983</v>
      </c>
      <c r="I29" s="21">
        <f t="shared" si="2"/>
        <v>45.22319319100864</v>
      </c>
      <c r="J29" s="21">
        <f>T29+Y29+AD29+AI29+AN29+AS29+BK29+BS29+BV29+BY29+CB29+CE29+CK29+CN29+CT29+CW29+DC29</f>
        <v>5208</v>
      </c>
      <c r="K29" s="21">
        <f>U29+Z29+AE29+AJ29+AO29+AT29+BL29+BT29+BW29+BZ29+CC29+CF29+CL29+CO29+CU29+CX29+DD29</f>
        <v>1779.3218800000002</v>
      </c>
      <c r="L29" s="21">
        <f>V29+AA29+AF29+AK29+AP29+AU29+BM29+BU29+BX29+CA29+CD29+CG29+CM29+CP29+CV29+CY29+DE29+DF29</f>
        <v>2367.9554000000003</v>
      </c>
      <c r="M29" s="21">
        <f t="shared" si="10"/>
        <v>133.08190196593324</v>
      </c>
      <c r="N29" s="21">
        <f>L29/J29*100</f>
        <v>45.46765360983103</v>
      </c>
      <c r="O29" s="21">
        <f>T29+AD29</f>
        <v>2078</v>
      </c>
      <c r="P29" s="21">
        <f>U29+AE29</f>
        <v>801.6388800000001</v>
      </c>
      <c r="Q29" s="21">
        <f>V29+AF29</f>
        <v>1074.338</v>
      </c>
      <c r="R29" s="21">
        <f t="shared" si="11"/>
        <v>134.0177013370409</v>
      </c>
      <c r="S29" s="24">
        <f>Q29/O29*100</f>
        <v>51.700577478344556</v>
      </c>
      <c r="T29" s="137"/>
      <c r="U29" s="21">
        <v>0</v>
      </c>
      <c r="V29" s="138">
        <v>0</v>
      </c>
      <c r="W29" s="21" t="e">
        <f t="shared" si="22"/>
        <v>#DIV/0!</v>
      </c>
      <c r="X29" s="24" t="e">
        <f>V29/T29*100</f>
        <v>#DIV/0!</v>
      </c>
      <c r="Y29" s="139">
        <v>1500</v>
      </c>
      <c r="Z29" s="21">
        <v>494.54999999999995</v>
      </c>
      <c r="AA29" s="138">
        <v>570.091</v>
      </c>
      <c r="AB29" s="21">
        <f t="shared" si="3"/>
        <v>115.27469416641392</v>
      </c>
      <c r="AC29" s="24">
        <f>AA29/Y29*100</f>
        <v>38.00606666666667</v>
      </c>
      <c r="AD29" s="138">
        <v>2078</v>
      </c>
      <c r="AE29" s="21">
        <v>801.6388800000001</v>
      </c>
      <c r="AF29" s="138">
        <v>1074.338</v>
      </c>
      <c r="AG29" s="21">
        <f t="shared" si="12"/>
        <v>134.0177013370409</v>
      </c>
      <c r="AH29" s="24">
        <f>AF29/AD29*100</f>
        <v>51.700577478344556</v>
      </c>
      <c r="AI29" s="138">
        <v>0</v>
      </c>
      <c r="AJ29" s="28">
        <v>0</v>
      </c>
      <c r="AK29" s="138">
        <v>75</v>
      </c>
      <c r="AL29" s="21" t="e">
        <f t="shared" si="13"/>
        <v>#DIV/0!</v>
      </c>
      <c r="AM29" s="24" t="e">
        <f t="shared" si="14"/>
        <v>#DIV/0!</v>
      </c>
      <c r="AN29" s="28">
        <v>0</v>
      </c>
      <c r="AO29" s="28">
        <v>0</v>
      </c>
      <c r="AP29" s="28">
        <v>0</v>
      </c>
      <c r="AQ29" s="21"/>
      <c r="AR29" s="24"/>
      <c r="AS29" s="29"/>
      <c r="AT29" s="29"/>
      <c r="AU29" s="24">
        <v>0</v>
      </c>
      <c r="AV29" s="24"/>
      <c r="AW29" s="24"/>
      <c r="AX29" s="24"/>
      <c r="AY29" s="138">
        <v>30491.5</v>
      </c>
      <c r="AZ29" s="28">
        <f t="shared" si="15"/>
        <v>15245.75</v>
      </c>
      <c r="BA29" s="138">
        <v>15245.8</v>
      </c>
      <c r="BB29" s="21"/>
      <c r="BC29" s="28">
        <v>0</v>
      </c>
      <c r="BD29" s="21">
        <v>0</v>
      </c>
      <c r="BE29" s="138">
        <v>0</v>
      </c>
      <c r="BF29" s="21">
        <f t="shared" si="16"/>
        <v>0</v>
      </c>
      <c r="BG29" s="138">
        <v>0</v>
      </c>
      <c r="BH29" s="28">
        <v>0</v>
      </c>
      <c r="BI29" s="28">
        <v>0</v>
      </c>
      <c r="BJ29" s="28">
        <v>0</v>
      </c>
      <c r="BK29" s="24"/>
      <c r="BL29" s="24"/>
      <c r="BM29" s="24"/>
      <c r="BN29" s="21">
        <f t="shared" si="4"/>
        <v>350</v>
      </c>
      <c r="BO29" s="21">
        <f t="shared" si="17"/>
        <v>99.645</v>
      </c>
      <c r="BP29" s="21">
        <f t="shared" si="5"/>
        <v>43</v>
      </c>
      <c r="BQ29" s="21">
        <f t="shared" si="18"/>
        <v>43.15319383812535</v>
      </c>
      <c r="BR29" s="24">
        <f t="shared" si="19"/>
        <v>12.285714285714286</v>
      </c>
      <c r="BS29" s="138">
        <v>350</v>
      </c>
      <c r="BT29" s="28">
        <v>99.645</v>
      </c>
      <c r="BU29" s="138">
        <v>43</v>
      </c>
      <c r="BV29" s="138">
        <v>0</v>
      </c>
      <c r="BW29" s="28">
        <v>0</v>
      </c>
      <c r="BX29" s="138">
        <v>0</v>
      </c>
      <c r="BY29" s="28">
        <v>0</v>
      </c>
      <c r="BZ29" s="28">
        <v>0</v>
      </c>
      <c r="CA29" s="21">
        <v>0</v>
      </c>
      <c r="CB29" s="138">
        <v>0</v>
      </c>
      <c r="CC29" s="28">
        <v>0</v>
      </c>
      <c r="CD29" s="138">
        <v>0</v>
      </c>
      <c r="CE29" s="28">
        <v>0</v>
      </c>
      <c r="CF29" s="28">
        <v>0</v>
      </c>
      <c r="CG29" s="28">
        <v>0</v>
      </c>
      <c r="CH29" s="138">
        <v>0</v>
      </c>
      <c r="CI29" s="21">
        <v>0</v>
      </c>
      <c r="CJ29" s="138">
        <v>0</v>
      </c>
      <c r="CK29" s="138">
        <v>0</v>
      </c>
      <c r="CL29" s="28">
        <v>0</v>
      </c>
      <c r="CM29" s="138">
        <v>0</v>
      </c>
      <c r="CN29" s="138">
        <v>1100</v>
      </c>
      <c r="CO29" s="28">
        <v>329.56</v>
      </c>
      <c r="CP29" s="138">
        <v>258</v>
      </c>
      <c r="CQ29" s="138">
        <v>1100</v>
      </c>
      <c r="CR29" s="27">
        <v>302.94</v>
      </c>
      <c r="CS29" s="138">
        <v>258</v>
      </c>
      <c r="CT29" s="138">
        <v>0</v>
      </c>
      <c r="CU29" s="28">
        <v>0</v>
      </c>
      <c r="CV29" s="138">
        <v>0</v>
      </c>
      <c r="CW29" s="138">
        <v>0</v>
      </c>
      <c r="CX29" s="28">
        <v>0</v>
      </c>
      <c r="CY29" s="138">
        <v>0</v>
      </c>
      <c r="CZ29" s="27">
        <v>0</v>
      </c>
      <c r="DA29" s="28">
        <v>0</v>
      </c>
      <c r="DB29" s="27">
        <v>0</v>
      </c>
      <c r="DC29" s="138">
        <v>180</v>
      </c>
      <c r="DD29" s="28">
        <v>53.928000000000004</v>
      </c>
      <c r="DE29" s="138">
        <v>347.5264</v>
      </c>
      <c r="DF29" s="138">
        <v>0</v>
      </c>
      <c r="DG29" s="21">
        <f>T29+Y29+AD29+AI29+AN29+AS29+AV29+AY29+BB29+BE29+BH29+BK29+BS29+BV29+BY29+CB29+CE29+CH29+CK29+CN29+CT29+CW29+CZ29+DC29</f>
        <v>35699.5</v>
      </c>
      <c r="DH29" s="21">
        <f>U29+Z29+AE29+AJ29+AO29+AT29+AW29+AZ29+BC29+BF29+BI29+BL29+BT29+BW29+BZ29+CC29+CF29+CI29+CL29+CO29+CU29+CX29+DA29+DD29</f>
        <v>17025.071880000003</v>
      </c>
      <c r="DI29" s="21">
        <f>V29+AA29+AF29+AK29+AP29+AU29+AX29+BA29+BD29+BG29+BJ29+BM29+BU29+BX29+CA29+CD29+CG29+CJ29+CM29+CP29+CV29+CY29+DB29+DE29+DF29</f>
        <v>17613.7554</v>
      </c>
      <c r="DJ29" s="27">
        <v>0</v>
      </c>
      <c r="DK29" s="27">
        <v>0</v>
      </c>
      <c r="DL29" s="27">
        <v>0</v>
      </c>
      <c r="DM29" s="138">
        <v>3249</v>
      </c>
      <c r="DN29" s="27">
        <f t="shared" si="20"/>
        <v>1624.5</v>
      </c>
      <c r="DO29" s="138">
        <v>0</v>
      </c>
      <c r="DP29" s="27">
        <v>0</v>
      </c>
      <c r="DQ29" s="27">
        <v>0</v>
      </c>
      <c r="DR29" s="27">
        <v>0</v>
      </c>
      <c r="DS29" s="27">
        <v>0</v>
      </c>
      <c r="DT29" s="27">
        <v>0</v>
      </c>
      <c r="DU29" s="138">
        <v>0</v>
      </c>
      <c r="DV29" s="27">
        <v>0</v>
      </c>
      <c r="DW29" s="27">
        <v>0</v>
      </c>
      <c r="DX29" s="138">
        <v>0</v>
      </c>
      <c r="DY29" s="138">
        <v>0</v>
      </c>
      <c r="DZ29" s="27">
        <f t="shared" si="21"/>
        <v>0</v>
      </c>
      <c r="EA29" s="138">
        <v>0</v>
      </c>
      <c r="EB29" s="27">
        <v>0</v>
      </c>
      <c r="EC29" s="21">
        <f t="shared" si="6"/>
        <v>3249</v>
      </c>
      <c r="ED29" s="21">
        <f t="shared" si="6"/>
        <v>1624.5</v>
      </c>
      <c r="EE29" s="21">
        <f t="shared" si="7"/>
        <v>0</v>
      </c>
    </row>
    <row r="30" spans="1:135" s="32" customFormat="1" ht="20.25" customHeight="1">
      <c r="A30" s="22">
        <v>21</v>
      </c>
      <c r="B30" s="31" t="s">
        <v>69</v>
      </c>
      <c r="C30" s="21">
        <v>2650.9754</v>
      </c>
      <c r="D30" s="21">
        <v>6510.6985</v>
      </c>
      <c r="E30" s="21">
        <f t="shared" si="8"/>
        <v>80006.22</v>
      </c>
      <c r="F30" s="21">
        <f t="shared" si="9"/>
        <v>34962.90038200001</v>
      </c>
      <c r="G30" s="21">
        <f t="shared" si="0"/>
        <v>36565.347</v>
      </c>
      <c r="H30" s="21">
        <f t="shared" si="1"/>
        <v>104.58327713230847</v>
      </c>
      <c r="I30" s="21">
        <f t="shared" si="2"/>
        <v>45.70313033161672</v>
      </c>
      <c r="J30" s="21">
        <f>T30+Y30+AD30+AI30+AN30+AS30+BK30+BS30+BV30+BY30+CB30+CE30+CK30+CN30+CT30+CW30+DC30</f>
        <v>31168.719999999998</v>
      </c>
      <c r="K30" s="21">
        <f>U30+Z30+AE30+AJ30+AO30+AT30+BL30+BT30+BW30+BZ30+CC30+CF30+CL30+CO30+CU30+CX30+DD30</f>
        <v>10544.150382</v>
      </c>
      <c r="L30" s="21">
        <f>V30+AA30+AF30+AK30+AP30+AU30+BM30+BU30+BX30+CA30+CD30+CG30+CM30+CP30+CV30+CY30+DE30+DF30</f>
        <v>12618.546999999999</v>
      </c>
      <c r="M30" s="21">
        <f t="shared" si="10"/>
        <v>119.6734354390584</v>
      </c>
      <c r="N30" s="21">
        <f>L30/J30*100</f>
        <v>40.48464935358269</v>
      </c>
      <c r="O30" s="21">
        <f>T30+AD30</f>
        <v>10277</v>
      </c>
      <c r="P30" s="21">
        <f>U30+AE30</f>
        <v>3996.50769</v>
      </c>
      <c r="Q30" s="21">
        <f>V30+AF30</f>
        <v>4905.576</v>
      </c>
      <c r="R30" s="21">
        <f t="shared" si="11"/>
        <v>122.74656726608227</v>
      </c>
      <c r="S30" s="24">
        <f>Q30/O30*100</f>
        <v>47.733540916609904</v>
      </c>
      <c r="T30" s="137">
        <v>277</v>
      </c>
      <c r="U30" s="21">
        <v>139.50769</v>
      </c>
      <c r="V30" s="138">
        <v>13.643</v>
      </c>
      <c r="W30" s="21">
        <f t="shared" si="22"/>
        <v>9.779389222199866</v>
      </c>
      <c r="X30" s="24">
        <f>V30/T30*100</f>
        <v>4.925270758122744</v>
      </c>
      <c r="Y30" s="139">
        <v>7031.2</v>
      </c>
      <c r="Z30" s="21">
        <v>2318.18664</v>
      </c>
      <c r="AA30" s="138">
        <v>1078.991</v>
      </c>
      <c r="AB30" s="21">
        <f t="shared" si="3"/>
        <v>46.54461299112655</v>
      </c>
      <c r="AC30" s="24">
        <f>AA30/Y30*100</f>
        <v>15.345758903174422</v>
      </c>
      <c r="AD30" s="138">
        <v>10000</v>
      </c>
      <c r="AE30" s="21">
        <v>3857</v>
      </c>
      <c r="AF30" s="138">
        <v>4891.933</v>
      </c>
      <c r="AG30" s="21">
        <f t="shared" si="12"/>
        <v>126.83259009592949</v>
      </c>
      <c r="AH30" s="24">
        <f>AF30/AD30*100</f>
        <v>48.91933</v>
      </c>
      <c r="AI30" s="138">
        <v>370.5</v>
      </c>
      <c r="AJ30" s="28">
        <v>205.03470000000002</v>
      </c>
      <c r="AK30" s="138">
        <v>159.24</v>
      </c>
      <c r="AL30" s="21">
        <f t="shared" si="13"/>
        <v>77.66490257502754</v>
      </c>
      <c r="AM30" s="24">
        <f t="shared" si="14"/>
        <v>42.97975708502024</v>
      </c>
      <c r="AN30" s="28">
        <v>0</v>
      </c>
      <c r="AO30" s="28">
        <v>0</v>
      </c>
      <c r="AP30" s="28">
        <v>0</v>
      </c>
      <c r="AQ30" s="21"/>
      <c r="AR30" s="24"/>
      <c r="AS30" s="29"/>
      <c r="AT30" s="29"/>
      <c r="AU30" s="24">
        <v>0</v>
      </c>
      <c r="AV30" s="24"/>
      <c r="AW30" s="24"/>
      <c r="AX30" s="24"/>
      <c r="AY30" s="138">
        <v>45103.5</v>
      </c>
      <c r="AZ30" s="28">
        <f t="shared" si="15"/>
        <v>22551.75</v>
      </c>
      <c r="BA30" s="138">
        <v>22551.8</v>
      </c>
      <c r="BB30" s="21"/>
      <c r="BC30" s="28">
        <v>0</v>
      </c>
      <c r="BD30" s="21">
        <v>0</v>
      </c>
      <c r="BE30" s="138">
        <v>3734</v>
      </c>
      <c r="BF30" s="21">
        <f t="shared" si="16"/>
        <v>1867</v>
      </c>
      <c r="BG30" s="138">
        <v>1395</v>
      </c>
      <c r="BH30" s="28">
        <v>0</v>
      </c>
      <c r="BI30" s="28">
        <v>0</v>
      </c>
      <c r="BJ30" s="28">
        <v>0</v>
      </c>
      <c r="BK30" s="24"/>
      <c r="BL30" s="24"/>
      <c r="BM30" s="24"/>
      <c r="BN30" s="21">
        <f t="shared" si="4"/>
        <v>1153.6</v>
      </c>
      <c r="BO30" s="21">
        <f t="shared" si="17"/>
        <v>328.42992</v>
      </c>
      <c r="BP30" s="21">
        <f t="shared" si="5"/>
        <v>465.52</v>
      </c>
      <c r="BQ30" s="21">
        <f t="shared" si="18"/>
        <v>141.74104478666257</v>
      </c>
      <c r="BR30" s="24">
        <f t="shared" si="19"/>
        <v>40.353675450762836</v>
      </c>
      <c r="BS30" s="138">
        <v>1143.6</v>
      </c>
      <c r="BT30" s="28">
        <v>325.58292</v>
      </c>
      <c r="BU30" s="138">
        <v>465.52</v>
      </c>
      <c r="BV30" s="138">
        <v>0</v>
      </c>
      <c r="BW30" s="28">
        <v>0</v>
      </c>
      <c r="BX30" s="138">
        <v>0</v>
      </c>
      <c r="BY30" s="28">
        <v>0</v>
      </c>
      <c r="BZ30" s="28">
        <v>0</v>
      </c>
      <c r="CA30" s="21">
        <v>0</v>
      </c>
      <c r="CB30" s="138">
        <v>10</v>
      </c>
      <c r="CC30" s="28">
        <v>2.847</v>
      </c>
      <c r="CD30" s="138">
        <v>0</v>
      </c>
      <c r="CE30" s="28">
        <v>0</v>
      </c>
      <c r="CF30" s="28">
        <v>0</v>
      </c>
      <c r="CG30" s="28">
        <v>0</v>
      </c>
      <c r="CH30" s="138">
        <v>0</v>
      </c>
      <c r="CI30" s="21">
        <v>0</v>
      </c>
      <c r="CJ30" s="138">
        <v>0</v>
      </c>
      <c r="CK30" s="138">
        <v>8740</v>
      </c>
      <c r="CL30" s="28">
        <v>2618.5040000000004</v>
      </c>
      <c r="CM30" s="138">
        <v>4144.5</v>
      </c>
      <c r="CN30" s="138">
        <v>2640</v>
      </c>
      <c r="CO30" s="28">
        <v>790.944</v>
      </c>
      <c r="CP30" s="138">
        <v>908.3</v>
      </c>
      <c r="CQ30" s="138">
        <v>2640</v>
      </c>
      <c r="CR30" s="27">
        <v>727.0559999999999</v>
      </c>
      <c r="CS30" s="138">
        <v>908.3</v>
      </c>
      <c r="CT30" s="138">
        <v>956.42</v>
      </c>
      <c r="CU30" s="28">
        <v>286.543432</v>
      </c>
      <c r="CV30" s="138">
        <v>956.42</v>
      </c>
      <c r="CW30" s="138">
        <v>0</v>
      </c>
      <c r="CX30" s="28">
        <v>0</v>
      </c>
      <c r="CY30" s="138">
        <v>0</v>
      </c>
      <c r="CZ30" s="27">
        <v>0</v>
      </c>
      <c r="DA30" s="28">
        <v>0</v>
      </c>
      <c r="DB30" s="27">
        <v>0</v>
      </c>
      <c r="DC30" s="138">
        <v>0</v>
      </c>
      <c r="DD30" s="28">
        <v>0</v>
      </c>
      <c r="DE30" s="138">
        <v>0</v>
      </c>
      <c r="DF30" s="138">
        <v>0</v>
      </c>
      <c r="DG30" s="21">
        <f>T30+Y30+AD30+AI30+AN30+AS30+AV30+AY30+BB30+BE30+BH30+BK30+BS30+BV30+BY30+CB30+CE30+CH30+CK30+CN30+CT30+CW30+CZ30+DC30</f>
        <v>80006.22</v>
      </c>
      <c r="DH30" s="21">
        <f>U30+Z30+AE30+AJ30+AO30+AT30+AW30+AZ30+BC30+BF30+BI30+BL30+BT30+BW30+BZ30+CC30+CF30+CI30+CL30+CO30+CU30+CX30+DA30+DD30</f>
        <v>34962.90038200001</v>
      </c>
      <c r="DI30" s="21">
        <f>V30+AA30+AF30+AK30+AP30+AU30+AX30+BA30+BD30+BG30+BJ30+BM30+BU30+BX30+CA30+CD30+CG30+CJ30+CM30+CP30+CV30+CY30+DB30+DE30+DF30</f>
        <v>36565.347</v>
      </c>
      <c r="DJ30" s="27">
        <v>0</v>
      </c>
      <c r="DK30" s="27">
        <v>0</v>
      </c>
      <c r="DL30" s="27">
        <v>0</v>
      </c>
      <c r="DM30" s="138">
        <v>0</v>
      </c>
      <c r="DN30" s="27">
        <f t="shared" si="20"/>
        <v>0</v>
      </c>
      <c r="DO30" s="138">
        <v>0</v>
      </c>
      <c r="DP30" s="27">
        <v>0</v>
      </c>
      <c r="DQ30" s="27">
        <v>0</v>
      </c>
      <c r="DR30" s="27">
        <v>0</v>
      </c>
      <c r="DS30" s="27">
        <v>0</v>
      </c>
      <c r="DT30" s="27">
        <v>0</v>
      </c>
      <c r="DU30" s="138">
        <v>0</v>
      </c>
      <c r="DV30" s="27">
        <v>0</v>
      </c>
      <c r="DW30" s="27">
        <v>0</v>
      </c>
      <c r="DX30" s="138">
        <v>0</v>
      </c>
      <c r="DY30" s="138">
        <v>0</v>
      </c>
      <c r="DZ30" s="27">
        <f t="shared" si="21"/>
        <v>0</v>
      </c>
      <c r="EA30" s="138">
        <v>0</v>
      </c>
      <c r="EB30" s="27">
        <v>0</v>
      </c>
      <c r="EC30" s="21">
        <f t="shared" si="6"/>
        <v>0</v>
      </c>
      <c r="ED30" s="21">
        <f t="shared" si="6"/>
        <v>0</v>
      </c>
      <c r="EE30" s="21">
        <f t="shared" si="7"/>
        <v>0</v>
      </c>
    </row>
    <row r="31" spans="1:135" s="32" customFormat="1" ht="20.25" customHeight="1">
      <c r="A31" s="22">
        <v>22</v>
      </c>
      <c r="B31" s="31" t="s">
        <v>70</v>
      </c>
      <c r="C31" s="21">
        <v>4671.2822</v>
      </c>
      <c r="D31" s="21">
        <v>8006.495</v>
      </c>
      <c r="E31" s="21">
        <f t="shared" si="8"/>
        <v>54447.6</v>
      </c>
      <c r="F31" s="21">
        <f t="shared" si="9"/>
        <v>24782.901340000004</v>
      </c>
      <c r="G31" s="21">
        <f t="shared" si="0"/>
        <v>24007.174600000002</v>
      </c>
      <c r="H31" s="21">
        <f t="shared" si="1"/>
        <v>96.86991151940727</v>
      </c>
      <c r="I31" s="21">
        <f t="shared" si="2"/>
        <v>44.09225493869335</v>
      </c>
      <c r="J31" s="21">
        <f>T31+Y31+AD31+AI31+AN31+AS31+BK31+BS31+BV31+BY31+CB31+CE31+CK31+CN31+CT31+CW31+DC31</f>
        <v>16214</v>
      </c>
      <c r="K31" s="21">
        <f>U31+Z31+AE31+AJ31+AO31+AT31+BL31+BT31+BW31+BZ31+CC31+CF31+CL31+CO31+CU31+CX31+DD31</f>
        <v>5666.101340000001</v>
      </c>
      <c r="L31" s="21">
        <f>V31+AA31+AF31+AK31+AP31+AU31+BM31+BU31+BX31+CA31+CD31+CG31+CM31+CP31+CV31+CY31+DE31+DF31</f>
        <v>4890.3746</v>
      </c>
      <c r="M31" s="21">
        <f t="shared" si="10"/>
        <v>86.30933875954995</v>
      </c>
      <c r="N31" s="21">
        <f>L31/J31*100</f>
        <v>30.161432095719746</v>
      </c>
      <c r="O31" s="21">
        <f>T31+AD31</f>
        <v>6000</v>
      </c>
      <c r="P31" s="21">
        <f>U31+AE31</f>
        <v>2418.41614</v>
      </c>
      <c r="Q31" s="21">
        <f>V31+AF31</f>
        <v>2666.5969999999998</v>
      </c>
      <c r="R31" s="21">
        <f t="shared" si="11"/>
        <v>110.2621238708736</v>
      </c>
      <c r="S31" s="24">
        <f>Q31/O31*100</f>
        <v>44.443283333333326</v>
      </c>
      <c r="T31" s="137"/>
      <c r="U31" s="21">
        <v>104.21614</v>
      </c>
      <c r="V31" s="138">
        <v>33.363</v>
      </c>
      <c r="W31" s="21">
        <f t="shared" si="22"/>
        <v>32.01327548688715</v>
      </c>
      <c r="X31" s="24" t="e">
        <f>V31/T31*100</f>
        <v>#DIV/0!</v>
      </c>
      <c r="Y31" s="139">
        <v>5600</v>
      </c>
      <c r="Z31" s="21">
        <v>1846.32</v>
      </c>
      <c r="AA31" s="138">
        <v>1214.0326</v>
      </c>
      <c r="AB31" s="21">
        <f t="shared" si="3"/>
        <v>65.75418129035053</v>
      </c>
      <c r="AC31" s="24">
        <f>AA31/Y31*100</f>
        <v>21.67915357142857</v>
      </c>
      <c r="AD31" s="138">
        <v>6000</v>
      </c>
      <c r="AE31" s="21">
        <v>2314.2</v>
      </c>
      <c r="AF31" s="138">
        <v>2633.234</v>
      </c>
      <c r="AG31" s="21">
        <f t="shared" si="12"/>
        <v>113.78593034309914</v>
      </c>
      <c r="AH31" s="24">
        <f>AF31/AD31*100</f>
        <v>43.88723333333333</v>
      </c>
      <c r="AI31" s="138">
        <v>116</v>
      </c>
      <c r="AJ31" s="28">
        <v>64.1944</v>
      </c>
      <c r="AK31" s="138">
        <v>90.5</v>
      </c>
      <c r="AL31" s="21">
        <f t="shared" si="13"/>
        <v>140.97802923619506</v>
      </c>
      <c r="AM31" s="24">
        <f t="shared" si="14"/>
        <v>78.01724137931035</v>
      </c>
      <c r="AN31" s="28">
        <v>0</v>
      </c>
      <c r="AO31" s="28">
        <v>0</v>
      </c>
      <c r="AP31" s="28">
        <v>0</v>
      </c>
      <c r="AQ31" s="21"/>
      <c r="AR31" s="24"/>
      <c r="AS31" s="29"/>
      <c r="AT31" s="29"/>
      <c r="AU31" s="24">
        <v>0</v>
      </c>
      <c r="AV31" s="24"/>
      <c r="AW31" s="24"/>
      <c r="AX31" s="24"/>
      <c r="AY31" s="138">
        <v>38233.6</v>
      </c>
      <c r="AZ31" s="28">
        <f t="shared" si="15"/>
        <v>19116.8</v>
      </c>
      <c r="BA31" s="138">
        <v>19116.8</v>
      </c>
      <c r="BB31" s="21"/>
      <c r="BC31" s="28">
        <v>0</v>
      </c>
      <c r="BD31" s="21">
        <v>0</v>
      </c>
      <c r="BE31" s="138">
        <v>0</v>
      </c>
      <c r="BF31" s="21">
        <f t="shared" si="16"/>
        <v>0</v>
      </c>
      <c r="BG31" s="138">
        <v>0</v>
      </c>
      <c r="BH31" s="28">
        <v>0</v>
      </c>
      <c r="BI31" s="28">
        <v>0</v>
      </c>
      <c r="BJ31" s="28">
        <v>0</v>
      </c>
      <c r="BK31" s="24"/>
      <c r="BL31" s="24"/>
      <c r="BM31" s="24"/>
      <c r="BN31" s="21">
        <f t="shared" si="4"/>
        <v>700</v>
      </c>
      <c r="BO31" s="21">
        <f t="shared" si="17"/>
        <v>199.29</v>
      </c>
      <c r="BP31" s="21">
        <f t="shared" si="5"/>
        <v>169.645</v>
      </c>
      <c r="BQ31" s="21">
        <f t="shared" si="18"/>
        <v>85.12469265893924</v>
      </c>
      <c r="BR31" s="24">
        <f t="shared" si="19"/>
        <v>24.235</v>
      </c>
      <c r="BS31" s="138">
        <v>700</v>
      </c>
      <c r="BT31" s="28">
        <v>199.29</v>
      </c>
      <c r="BU31" s="138">
        <v>169.645</v>
      </c>
      <c r="BV31" s="138">
        <v>0</v>
      </c>
      <c r="BW31" s="28">
        <v>0</v>
      </c>
      <c r="BX31" s="138">
        <v>0</v>
      </c>
      <c r="BY31" s="28">
        <v>0</v>
      </c>
      <c r="BZ31" s="28">
        <v>0</v>
      </c>
      <c r="CA31" s="21">
        <v>0</v>
      </c>
      <c r="CB31" s="138">
        <v>0</v>
      </c>
      <c r="CC31" s="28">
        <v>0</v>
      </c>
      <c r="CD31" s="138">
        <v>0</v>
      </c>
      <c r="CE31" s="28">
        <v>0</v>
      </c>
      <c r="CF31" s="28">
        <v>0</v>
      </c>
      <c r="CG31" s="28">
        <v>0</v>
      </c>
      <c r="CH31" s="138">
        <v>0</v>
      </c>
      <c r="CI31" s="21">
        <v>0</v>
      </c>
      <c r="CJ31" s="138">
        <v>0</v>
      </c>
      <c r="CK31" s="138">
        <v>2376</v>
      </c>
      <c r="CL31" s="28">
        <v>711.8496000000001</v>
      </c>
      <c r="CM31" s="138">
        <v>574.7</v>
      </c>
      <c r="CN31" s="138">
        <v>1422</v>
      </c>
      <c r="CO31" s="28">
        <v>426.0312</v>
      </c>
      <c r="CP31" s="138">
        <v>174.9</v>
      </c>
      <c r="CQ31" s="138">
        <v>1332</v>
      </c>
      <c r="CR31" s="27">
        <v>366.8328</v>
      </c>
      <c r="CS31" s="138">
        <v>168.9</v>
      </c>
      <c r="CT31" s="138">
        <v>0</v>
      </c>
      <c r="CU31" s="28">
        <v>0</v>
      </c>
      <c r="CV31" s="138">
        <v>0</v>
      </c>
      <c r="CW31" s="138">
        <v>0</v>
      </c>
      <c r="CX31" s="28">
        <v>0</v>
      </c>
      <c r="CY31" s="138">
        <v>0</v>
      </c>
      <c r="CZ31" s="27">
        <v>0</v>
      </c>
      <c r="DA31" s="28">
        <v>0</v>
      </c>
      <c r="DB31" s="27">
        <v>0</v>
      </c>
      <c r="DC31" s="138">
        <v>0</v>
      </c>
      <c r="DD31" s="28">
        <v>0</v>
      </c>
      <c r="DE31" s="138">
        <v>0</v>
      </c>
      <c r="DF31" s="138">
        <v>0</v>
      </c>
      <c r="DG31" s="21">
        <f>T31+Y31+AD31+AI31+AN31+AS31+AV31+AY31+BB31+BE31+BH31+BK31+BS31+BV31+BY31+CB31+CE31+CH31+CK31+CN31+CT31+CW31+CZ31+DC31</f>
        <v>54447.6</v>
      </c>
      <c r="DH31" s="21">
        <f>U31+Z31+AE31+AJ31+AO31+AT31+AW31+AZ31+BC31+BF31+BI31+BL31+BT31+BW31+BZ31+CC31+CF31+CI31+CL31+CO31+CU31+CX31+DA31+DD31</f>
        <v>24782.901340000004</v>
      </c>
      <c r="DI31" s="21">
        <f>V31+AA31+AF31+AK31+AP31+AU31+AX31+BA31+BD31+BG31+BJ31+BM31+BU31+BX31+CA31+CD31+CG31+CJ31+CM31+CP31+CV31+CY31+DB31+DE31+DF31</f>
        <v>24007.174600000002</v>
      </c>
      <c r="DJ31" s="27">
        <v>0</v>
      </c>
      <c r="DK31" s="27">
        <v>0</v>
      </c>
      <c r="DL31" s="27">
        <v>0</v>
      </c>
      <c r="DM31" s="138">
        <v>0</v>
      </c>
      <c r="DN31" s="27">
        <f t="shared" si="20"/>
        <v>0</v>
      </c>
      <c r="DO31" s="138">
        <v>0</v>
      </c>
      <c r="DP31" s="27">
        <v>0</v>
      </c>
      <c r="DQ31" s="27">
        <v>0</v>
      </c>
      <c r="DR31" s="27">
        <v>0</v>
      </c>
      <c r="DS31" s="27">
        <v>0</v>
      </c>
      <c r="DT31" s="27">
        <v>0</v>
      </c>
      <c r="DU31" s="138">
        <v>0</v>
      </c>
      <c r="DV31" s="27">
        <v>0</v>
      </c>
      <c r="DW31" s="27">
        <v>0</v>
      </c>
      <c r="DX31" s="138">
        <v>0</v>
      </c>
      <c r="DY31" s="138">
        <v>0</v>
      </c>
      <c r="DZ31" s="27">
        <f t="shared" si="21"/>
        <v>0</v>
      </c>
      <c r="EA31" s="138">
        <v>0</v>
      </c>
      <c r="EB31" s="27">
        <v>0</v>
      </c>
      <c r="EC31" s="21">
        <f t="shared" si="6"/>
        <v>0</v>
      </c>
      <c r="ED31" s="21">
        <f t="shared" si="6"/>
        <v>0</v>
      </c>
      <c r="EE31" s="21">
        <f t="shared" si="7"/>
        <v>0</v>
      </c>
    </row>
    <row r="32" spans="1:135" s="32" customFormat="1" ht="20.25" customHeight="1">
      <c r="A32" s="22">
        <v>23</v>
      </c>
      <c r="B32" s="31" t="s">
        <v>71</v>
      </c>
      <c r="C32" s="21">
        <v>3082.7574</v>
      </c>
      <c r="D32" s="21">
        <v>13711.6527</v>
      </c>
      <c r="E32" s="21">
        <f t="shared" si="8"/>
        <v>52547.600000000006</v>
      </c>
      <c r="F32" s="21">
        <f t="shared" si="9"/>
        <v>24586.09219</v>
      </c>
      <c r="G32" s="21">
        <f t="shared" si="0"/>
        <v>24452.664999999997</v>
      </c>
      <c r="H32" s="21">
        <f t="shared" si="1"/>
        <v>99.45730623244685</v>
      </c>
      <c r="I32" s="21">
        <f t="shared" si="2"/>
        <v>46.5343136508613</v>
      </c>
      <c r="J32" s="21">
        <f>T32+Y32+AD32+AI32+AN32+AS32+BK32+BS32+BV32+BY32+CB32+CE32+CK32+CN32+CT32+CW32+DC32</f>
        <v>11625.3</v>
      </c>
      <c r="K32" s="21">
        <f>U32+Z32+AE32+AJ32+AO32+AT32+BL32+BT32+BW32+BZ32+CC32+CF32+CL32+CO32+CU32+CX32+DD32</f>
        <v>4124.942190000001</v>
      </c>
      <c r="L32" s="21">
        <f>V32+AA32+AF32+AK32+AP32+AU32+BM32+BU32+BX32+CA32+CD32+CG32+CM32+CP32+CV32+CY32+DE32+DF32</f>
        <v>3991.4649999999997</v>
      </c>
      <c r="M32" s="21">
        <f t="shared" si="10"/>
        <v>96.76414398428209</v>
      </c>
      <c r="N32" s="21">
        <f>L32/J32*100</f>
        <v>34.3342967493312</v>
      </c>
      <c r="O32" s="21">
        <f>T32+AD32</f>
        <v>6545</v>
      </c>
      <c r="P32" s="21">
        <f>U32+AE32</f>
        <v>2524.4065</v>
      </c>
      <c r="Q32" s="21">
        <f>V32+AF32</f>
        <v>2382.705</v>
      </c>
      <c r="R32" s="21">
        <f t="shared" si="11"/>
        <v>94.38674001195925</v>
      </c>
      <c r="S32" s="24">
        <f>Q32/O32*100</f>
        <v>36.40496562261268</v>
      </c>
      <c r="T32" s="137">
        <v>30</v>
      </c>
      <c r="U32" s="21">
        <v>11.571</v>
      </c>
      <c r="V32" s="138">
        <v>0.114</v>
      </c>
      <c r="W32" s="21">
        <f t="shared" si="22"/>
        <v>0.9852216748768473</v>
      </c>
      <c r="X32" s="24">
        <f>V32/T32*100</f>
        <v>0.38</v>
      </c>
      <c r="Y32" s="139">
        <v>1268.9</v>
      </c>
      <c r="Z32" s="21">
        <v>418.35633</v>
      </c>
      <c r="AA32" s="138">
        <v>14.72</v>
      </c>
      <c r="AB32" s="21">
        <f t="shared" si="3"/>
        <v>3.518531678485658</v>
      </c>
      <c r="AC32" s="24">
        <f>AA32/Y32*100</f>
        <v>1.1600598943967215</v>
      </c>
      <c r="AD32" s="138">
        <v>6515</v>
      </c>
      <c r="AE32" s="21">
        <v>2512.8355</v>
      </c>
      <c r="AF32" s="138">
        <v>2382.591</v>
      </c>
      <c r="AG32" s="21">
        <f t="shared" si="12"/>
        <v>94.81683142410236</v>
      </c>
      <c r="AH32" s="24">
        <f>AF32/AD32*100</f>
        <v>36.57085188027629</v>
      </c>
      <c r="AI32" s="138">
        <v>173.4</v>
      </c>
      <c r="AJ32" s="28">
        <v>95.95956000000001</v>
      </c>
      <c r="AK32" s="138">
        <v>79.2</v>
      </c>
      <c r="AL32" s="21">
        <f t="shared" si="13"/>
        <v>82.5347677709235</v>
      </c>
      <c r="AM32" s="24">
        <f t="shared" si="14"/>
        <v>45.674740484429066</v>
      </c>
      <c r="AN32" s="28">
        <v>0</v>
      </c>
      <c r="AO32" s="28">
        <v>0</v>
      </c>
      <c r="AP32" s="28">
        <v>0</v>
      </c>
      <c r="AQ32" s="21"/>
      <c r="AR32" s="24"/>
      <c r="AS32" s="29"/>
      <c r="AT32" s="29"/>
      <c r="AU32" s="24">
        <v>0</v>
      </c>
      <c r="AV32" s="24"/>
      <c r="AW32" s="24"/>
      <c r="AX32" s="24"/>
      <c r="AY32" s="138">
        <v>40922.3</v>
      </c>
      <c r="AZ32" s="28">
        <f t="shared" si="15"/>
        <v>20461.15</v>
      </c>
      <c r="BA32" s="138">
        <v>20461.2</v>
      </c>
      <c r="BB32" s="21"/>
      <c r="BC32" s="28">
        <v>0</v>
      </c>
      <c r="BD32" s="21">
        <v>0</v>
      </c>
      <c r="BE32" s="138">
        <v>0</v>
      </c>
      <c r="BF32" s="21">
        <f t="shared" si="16"/>
        <v>0</v>
      </c>
      <c r="BG32" s="138">
        <v>0</v>
      </c>
      <c r="BH32" s="28">
        <v>0</v>
      </c>
      <c r="BI32" s="28">
        <v>0</v>
      </c>
      <c r="BJ32" s="28">
        <v>0</v>
      </c>
      <c r="BK32" s="24"/>
      <c r="BL32" s="24"/>
      <c r="BM32" s="24"/>
      <c r="BN32" s="21">
        <f t="shared" si="4"/>
        <v>250</v>
      </c>
      <c r="BO32" s="21">
        <f t="shared" si="17"/>
        <v>71.175</v>
      </c>
      <c r="BP32" s="21">
        <f t="shared" si="5"/>
        <v>0</v>
      </c>
      <c r="BQ32" s="21">
        <f t="shared" si="18"/>
        <v>0</v>
      </c>
      <c r="BR32" s="24">
        <f t="shared" si="19"/>
        <v>0</v>
      </c>
      <c r="BS32" s="138">
        <v>250</v>
      </c>
      <c r="BT32" s="28">
        <v>71.175</v>
      </c>
      <c r="BU32" s="138">
        <v>0</v>
      </c>
      <c r="BV32" s="138">
        <v>0</v>
      </c>
      <c r="BW32" s="28">
        <v>0</v>
      </c>
      <c r="BX32" s="138">
        <v>0</v>
      </c>
      <c r="BY32" s="28">
        <v>0</v>
      </c>
      <c r="BZ32" s="28">
        <v>0</v>
      </c>
      <c r="CA32" s="21">
        <v>0</v>
      </c>
      <c r="CB32" s="138">
        <v>0</v>
      </c>
      <c r="CC32" s="28">
        <v>0</v>
      </c>
      <c r="CD32" s="138">
        <v>0</v>
      </c>
      <c r="CE32" s="28">
        <v>0</v>
      </c>
      <c r="CF32" s="28">
        <v>0</v>
      </c>
      <c r="CG32" s="28">
        <v>0</v>
      </c>
      <c r="CH32" s="138">
        <v>0</v>
      </c>
      <c r="CI32" s="21">
        <v>0</v>
      </c>
      <c r="CJ32" s="138">
        <v>0</v>
      </c>
      <c r="CK32" s="138">
        <v>1750</v>
      </c>
      <c r="CL32" s="28">
        <v>524.3000000000001</v>
      </c>
      <c r="CM32" s="138">
        <v>464.25</v>
      </c>
      <c r="CN32" s="138">
        <v>1638</v>
      </c>
      <c r="CO32" s="28">
        <v>490.7448</v>
      </c>
      <c r="CP32" s="138">
        <v>342.17</v>
      </c>
      <c r="CQ32" s="138">
        <v>1638</v>
      </c>
      <c r="CR32" s="27">
        <v>451.10519999999997</v>
      </c>
      <c r="CS32" s="138">
        <v>305.17</v>
      </c>
      <c r="CT32" s="138">
        <v>0</v>
      </c>
      <c r="CU32" s="28">
        <v>0</v>
      </c>
      <c r="CV32" s="138">
        <v>708.42</v>
      </c>
      <c r="CW32" s="138">
        <v>0</v>
      </c>
      <c r="CX32" s="28">
        <v>0</v>
      </c>
      <c r="CY32" s="138">
        <v>0</v>
      </c>
      <c r="CZ32" s="27">
        <v>0</v>
      </c>
      <c r="DA32" s="28">
        <v>0</v>
      </c>
      <c r="DB32" s="27">
        <v>0</v>
      </c>
      <c r="DC32" s="138">
        <v>0</v>
      </c>
      <c r="DD32" s="28">
        <v>0</v>
      </c>
      <c r="DE32" s="138">
        <v>0</v>
      </c>
      <c r="DF32" s="138">
        <v>0</v>
      </c>
      <c r="DG32" s="21">
        <f>T32+Y32+AD32+AI32+AN32+AS32+AV32+AY32+BB32+BE32+BH32+BK32+BS32+BV32+BY32+CB32+CE32+CH32+CK32+CN32+CT32+CW32+CZ32+DC32</f>
        <v>52547.600000000006</v>
      </c>
      <c r="DH32" s="21">
        <f>U32+Z32+AE32+AJ32+AO32+AT32+AW32+AZ32+BC32+BF32+BI32+BL32+BT32+BW32+BZ32+CC32+CF32+CI32+CL32+CO32+CU32+CX32+DA32+DD32</f>
        <v>24586.09219</v>
      </c>
      <c r="DI32" s="21">
        <f>V32+AA32+AF32+AK32+AP32+AU32+AX32+BA32+BD32+BG32+BJ32+BM32+BU32+BX32+CA32+CD32+CG32+CJ32+CM32+CP32+CV32+CY32+DB32+DE32+DF32</f>
        <v>24452.664999999997</v>
      </c>
      <c r="DJ32" s="27">
        <v>0</v>
      </c>
      <c r="DK32" s="27">
        <v>0</v>
      </c>
      <c r="DL32" s="27">
        <v>0</v>
      </c>
      <c r="DM32" s="138">
        <v>0</v>
      </c>
      <c r="DN32" s="27">
        <f t="shared" si="20"/>
        <v>0</v>
      </c>
      <c r="DO32" s="138">
        <v>0</v>
      </c>
      <c r="DP32" s="27">
        <v>0</v>
      </c>
      <c r="DQ32" s="27">
        <v>0</v>
      </c>
      <c r="DR32" s="27">
        <v>0</v>
      </c>
      <c r="DS32" s="27">
        <v>0</v>
      </c>
      <c r="DT32" s="27">
        <v>0</v>
      </c>
      <c r="DU32" s="138">
        <v>0</v>
      </c>
      <c r="DV32" s="27">
        <v>0</v>
      </c>
      <c r="DW32" s="27">
        <v>0</v>
      </c>
      <c r="DX32" s="138">
        <v>0</v>
      </c>
      <c r="DY32" s="138">
        <v>0</v>
      </c>
      <c r="DZ32" s="27">
        <f t="shared" si="21"/>
        <v>0</v>
      </c>
      <c r="EA32" s="138">
        <v>0</v>
      </c>
      <c r="EB32" s="27">
        <v>0</v>
      </c>
      <c r="EC32" s="21">
        <f t="shared" si="6"/>
        <v>0</v>
      </c>
      <c r="ED32" s="21">
        <f t="shared" si="6"/>
        <v>0</v>
      </c>
      <c r="EE32" s="21">
        <f t="shared" si="7"/>
        <v>0</v>
      </c>
    </row>
    <row r="33" spans="1:135" s="32" customFormat="1" ht="20.25" customHeight="1">
      <c r="A33" s="22">
        <v>24</v>
      </c>
      <c r="B33" s="31" t="s">
        <v>72</v>
      </c>
      <c r="C33" s="21">
        <v>2910.8334</v>
      </c>
      <c r="D33" s="21">
        <v>2667.2546</v>
      </c>
      <c r="E33" s="21">
        <f t="shared" si="8"/>
        <v>26394.2</v>
      </c>
      <c r="F33" s="21">
        <f t="shared" si="9"/>
        <v>11149.09758</v>
      </c>
      <c r="G33" s="21">
        <f t="shared" si="0"/>
        <v>11977.712000000001</v>
      </c>
      <c r="H33" s="21">
        <f t="shared" si="1"/>
        <v>107.43212097709527</v>
      </c>
      <c r="I33" s="21">
        <f t="shared" si="2"/>
        <v>45.3800910806162</v>
      </c>
      <c r="J33" s="21">
        <f>T33+Y33+AD33+AI33+AN33+AS33+BK33+BS33+BV33+BY33+CB33+CE33+CK33+CN33+CT33+CW33+DC33</f>
        <v>7185.8</v>
      </c>
      <c r="K33" s="21">
        <f>U33+Z33+AE33+AJ33+AO33+AT33+BL33+BT33+BW33+BZ33+CC33+CF33+CL33+CO33+CU33+CX33+DD33</f>
        <v>1544.8975799999998</v>
      </c>
      <c r="L33" s="21">
        <f>V33+AA33+AF33+AK33+AP33+AU33+BM33+BU33+BX33+CA33+CD33+CG33+CM33+CP33+CV33+CY33+DE33+DF33</f>
        <v>2373.512</v>
      </c>
      <c r="M33" s="21">
        <f t="shared" si="10"/>
        <v>153.63555686325822</v>
      </c>
      <c r="N33" s="21">
        <f>L33/J33*100</f>
        <v>33.03058810431685</v>
      </c>
      <c r="O33" s="21">
        <f>T33+AD33</f>
        <v>3000</v>
      </c>
      <c r="P33" s="21">
        <f>U33+AE33</f>
        <v>1157.1</v>
      </c>
      <c r="Q33" s="21">
        <f>V33+AF33</f>
        <v>2031.4389999999999</v>
      </c>
      <c r="R33" s="21">
        <f t="shared" si="11"/>
        <v>175.5629591219428</v>
      </c>
      <c r="S33" s="24">
        <f>Q33/O33*100</f>
        <v>67.71463333333332</v>
      </c>
      <c r="T33" s="137"/>
      <c r="U33" s="21">
        <v>0</v>
      </c>
      <c r="V33" s="138">
        <v>3.185</v>
      </c>
      <c r="W33" s="21" t="e">
        <f t="shared" si="22"/>
        <v>#DIV/0!</v>
      </c>
      <c r="X33" s="24" t="e">
        <f>V33/T33*100</f>
        <v>#DIV/0!</v>
      </c>
      <c r="Y33" s="139">
        <v>2900</v>
      </c>
      <c r="Z33" s="21">
        <v>0</v>
      </c>
      <c r="AA33" s="138">
        <v>102.173</v>
      </c>
      <c r="AB33" s="21" t="e">
        <f t="shared" si="3"/>
        <v>#DIV/0!</v>
      </c>
      <c r="AC33" s="24">
        <f>AA33/Y33*100</f>
        <v>3.523206896551724</v>
      </c>
      <c r="AD33" s="138">
        <v>3000</v>
      </c>
      <c r="AE33" s="21">
        <v>1157.1</v>
      </c>
      <c r="AF33" s="138">
        <v>2028.254</v>
      </c>
      <c r="AG33" s="21">
        <f t="shared" si="12"/>
        <v>175.28770201365484</v>
      </c>
      <c r="AH33" s="24">
        <f>AF33/AD33*100</f>
        <v>67.60846666666667</v>
      </c>
      <c r="AI33" s="138">
        <v>48</v>
      </c>
      <c r="AJ33" s="28">
        <v>26.563200000000002</v>
      </c>
      <c r="AK33" s="138">
        <v>19.5</v>
      </c>
      <c r="AL33" s="21">
        <f t="shared" si="13"/>
        <v>73.40983014094687</v>
      </c>
      <c r="AM33" s="24">
        <f t="shared" si="14"/>
        <v>40.625</v>
      </c>
      <c r="AN33" s="28">
        <v>0</v>
      </c>
      <c r="AO33" s="28">
        <v>0</v>
      </c>
      <c r="AP33" s="28">
        <v>0</v>
      </c>
      <c r="AQ33" s="21"/>
      <c r="AR33" s="24"/>
      <c r="AS33" s="29"/>
      <c r="AT33" s="29"/>
      <c r="AU33" s="24">
        <v>0</v>
      </c>
      <c r="AV33" s="24"/>
      <c r="AW33" s="24"/>
      <c r="AX33" s="24"/>
      <c r="AY33" s="138">
        <v>19208.4</v>
      </c>
      <c r="AZ33" s="28">
        <f t="shared" si="15"/>
        <v>9604.2</v>
      </c>
      <c r="BA33" s="138">
        <v>9604.2</v>
      </c>
      <c r="BB33" s="21"/>
      <c r="BC33" s="28">
        <v>0</v>
      </c>
      <c r="BD33" s="21">
        <v>0</v>
      </c>
      <c r="BE33" s="138">
        <v>0</v>
      </c>
      <c r="BF33" s="21">
        <f t="shared" si="16"/>
        <v>0</v>
      </c>
      <c r="BG33" s="138">
        <v>0</v>
      </c>
      <c r="BH33" s="28">
        <v>0</v>
      </c>
      <c r="BI33" s="28">
        <v>0</v>
      </c>
      <c r="BJ33" s="28">
        <v>0</v>
      </c>
      <c r="BK33" s="24"/>
      <c r="BL33" s="24"/>
      <c r="BM33" s="24"/>
      <c r="BN33" s="21">
        <f t="shared" si="4"/>
        <v>645</v>
      </c>
      <c r="BO33" s="21">
        <f t="shared" si="17"/>
        <v>183.6315</v>
      </c>
      <c r="BP33" s="21">
        <f t="shared" si="5"/>
        <v>200</v>
      </c>
      <c r="BQ33" s="21">
        <f t="shared" si="18"/>
        <v>108.9137756866333</v>
      </c>
      <c r="BR33" s="24">
        <f t="shared" si="19"/>
        <v>31.007751937984494</v>
      </c>
      <c r="BS33" s="138">
        <v>645</v>
      </c>
      <c r="BT33" s="28">
        <v>183.6315</v>
      </c>
      <c r="BU33" s="138">
        <v>200</v>
      </c>
      <c r="BV33" s="138">
        <v>0</v>
      </c>
      <c r="BW33" s="28">
        <v>0</v>
      </c>
      <c r="BX33" s="138">
        <v>0</v>
      </c>
      <c r="BY33" s="28">
        <v>0</v>
      </c>
      <c r="BZ33" s="28">
        <v>0</v>
      </c>
      <c r="CA33" s="21">
        <v>0</v>
      </c>
      <c r="CB33" s="138">
        <v>0</v>
      </c>
      <c r="CC33" s="28">
        <v>0</v>
      </c>
      <c r="CD33" s="138">
        <v>0</v>
      </c>
      <c r="CE33" s="28">
        <v>0</v>
      </c>
      <c r="CF33" s="28">
        <v>0</v>
      </c>
      <c r="CG33" s="28">
        <v>0</v>
      </c>
      <c r="CH33" s="138">
        <v>0</v>
      </c>
      <c r="CI33" s="21">
        <v>0</v>
      </c>
      <c r="CJ33" s="138">
        <v>0</v>
      </c>
      <c r="CK33" s="138">
        <v>0</v>
      </c>
      <c r="CL33" s="28">
        <v>0</v>
      </c>
      <c r="CM33" s="138">
        <v>0</v>
      </c>
      <c r="CN33" s="138">
        <v>592.8</v>
      </c>
      <c r="CO33" s="28">
        <v>177.60288</v>
      </c>
      <c r="CP33" s="138">
        <v>20.4</v>
      </c>
      <c r="CQ33" s="138">
        <v>592.8</v>
      </c>
      <c r="CR33" s="27">
        <v>163.25712</v>
      </c>
      <c r="CS33" s="138">
        <v>20.4</v>
      </c>
      <c r="CT33" s="138">
        <v>0</v>
      </c>
      <c r="CU33" s="28">
        <v>0</v>
      </c>
      <c r="CV33" s="138">
        <v>0</v>
      </c>
      <c r="CW33" s="138">
        <v>0</v>
      </c>
      <c r="CX33" s="28">
        <v>0</v>
      </c>
      <c r="CY33" s="138">
        <v>0</v>
      </c>
      <c r="CZ33" s="27">
        <v>0</v>
      </c>
      <c r="DA33" s="28">
        <v>0</v>
      </c>
      <c r="DB33" s="27">
        <v>0</v>
      </c>
      <c r="DC33" s="138">
        <v>0</v>
      </c>
      <c r="DD33" s="28">
        <v>0</v>
      </c>
      <c r="DE33" s="138">
        <v>0</v>
      </c>
      <c r="DF33" s="138">
        <v>0</v>
      </c>
      <c r="DG33" s="21">
        <f>T33+Y33+AD33+AI33+AN33+AS33+AV33+AY33+BB33+BE33+BH33+BK33+BS33+BV33+BY33+CB33+CE33+CH33+CK33+CN33+CT33+CW33+CZ33+DC33</f>
        <v>26394.2</v>
      </c>
      <c r="DH33" s="21">
        <f>U33+Z33+AE33+AJ33+AO33+AT33+AW33+AZ33+BC33+BF33+BI33+BL33+BT33+BW33+BZ33+CC33+CF33+CI33+CL33+CO33+CU33+CX33+DA33+DD33</f>
        <v>11149.09758</v>
      </c>
      <c r="DI33" s="21">
        <f>V33+AA33+AF33+AK33+AP33+AU33+AX33+BA33+BD33+BG33+BJ33+BM33+BU33+BX33+CA33+CD33+CG33+CJ33+CM33+CP33+CV33+CY33+DB33+DE33+DF33</f>
        <v>11977.712000000001</v>
      </c>
      <c r="DJ33" s="27">
        <v>0</v>
      </c>
      <c r="DK33" s="27">
        <v>0</v>
      </c>
      <c r="DL33" s="27">
        <v>0</v>
      </c>
      <c r="DM33" s="138">
        <v>0</v>
      </c>
      <c r="DN33" s="27">
        <f t="shared" si="20"/>
        <v>0</v>
      </c>
      <c r="DO33" s="138">
        <v>0</v>
      </c>
      <c r="DP33" s="27">
        <v>0</v>
      </c>
      <c r="DQ33" s="27">
        <v>0</v>
      </c>
      <c r="DR33" s="27">
        <v>0</v>
      </c>
      <c r="DS33" s="27">
        <v>0</v>
      </c>
      <c r="DT33" s="27">
        <v>0</v>
      </c>
      <c r="DU33" s="138">
        <v>0</v>
      </c>
      <c r="DV33" s="27">
        <v>0</v>
      </c>
      <c r="DW33" s="27">
        <v>0</v>
      </c>
      <c r="DX33" s="138">
        <v>0</v>
      </c>
      <c r="DY33" s="138">
        <v>0</v>
      </c>
      <c r="DZ33" s="27">
        <f t="shared" si="21"/>
        <v>0</v>
      </c>
      <c r="EA33" s="138">
        <v>0</v>
      </c>
      <c r="EB33" s="27">
        <v>0</v>
      </c>
      <c r="EC33" s="21">
        <f t="shared" si="6"/>
        <v>0</v>
      </c>
      <c r="ED33" s="21">
        <f t="shared" si="6"/>
        <v>0</v>
      </c>
      <c r="EE33" s="21">
        <f t="shared" si="7"/>
        <v>0</v>
      </c>
    </row>
    <row r="34" spans="1:135" s="32" customFormat="1" ht="20.25" customHeight="1">
      <c r="A34" s="22">
        <v>25</v>
      </c>
      <c r="B34" s="31" t="s">
        <v>73</v>
      </c>
      <c r="C34" s="21">
        <v>6074.0609</v>
      </c>
      <c r="D34" s="21">
        <v>12702.0442</v>
      </c>
      <c r="E34" s="21">
        <f t="shared" si="8"/>
        <v>55598.5</v>
      </c>
      <c r="F34" s="21">
        <f t="shared" si="9"/>
        <v>25977.77676</v>
      </c>
      <c r="G34" s="21">
        <f t="shared" si="0"/>
        <v>27718.331999999995</v>
      </c>
      <c r="H34" s="21">
        <f t="shared" si="1"/>
        <v>106.7001701341897</v>
      </c>
      <c r="I34" s="21">
        <f t="shared" si="2"/>
        <v>49.85446010234088</v>
      </c>
      <c r="J34" s="21">
        <f>T34+Y34+AD34+AI34+AN34+AS34+BK34+BS34+BV34+BY34+CB34+CE34+CK34+CN34+CT34+CW34+DC34</f>
        <v>13456.4</v>
      </c>
      <c r="K34" s="21">
        <f>U34+Z34+AE34+AJ34+AO34+AT34+BL34+BT34+BW34+BZ34+CC34+CF34+CL34+CO34+CU34+CX34+DD34</f>
        <v>4906.72676</v>
      </c>
      <c r="L34" s="21">
        <f>V34+AA34+AF34+AK34+AP34+AU34+BM34+BU34+BX34+CA34+CD34+CG34+CM34+CP34+CV34+CY34+DE34+DF34</f>
        <v>6377.162</v>
      </c>
      <c r="M34" s="21">
        <f t="shared" si="10"/>
        <v>129.9677424874582</v>
      </c>
      <c r="N34" s="21">
        <f>L34/J34*100</f>
        <v>47.39129336226628</v>
      </c>
      <c r="O34" s="21">
        <f>T34+AD34</f>
        <v>6500</v>
      </c>
      <c r="P34" s="21">
        <f>U34+AE34</f>
        <v>2507.0499999999997</v>
      </c>
      <c r="Q34" s="21">
        <f>V34+AF34</f>
        <v>4951.344999999999</v>
      </c>
      <c r="R34" s="21">
        <f t="shared" si="11"/>
        <v>197.49685885802037</v>
      </c>
      <c r="S34" s="24">
        <f>Q34/O34*100</f>
        <v>76.17453846153846</v>
      </c>
      <c r="T34" s="137">
        <v>500</v>
      </c>
      <c r="U34" s="21">
        <v>192.85</v>
      </c>
      <c r="V34" s="138">
        <v>165.003</v>
      </c>
      <c r="W34" s="21">
        <f t="shared" si="22"/>
        <v>85.56028001037075</v>
      </c>
      <c r="X34" s="24">
        <f>V34/T34*100</f>
        <v>33.0006</v>
      </c>
      <c r="Y34" s="139">
        <v>4700</v>
      </c>
      <c r="Z34" s="21">
        <v>1549.59</v>
      </c>
      <c r="AA34" s="138">
        <v>249.217</v>
      </c>
      <c r="AB34" s="21">
        <f t="shared" si="3"/>
        <v>16.08277028117115</v>
      </c>
      <c r="AC34" s="24">
        <f>AA34/Y34*100</f>
        <v>5.302489361702127</v>
      </c>
      <c r="AD34" s="138">
        <v>6000</v>
      </c>
      <c r="AE34" s="21">
        <v>2314.2</v>
      </c>
      <c r="AF34" s="138">
        <v>4786.342</v>
      </c>
      <c r="AG34" s="21">
        <f t="shared" si="12"/>
        <v>206.82490709532453</v>
      </c>
      <c r="AH34" s="24">
        <f>AF34/AD34*100</f>
        <v>79.77236666666666</v>
      </c>
      <c r="AI34" s="138">
        <v>706.4</v>
      </c>
      <c r="AJ34" s="28">
        <v>390.92176</v>
      </c>
      <c r="AK34" s="138">
        <v>637.2</v>
      </c>
      <c r="AL34" s="21">
        <f t="shared" si="13"/>
        <v>162.99936846697918</v>
      </c>
      <c r="AM34" s="24">
        <f t="shared" si="14"/>
        <v>90.20385050962628</v>
      </c>
      <c r="AN34" s="28">
        <v>0</v>
      </c>
      <c r="AO34" s="28">
        <v>0</v>
      </c>
      <c r="AP34" s="28">
        <v>0</v>
      </c>
      <c r="AQ34" s="21"/>
      <c r="AR34" s="24"/>
      <c r="AS34" s="29"/>
      <c r="AT34" s="29"/>
      <c r="AU34" s="24">
        <v>0</v>
      </c>
      <c r="AV34" s="24"/>
      <c r="AW34" s="24"/>
      <c r="AX34" s="24"/>
      <c r="AY34" s="138">
        <v>41876.6</v>
      </c>
      <c r="AZ34" s="28">
        <f t="shared" si="15"/>
        <v>20938.3</v>
      </c>
      <c r="BA34" s="138">
        <v>20938.3</v>
      </c>
      <c r="BB34" s="21"/>
      <c r="BC34" s="28">
        <v>0</v>
      </c>
      <c r="BD34" s="21">
        <v>0</v>
      </c>
      <c r="BE34" s="138">
        <v>0</v>
      </c>
      <c r="BF34" s="21">
        <f t="shared" si="16"/>
        <v>0</v>
      </c>
      <c r="BG34" s="138">
        <v>0</v>
      </c>
      <c r="BH34" s="28">
        <v>0</v>
      </c>
      <c r="BI34" s="28">
        <v>0</v>
      </c>
      <c r="BJ34" s="28">
        <v>0</v>
      </c>
      <c r="BK34" s="24"/>
      <c r="BL34" s="24"/>
      <c r="BM34" s="24"/>
      <c r="BN34" s="21">
        <f t="shared" si="4"/>
        <v>350</v>
      </c>
      <c r="BO34" s="21">
        <f t="shared" si="17"/>
        <v>99.645</v>
      </c>
      <c r="BP34" s="21">
        <f t="shared" si="5"/>
        <v>508.8</v>
      </c>
      <c r="BQ34" s="21">
        <f t="shared" si="18"/>
        <v>510.61267499623665</v>
      </c>
      <c r="BR34" s="24">
        <f t="shared" si="19"/>
        <v>145.37142857142857</v>
      </c>
      <c r="BS34" s="138">
        <v>350</v>
      </c>
      <c r="BT34" s="28">
        <v>99.645</v>
      </c>
      <c r="BU34" s="138">
        <v>153.2</v>
      </c>
      <c r="BV34" s="138">
        <v>0</v>
      </c>
      <c r="BW34" s="28">
        <v>0</v>
      </c>
      <c r="BX34" s="138">
        <v>0</v>
      </c>
      <c r="BY34" s="28">
        <v>0</v>
      </c>
      <c r="BZ34" s="28">
        <v>0</v>
      </c>
      <c r="CA34" s="21">
        <v>0</v>
      </c>
      <c r="CB34" s="138">
        <v>0</v>
      </c>
      <c r="CC34" s="28">
        <v>0</v>
      </c>
      <c r="CD34" s="138">
        <v>355.6</v>
      </c>
      <c r="CE34" s="28">
        <v>0</v>
      </c>
      <c r="CF34" s="28">
        <v>0</v>
      </c>
      <c r="CG34" s="28">
        <v>0</v>
      </c>
      <c r="CH34" s="138">
        <v>0</v>
      </c>
      <c r="CI34" s="21">
        <v>0</v>
      </c>
      <c r="CJ34" s="138">
        <v>0</v>
      </c>
      <c r="CK34" s="138">
        <v>0</v>
      </c>
      <c r="CL34" s="28">
        <v>0</v>
      </c>
      <c r="CM34" s="138">
        <v>0</v>
      </c>
      <c r="CN34" s="138">
        <v>1200</v>
      </c>
      <c r="CO34" s="28">
        <v>359.52</v>
      </c>
      <c r="CP34" s="138">
        <v>27.6</v>
      </c>
      <c r="CQ34" s="138">
        <v>1200</v>
      </c>
      <c r="CR34" s="27">
        <v>330.48</v>
      </c>
      <c r="CS34" s="138">
        <v>27.6</v>
      </c>
      <c r="CT34" s="138">
        <v>0</v>
      </c>
      <c r="CU34" s="28">
        <v>0</v>
      </c>
      <c r="CV34" s="138">
        <v>0</v>
      </c>
      <c r="CW34" s="138">
        <v>0</v>
      </c>
      <c r="CX34" s="28">
        <v>0</v>
      </c>
      <c r="CY34" s="138">
        <v>0</v>
      </c>
      <c r="CZ34" s="27">
        <v>0</v>
      </c>
      <c r="DA34" s="28">
        <v>0</v>
      </c>
      <c r="DB34" s="27">
        <v>0</v>
      </c>
      <c r="DC34" s="138">
        <v>0</v>
      </c>
      <c r="DD34" s="28">
        <v>0</v>
      </c>
      <c r="DE34" s="138">
        <v>3</v>
      </c>
      <c r="DF34" s="138">
        <v>0</v>
      </c>
      <c r="DG34" s="21">
        <f>T34+Y34+AD34+AI34+AN34+AS34+AV34+AY34+BB34+BE34+BH34+BK34+BS34+BV34+BY34+CB34+CE34+CH34+CK34+CN34+CT34+CW34+CZ34+DC34</f>
        <v>55333</v>
      </c>
      <c r="DH34" s="21">
        <f>U34+Z34+AE34+AJ34+AO34+AT34+AW34+AZ34+BC34+BF34+BI34+BL34+BT34+BW34+BZ34+CC34+CF34+CI34+CL34+CO34+CU34+CX34+DA34+DD34</f>
        <v>25845.02676</v>
      </c>
      <c r="DI34" s="21">
        <f>V34+AA34+AF34+AK34+AP34+AU34+AX34+BA34+BD34+BG34+BJ34+BM34+BU34+BX34+CA34+CD34+CG34+CJ34+CM34+CP34+CV34+CY34+DB34+DE34+DF34</f>
        <v>27315.461999999996</v>
      </c>
      <c r="DJ34" s="27">
        <v>0</v>
      </c>
      <c r="DK34" s="27">
        <v>0</v>
      </c>
      <c r="DL34" s="27">
        <v>0</v>
      </c>
      <c r="DM34" s="138">
        <v>265.5</v>
      </c>
      <c r="DN34" s="27">
        <f t="shared" si="20"/>
        <v>132.75</v>
      </c>
      <c r="DO34" s="138">
        <v>402.87</v>
      </c>
      <c r="DP34" s="27">
        <v>0</v>
      </c>
      <c r="DQ34" s="27">
        <v>0</v>
      </c>
      <c r="DR34" s="27">
        <v>0</v>
      </c>
      <c r="DS34" s="27">
        <v>0</v>
      </c>
      <c r="DT34" s="27">
        <v>0</v>
      </c>
      <c r="DU34" s="138">
        <v>0</v>
      </c>
      <c r="DV34" s="27">
        <v>0</v>
      </c>
      <c r="DW34" s="27">
        <v>0</v>
      </c>
      <c r="DX34" s="138">
        <v>0</v>
      </c>
      <c r="DY34" s="138">
        <v>0</v>
      </c>
      <c r="DZ34" s="27">
        <f t="shared" si="21"/>
        <v>0</v>
      </c>
      <c r="EA34" s="138">
        <v>0</v>
      </c>
      <c r="EB34" s="27">
        <v>0</v>
      </c>
      <c r="EC34" s="21">
        <f t="shared" si="6"/>
        <v>265.5</v>
      </c>
      <c r="ED34" s="21">
        <f t="shared" si="6"/>
        <v>132.75</v>
      </c>
      <c r="EE34" s="21">
        <f t="shared" si="7"/>
        <v>402.87</v>
      </c>
    </row>
    <row r="35" spans="1:135" s="32" customFormat="1" ht="20.25" customHeight="1">
      <c r="A35" s="22">
        <v>26</v>
      </c>
      <c r="B35" s="31" t="s">
        <v>74</v>
      </c>
      <c r="C35" s="21">
        <v>495.751</v>
      </c>
      <c r="D35" s="21">
        <v>4155.1291</v>
      </c>
      <c r="E35" s="21">
        <f t="shared" si="8"/>
        <v>40357.6</v>
      </c>
      <c r="F35" s="21">
        <f t="shared" si="9"/>
        <v>16530.5632</v>
      </c>
      <c r="G35" s="21">
        <f t="shared" si="0"/>
        <v>17357.4424</v>
      </c>
      <c r="H35" s="21">
        <f t="shared" si="1"/>
        <v>105.00212358160911</v>
      </c>
      <c r="I35" s="21">
        <f t="shared" si="2"/>
        <v>43.0091046048328</v>
      </c>
      <c r="J35" s="21">
        <f>T35+Y35+AD35+AI35+AN35+AS35+BK35+BS35+BV35+BY35+CB35+CE35+CK35+CN35+CT35+CW35+DC35</f>
        <v>13460</v>
      </c>
      <c r="K35" s="21">
        <f>U35+Z35+AE35+AJ35+AO35+AT35+BL35+BT35+BW35+BZ35+CC35+CF35+CL35+CO35+CU35+CX35+DD35</f>
        <v>3081.7632000000003</v>
      </c>
      <c r="L35" s="21">
        <f>V35+AA35+AF35+AK35+AP35+AU35+BM35+BU35+BX35+CA35+CD35+CG35+CM35+CP35+CV35+CY35+DE35+DF35</f>
        <v>3908.6423999999997</v>
      </c>
      <c r="M35" s="21">
        <f t="shared" si="10"/>
        <v>126.83136718616146</v>
      </c>
      <c r="N35" s="21">
        <f>L35/J35*100</f>
        <v>29.038947994056464</v>
      </c>
      <c r="O35" s="21">
        <f>T35+AD35</f>
        <v>5750</v>
      </c>
      <c r="P35" s="21">
        <f>U35+AE35</f>
        <v>2217.775</v>
      </c>
      <c r="Q35" s="21">
        <f>V35+AF35</f>
        <v>2386.2468</v>
      </c>
      <c r="R35" s="21">
        <f t="shared" si="11"/>
        <v>107.59643336226623</v>
      </c>
      <c r="S35" s="24">
        <f>Q35/O35*100</f>
        <v>41.49994434782609</v>
      </c>
      <c r="T35" s="137"/>
      <c r="U35" s="21">
        <v>0</v>
      </c>
      <c r="V35" s="138">
        <v>50.0058</v>
      </c>
      <c r="W35" s="21" t="e">
        <f t="shared" si="22"/>
        <v>#DIV/0!</v>
      </c>
      <c r="X35" s="24" t="e">
        <f>V35/T35*100</f>
        <v>#DIV/0!</v>
      </c>
      <c r="Y35" s="139">
        <v>5330</v>
      </c>
      <c r="Z35" s="21">
        <v>110.77919999999999</v>
      </c>
      <c r="AA35" s="138">
        <v>458.5566</v>
      </c>
      <c r="AB35" s="21">
        <f t="shared" si="3"/>
        <v>413.9374539624767</v>
      </c>
      <c r="AC35" s="24">
        <f>AA35/Y35*100</f>
        <v>8.603313320825515</v>
      </c>
      <c r="AD35" s="138">
        <v>5750</v>
      </c>
      <c r="AE35" s="21">
        <v>2217.775</v>
      </c>
      <c r="AF35" s="138">
        <v>2336.241</v>
      </c>
      <c r="AG35" s="21">
        <f t="shared" si="12"/>
        <v>105.34165999706913</v>
      </c>
      <c r="AH35" s="24">
        <f>AF35/AD35*100</f>
        <v>40.63027826086956</v>
      </c>
      <c r="AI35" s="138">
        <v>160</v>
      </c>
      <c r="AJ35" s="28">
        <v>88.54400000000001</v>
      </c>
      <c r="AK35" s="138">
        <v>145</v>
      </c>
      <c r="AL35" s="21">
        <f t="shared" si="13"/>
        <v>163.76039031441994</v>
      </c>
      <c r="AM35" s="24">
        <f t="shared" si="14"/>
        <v>90.625</v>
      </c>
      <c r="AN35" s="28">
        <v>0</v>
      </c>
      <c r="AO35" s="28">
        <v>0</v>
      </c>
      <c r="AP35" s="28">
        <v>0</v>
      </c>
      <c r="AQ35" s="21"/>
      <c r="AR35" s="24"/>
      <c r="AS35" s="29"/>
      <c r="AT35" s="29"/>
      <c r="AU35" s="24">
        <v>0</v>
      </c>
      <c r="AV35" s="24"/>
      <c r="AW35" s="24"/>
      <c r="AX35" s="24"/>
      <c r="AY35" s="138">
        <v>26897.6</v>
      </c>
      <c r="AZ35" s="28">
        <f t="shared" si="15"/>
        <v>13448.8</v>
      </c>
      <c r="BA35" s="138">
        <v>13448.8</v>
      </c>
      <c r="BB35" s="21"/>
      <c r="BC35" s="28">
        <v>0</v>
      </c>
      <c r="BD35" s="21">
        <v>0</v>
      </c>
      <c r="BE35" s="138">
        <v>0</v>
      </c>
      <c r="BF35" s="21">
        <f t="shared" si="16"/>
        <v>0</v>
      </c>
      <c r="BG35" s="138">
        <v>0</v>
      </c>
      <c r="BH35" s="28">
        <v>0</v>
      </c>
      <c r="BI35" s="28">
        <v>0</v>
      </c>
      <c r="BJ35" s="28">
        <v>0</v>
      </c>
      <c r="BK35" s="24"/>
      <c r="BL35" s="24"/>
      <c r="BM35" s="24"/>
      <c r="BN35" s="21">
        <f t="shared" si="4"/>
        <v>30</v>
      </c>
      <c r="BO35" s="21">
        <f t="shared" si="17"/>
        <v>8.540999999999999</v>
      </c>
      <c r="BP35" s="21">
        <f t="shared" si="5"/>
        <v>0</v>
      </c>
      <c r="BQ35" s="21">
        <f t="shared" si="18"/>
        <v>0</v>
      </c>
      <c r="BR35" s="24">
        <f t="shared" si="19"/>
        <v>0</v>
      </c>
      <c r="BS35" s="138">
        <v>30</v>
      </c>
      <c r="BT35" s="28">
        <v>8.540999999999999</v>
      </c>
      <c r="BU35" s="138">
        <v>0</v>
      </c>
      <c r="BV35" s="138">
        <v>0</v>
      </c>
      <c r="BW35" s="28">
        <v>0</v>
      </c>
      <c r="BX35" s="138">
        <v>0</v>
      </c>
      <c r="BY35" s="28">
        <v>0</v>
      </c>
      <c r="BZ35" s="28">
        <v>0</v>
      </c>
      <c r="CA35" s="21">
        <v>0</v>
      </c>
      <c r="CB35" s="138">
        <v>0</v>
      </c>
      <c r="CC35" s="28">
        <v>0</v>
      </c>
      <c r="CD35" s="138">
        <v>0</v>
      </c>
      <c r="CE35" s="28">
        <v>0</v>
      </c>
      <c r="CF35" s="28">
        <v>0</v>
      </c>
      <c r="CG35" s="28">
        <v>0</v>
      </c>
      <c r="CH35" s="138">
        <v>0</v>
      </c>
      <c r="CI35" s="21">
        <f aca="true" t="shared" si="23" ref="CI35:CI74">CH35/12*6</f>
        <v>0</v>
      </c>
      <c r="CJ35" s="138">
        <v>0</v>
      </c>
      <c r="CK35" s="138">
        <v>0</v>
      </c>
      <c r="CL35" s="28">
        <v>0</v>
      </c>
      <c r="CM35" s="138">
        <v>0</v>
      </c>
      <c r="CN35" s="138">
        <v>2190</v>
      </c>
      <c r="CO35" s="28">
        <v>656.124</v>
      </c>
      <c r="CP35" s="138">
        <v>416.1</v>
      </c>
      <c r="CQ35" s="138">
        <v>990</v>
      </c>
      <c r="CR35" s="27">
        <v>272.646</v>
      </c>
      <c r="CS35" s="138">
        <v>94.8</v>
      </c>
      <c r="CT35" s="138">
        <v>0</v>
      </c>
      <c r="CU35" s="28">
        <v>0</v>
      </c>
      <c r="CV35" s="138">
        <v>0</v>
      </c>
      <c r="CW35" s="138">
        <v>0</v>
      </c>
      <c r="CX35" s="28">
        <v>0</v>
      </c>
      <c r="CY35" s="138">
        <v>0</v>
      </c>
      <c r="CZ35" s="27">
        <v>0</v>
      </c>
      <c r="DA35" s="28">
        <v>0</v>
      </c>
      <c r="DB35" s="27">
        <v>0</v>
      </c>
      <c r="DC35" s="138">
        <v>0</v>
      </c>
      <c r="DD35" s="28">
        <v>0</v>
      </c>
      <c r="DE35" s="138">
        <v>502.739</v>
      </c>
      <c r="DF35" s="138">
        <v>0</v>
      </c>
      <c r="DG35" s="21">
        <f>T35+Y35+AD35+AI35+AN35+AS35+AV35+AY35+BB35+BE35+BH35+BK35+BS35+BV35+BY35+CB35+CE35+CH35+CK35+CN35+CT35+CW35+CZ35+DC35</f>
        <v>40357.6</v>
      </c>
      <c r="DH35" s="21">
        <f>U35+Z35+AE35+AJ35+AO35+AT35+AW35+AZ35+BC35+BF35+BI35+BL35+BT35+BW35+BZ35+CC35+CF35+CI35+CL35+CO35+CU35+CX35+DA35+DD35</f>
        <v>16530.5632</v>
      </c>
      <c r="DI35" s="21">
        <f>V35+AA35+AF35+AK35+AP35+AU35+AX35+BA35+BD35+BG35+BJ35+BM35+BU35+BX35+CA35+CD35+CG35+CJ35+CM35+CP35+CV35+CY35+DB35+DE35+DF35</f>
        <v>17357.4424</v>
      </c>
      <c r="DJ35" s="27">
        <v>0</v>
      </c>
      <c r="DK35" s="27">
        <v>0</v>
      </c>
      <c r="DL35" s="27">
        <v>0</v>
      </c>
      <c r="DM35" s="138">
        <v>0</v>
      </c>
      <c r="DN35" s="27">
        <f t="shared" si="20"/>
        <v>0</v>
      </c>
      <c r="DO35" s="138">
        <v>0</v>
      </c>
      <c r="DP35" s="27">
        <v>0</v>
      </c>
      <c r="DQ35" s="27">
        <v>0</v>
      </c>
      <c r="DR35" s="27">
        <v>0</v>
      </c>
      <c r="DS35" s="27">
        <v>0</v>
      </c>
      <c r="DT35" s="27">
        <v>0</v>
      </c>
      <c r="DU35" s="138">
        <v>0</v>
      </c>
      <c r="DV35" s="27">
        <v>0</v>
      </c>
      <c r="DW35" s="27">
        <v>0</v>
      </c>
      <c r="DX35" s="138">
        <v>0</v>
      </c>
      <c r="DY35" s="138">
        <v>0</v>
      </c>
      <c r="DZ35" s="27">
        <f t="shared" si="21"/>
        <v>0</v>
      </c>
      <c r="EA35" s="138">
        <v>0</v>
      </c>
      <c r="EB35" s="27">
        <v>0</v>
      </c>
      <c r="EC35" s="21">
        <f t="shared" si="6"/>
        <v>0</v>
      </c>
      <c r="ED35" s="21">
        <f t="shared" si="6"/>
        <v>0</v>
      </c>
      <c r="EE35" s="21">
        <f t="shared" si="7"/>
        <v>0</v>
      </c>
    </row>
    <row r="36" spans="1:135" s="32" customFormat="1" ht="20.25" customHeight="1">
      <c r="A36" s="22">
        <v>27</v>
      </c>
      <c r="B36" s="31" t="s">
        <v>75</v>
      </c>
      <c r="C36" s="21">
        <v>11334.9036</v>
      </c>
      <c r="D36" s="21">
        <v>17503.6578</v>
      </c>
      <c r="E36" s="21">
        <f t="shared" si="8"/>
        <v>61782.2</v>
      </c>
      <c r="F36" s="21">
        <f t="shared" si="9"/>
        <v>28679.648960000002</v>
      </c>
      <c r="G36" s="21">
        <f t="shared" si="0"/>
        <v>30216.592000000004</v>
      </c>
      <c r="H36" s="21">
        <f t="shared" si="1"/>
        <v>105.35900227420359</v>
      </c>
      <c r="I36" s="21">
        <f t="shared" si="2"/>
        <v>48.90824865414311</v>
      </c>
      <c r="J36" s="21">
        <f>T36+Y36+AD36+AI36+AN36+AS36+BK36+BS36+BV36+BY36+CB36+CE36+CK36+CN36+CT36+CW36+DC36</f>
        <v>15730</v>
      </c>
      <c r="K36" s="21">
        <f>U36+Z36+AE36+AJ36+AO36+AT36+BL36+BT36+BW36+BZ36+CC36+CF36+CL36+CO36+CU36+CX36+DD36</f>
        <v>5653.54896</v>
      </c>
      <c r="L36" s="21">
        <f>V36+AA36+AF36+AK36+AP36+AU36+BM36+BU36+BX36+CA36+CD36+CG36+CM36+CP36+CV36+CY36+DE36+DF36</f>
        <v>7190.491999999999</v>
      </c>
      <c r="M36" s="21">
        <f t="shared" si="10"/>
        <v>127.18545555852052</v>
      </c>
      <c r="N36" s="21">
        <f>L36/J36*100</f>
        <v>45.71196439923712</v>
      </c>
      <c r="O36" s="21">
        <f>T36+AD36</f>
        <v>7700</v>
      </c>
      <c r="P36" s="21">
        <f>U36+AE36</f>
        <v>3071.25196</v>
      </c>
      <c r="Q36" s="21">
        <f>V36+AF36</f>
        <v>5420.853</v>
      </c>
      <c r="R36" s="21">
        <f t="shared" si="11"/>
        <v>176.50303754303505</v>
      </c>
      <c r="S36" s="24">
        <f>Q36/O36*100</f>
        <v>70.40068831168831</v>
      </c>
      <c r="T36" s="137"/>
      <c r="U36" s="21">
        <v>101.36196000000001</v>
      </c>
      <c r="V36" s="138">
        <v>44.113</v>
      </c>
      <c r="W36" s="21">
        <f t="shared" si="22"/>
        <v>43.52027131282781</v>
      </c>
      <c r="X36" s="24" t="e">
        <f>V36/T36*100</f>
        <v>#DIV/0!</v>
      </c>
      <c r="Y36" s="139">
        <v>3650</v>
      </c>
      <c r="Z36" s="21">
        <v>1203.405</v>
      </c>
      <c r="AA36" s="138">
        <v>197.929</v>
      </c>
      <c r="AB36" s="21">
        <f t="shared" si="3"/>
        <v>16.44741379668524</v>
      </c>
      <c r="AC36" s="24">
        <f>AA36/Y36*100</f>
        <v>5.4227123287671235</v>
      </c>
      <c r="AD36" s="138">
        <v>7700</v>
      </c>
      <c r="AE36" s="21">
        <v>2969.89</v>
      </c>
      <c r="AF36" s="138">
        <v>5376.74</v>
      </c>
      <c r="AG36" s="21">
        <f t="shared" si="12"/>
        <v>181.0417220839829</v>
      </c>
      <c r="AH36" s="24">
        <f>AF36/AD36*100</f>
        <v>69.8277922077922</v>
      </c>
      <c r="AI36" s="138">
        <v>380</v>
      </c>
      <c r="AJ36" s="28">
        <v>210.292</v>
      </c>
      <c r="AK36" s="138">
        <v>249.86</v>
      </c>
      <c r="AL36" s="21">
        <f t="shared" si="13"/>
        <v>118.81574192075782</v>
      </c>
      <c r="AM36" s="24">
        <f t="shared" si="14"/>
        <v>65.75263157894737</v>
      </c>
      <c r="AN36" s="28">
        <v>0</v>
      </c>
      <c r="AO36" s="28">
        <v>0</v>
      </c>
      <c r="AP36" s="28">
        <v>0</v>
      </c>
      <c r="AQ36" s="21"/>
      <c r="AR36" s="24"/>
      <c r="AS36" s="29"/>
      <c r="AT36" s="29"/>
      <c r="AU36" s="24">
        <v>0</v>
      </c>
      <c r="AV36" s="24"/>
      <c r="AW36" s="24"/>
      <c r="AX36" s="24"/>
      <c r="AY36" s="138">
        <v>46052.2</v>
      </c>
      <c r="AZ36" s="28">
        <f t="shared" si="15"/>
        <v>23026.1</v>
      </c>
      <c r="BA36" s="138">
        <v>23026.1</v>
      </c>
      <c r="BB36" s="21"/>
      <c r="BC36" s="28">
        <v>0</v>
      </c>
      <c r="BD36" s="21">
        <v>0</v>
      </c>
      <c r="BE36" s="138">
        <v>0</v>
      </c>
      <c r="BF36" s="21">
        <f t="shared" si="16"/>
        <v>0</v>
      </c>
      <c r="BG36" s="138">
        <v>0</v>
      </c>
      <c r="BH36" s="28">
        <v>0</v>
      </c>
      <c r="BI36" s="28">
        <v>0</v>
      </c>
      <c r="BJ36" s="28">
        <v>0</v>
      </c>
      <c r="BK36" s="24"/>
      <c r="BL36" s="24"/>
      <c r="BM36" s="24"/>
      <c r="BN36" s="21">
        <f t="shared" si="4"/>
        <v>2000</v>
      </c>
      <c r="BO36" s="21">
        <f t="shared" si="17"/>
        <v>569.4</v>
      </c>
      <c r="BP36" s="21">
        <f t="shared" si="5"/>
        <v>372.265</v>
      </c>
      <c r="BQ36" s="21">
        <f t="shared" si="18"/>
        <v>65.37846856340008</v>
      </c>
      <c r="BR36" s="24">
        <f t="shared" si="19"/>
        <v>18.61325</v>
      </c>
      <c r="BS36" s="138">
        <v>1700</v>
      </c>
      <c r="BT36" s="28">
        <v>483.99</v>
      </c>
      <c r="BU36" s="138">
        <v>234.865</v>
      </c>
      <c r="BV36" s="138">
        <v>0</v>
      </c>
      <c r="BW36" s="28">
        <v>0</v>
      </c>
      <c r="BX36" s="138">
        <v>0</v>
      </c>
      <c r="BY36" s="28">
        <v>0</v>
      </c>
      <c r="BZ36" s="28">
        <v>0</v>
      </c>
      <c r="CA36" s="21">
        <v>0</v>
      </c>
      <c r="CB36" s="138">
        <v>300</v>
      </c>
      <c r="CC36" s="28">
        <v>85.41</v>
      </c>
      <c r="CD36" s="138">
        <v>137.4</v>
      </c>
      <c r="CE36" s="28">
        <v>0</v>
      </c>
      <c r="CF36" s="28">
        <v>0</v>
      </c>
      <c r="CG36" s="28">
        <v>0</v>
      </c>
      <c r="CH36" s="138">
        <v>0</v>
      </c>
      <c r="CI36" s="21">
        <f t="shared" si="23"/>
        <v>0</v>
      </c>
      <c r="CJ36" s="138">
        <v>0</v>
      </c>
      <c r="CK36" s="138">
        <v>0</v>
      </c>
      <c r="CL36" s="28">
        <v>0</v>
      </c>
      <c r="CM36" s="138">
        <v>0</v>
      </c>
      <c r="CN36" s="138">
        <v>2000</v>
      </c>
      <c r="CO36" s="28">
        <v>599.2</v>
      </c>
      <c r="CP36" s="138">
        <v>652.92</v>
      </c>
      <c r="CQ36" s="138">
        <v>2000</v>
      </c>
      <c r="CR36" s="27">
        <v>550.8</v>
      </c>
      <c r="CS36" s="138">
        <v>444.92</v>
      </c>
      <c r="CT36" s="138">
        <v>0</v>
      </c>
      <c r="CU36" s="28">
        <v>0</v>
      </c>
      <c r="CV36" s="138">
        <v>296.665</v>
      </c>
      <c r="CW36" s="138">
        <v>0</v>
      </c>
      <c r="CX36" s="28">
        <v>0</v>
      </c>
      <c r="CY36" s="138">
        <v>0</v>
      </c>
      <c r="CZ36" s="27">
        <v>0</v>
      </c>
      <c r="DA36" s="28">
        <v>0</v>
      </c>
      <c r="DB36" s="27">
        <v>0</v>
      </c>
      <c r="DC36" s="138">
        <v>0</v>
      </c>
      <c r="DD36" s="28">
        <v>0</v>
      </c>
      <c r="DE36" s="138">
        <v>0</v>
      </c>
      <c r="DF36" s="138">
        <v>0</v>
      </c>
      <c r="DG36" s="21">
        <f>T36+Y36+AD36+AI36+AN36+AS36+AV36+AY36+BB36+BE36+BH36+BK36+BS36+BV36+BY36+CB36+CE36+CH36+CK36+CN36+CT36+CW36+CZ36+DC36</f>
        <v>61782.2</v>
      </c>
      <c r="DH36" s="21">
        <f>U36+Z36+AE36+AJ36+AO36+AT36+AW36+AZ36+BC36+BF36+BI36+BL36+BT36+BW36+BZ36+CC36+CF36+CI36+CL36+CO36+CU36+CX36+DA36+DD36</f>
        <v>28679.648960000002</v>
      </c>
      <c r="DI36" s="21">
        <f>V36+AA36+AF36+AK36+AP36+AU36+AX36+BA36+BD36+BG36+BJ36+BM36+BU36+BX36+CA36+CD36+CG36+CJ36+CM36+CP36+CV36+CY36+DB36+DE36+DF36</f>
        <v>30216.592</v>
      </c>
      <c r="DJ36" s="27">
        <v>0</v>
      </c>
      <c r="DK36" s="27">
        <v>0</v>
      </c>
      <c r="DL36" s="27">
        <v>0</v>
      </c>
      <c r="DM36" s="138">
        <v>0</v>
      </c>
      <c r="DN36" s="27">
        <f t="shared" si="20"/>
        <v>0</v>
      </c>
      <c r="DO36" s="138">
        <v>0</v>
      </c>
      <c r="DP36" s="27">
        <v>0</v>
      </c>
      <c r="DQ36" s="27">
        <v>0</v>
      </c>
      <c r="DR36" s="27">
        <v>0</v>
      </c>
      <c r="DS36" s="27">
        <v>0</v>
      </c>
      <c r="DT36" s="27">
        <v>0</v>
      </c>
      <c r="DU36" s="138">
        <v>0</v>
      </c>
      <c r="DV36" s="27">
        <v>0</v>
      </c>
      <c r="DW36" s="27">
        <v>0</v>
      </c>
      <c r="DX36" s="138">
        <v>0</v>
      </c>
      <c r="DY36" s="138">
        <v>3500</v>
      </c>
      <c r="DZ36" s="27">
        <f t="shared" si="21"/>
        <v>1750</v>
      </c>
      <c r="EA36" s="138">
        <v>3500</v>
      </c>
      <c r="EB36" s="27">
        <v>0</v>
      </c>
      <c r="EC36" s="21">
        <f t="shared" si="6"/>
        <v>3500</v>
      </c>
      <c r="ED36" s="21">
        <f t="shared" si="6"/>
        <v>1750</v>
      </c>
      <c r="EE36" s="21">
        <f t="shared" si="7"/>
        <v>3500</v>
      </c>
    </row>
    <row r="37" spans="1:135" s="32" customFormat="1" ht="20.25" customHeight="1">
      <c r="A37" s="22">
        <v>28</v>
      </c>
      <c r="B37" s="31" t="s">
        <v>76</v>
      </c>
      <c r="C37" s="21">
        <v>36626.0085</v>
      </c>
      <c r="D37" s="21">
        <v>16657.6271</v>
      </c>
      <c r="E37" s="21">
        <f t="shared" si="8"/>
        <v>110557.4</v>
      </c>
      <c r="F37" s="21">
        <f t="shared" si="9"/>
        <v>50727.62614000001</v>
      </c>
      <c r="G37" s="21">
        <f t="shared" si="0"/>
        <v>46038.74319999999</v>
      </c>
      <c r="H37" s="21">
        <f t="shared" si="1"/>
        <v>90.7567467733273</v>
      </c>
      <c r="I37" s="21">
        <f t="shared" si="2"/>
        <v>41.642389564153994</v>
      </c>
      <c r="J37" s="21">
        <f>T37+Y37+AD37+AI37+AN37+AS37+BK37+BS37+BV37+BY37+CB37+CE37+CK37+CN37+CT37+CW37+DC37</f>
        <v>32348.4</v>
      </c>
      <c r="K37" s="21">
        <f>U37+Z37+AE37+AJ37+AO37+AT37+BL37+BT37+BW37+BZ37+CC37+CF37+CL37+CO37+CU37+CX37+DD37</f>
        <v>11623.12614</v>
      </c>
      <c r="L37" s="21">
        <f>V37+AA37+AF37+AK37+AP37+AU37+BM37+BU37+BX37+CA37+CD37+CG37+CM37+CP37+CV37+CY37+DE37+DF37</f>
        <v>20442.443199999998</v>
      </c>
      <c r="M37" s="21">
        <f t="shared" si="10"/>
        <v>175.87732382641076</v>
      </c>
      <c r="N37" s="21">
        <f>L37/J37*100</f>
        <v>63.19460375165386</v>
      </c>
      <c r="O37" s="21">
        <f>T37+AD37</f>
        <v>15900</v>
      </c>
      <c r="P37" s="21">
        <f>U37+AE37</f>
        <v>6132.63</v>
      </c>
      <c r="Q37" s="21">
        <f>V37+AF37</f>
        <v>15504.0872</v>
      </c>
      <c r="R37" s="21">
        <f t="shared" si="11"/>
        <v>252.8130214932256</v>
      </c>
      <c r="S37" s="24">
        <f>Q37/O37*100</f>
        <v>97.50998238993711</v>
      </c>
      <c r="T37" s="137"/>
      <c r="U37" s="21">
        <v>0</v>
      </c>
      <c r="V37" s="138">
        <v>1355.5052</v>
      </c>
      <c r="W37" s="21" t="e">
        <f t="shared" si="22"/>
        <v>#DIV/0!</v>
      </c>
      <c r="X37" s="24" t="e">
        <f>V37/T37*100</f>
        <v>#DIV/0!</v>
      </c>
      <c r="Y37" s="139">
        <v>2500</v>
      </c>
      <c r="Z37" s="21">
        <v>824.25</v>
      </c>
      <c r="AA37" s="138">
        <v>919.206</v>
      </c>
      <c r="AB37" s="21">
        <f t="shared" si="3"/>
        <v>111.52029117379436</v>
      </c>
      <c r="AC37" s="24">
        <f>AA37/Y37*100</f>
        <v>36.76824</v>
      </c>
      <c r="AD37" s="138">
        <v>15900</v>
      </c>
      <c r="AE37" s="21">
        <v>6132.63</v>
      </c>
      <c r="AF37" s="138">
        <v>14148.582</v>
      </c>
      <c r="AG37" s="21">
        <f t="shared" si="12"/>
        <v>230.70985857617367</v>
      </c>
      <c r="AH37" s="24">
        <f>AF37/AD37*100</f>
        <v>88.98479245283019</v>
      </c>
      <c r="AI37" s="138">
        <v>1939</v>
      </c>
      <c r="AJ37" s="28">
        <v>1073.0426</v>
      </c>
      <c r="AK37" s="138">
        <v>692.85</v>
      </c>
      <c r="AL37" s="21">
        <f t="shared" si="13"/>
        <v>64.56873194037217</v>
      </c>
      <c r="AM37" s="24">
        <f t="shared" si="14"/>
        <v>35.73233625580196</v>
      </c>
      <c r="AN37" s="28">
        <v>0</v>
      </c>
      <c r="AO37" s="28">
        <v>0</v>
      </c>
      <c r="AP37" s="28">
        <v>0</v>
      </c>
      <c r="AQ37" s="21"/>
      <c r="AR37" s="24"/>
      <c r="AS37" s="29"/>
      <c r="AT37" s="29"/>
      <c r="AU37" s="24">
        <v>0</v>
      </c>
      <c r="AV37" s="24"/>
      <c r="AW37" s="24"/>
      <c r="AX37" s="24"/>
      <c r="AY37" s="138">
        <v>51192.6</v>
      </c>
      <c r="AZ37" s="28">
        <f t="shared" si="15"/>
        <v>25596.3</v>
      </c>
      <c r="BA37" s="138">
        <v>25596.3</v>
      </c>
      <c r="BB37" s="21"/>
      <c r="BC37" s="28">
        <v>0</v>
      </c>
      <c r="BD37" s="21">
        <v>0</v>
      </c>
      <c r="BE37" s="138">
        <v>0</v>
      </c>
      <c r="BF37" s="21">
        <f t="shared" si="16"/>
        <v>0</v>
      </c>
      <c r="BG37" s="138">
        <v>0</v>
      </c>
      <c r="BH37" s="28">
        <v>0</v>
      </c>
      <c r="BI37" s="28">
        <v>0</v>
      </c>
      <c r="BJ37" s="28">
        <v>0</v>
      </c>
      <c r="BK37" s="24"/>
      <c r="BL37" s="24"/>
      <c r="BM37" s="24"/>
      <c r="BN37" s="21">
        <f t="shared" si="4"/>
        <v>323</v>
      </c>
      <c r="BO37" s="21">
        <f t="shared" si="17"/>
        <v>91.9581</v>
      </c>
      <c r="BP37" s="21">
        <f t="shared" si="5"/>
        <v>124.7</v>
      </c>
      <c r="BQ37" s="21">
        <f t="shared" si="18"/>
        <v>135.60523760277778</v>
      </c>
      <c r="BR37" s="24">
        <f t="shared" si="19"/>
        <v>38.60681114551084</v>
      </c>
      <c r="BS37" s="138">
        <v>323</v>
      </c>
      <c r="BT37" s="28">
        <v>91.9581</v>
      </c>
      <c r="BU37" s="138">
        <v>124.7</v>
      </c>
      <c r="BV37" s="138">
        <v>0</v>
      </c>
      <c r="BW37" s="28">
        <v>0</v>
      </c>
      <c r="BX37" s="138">
        <v>0</v>
      </c>
      <c r="BY37" s="28">
        <v>0</v>
      </c>
      <c r="BZ37" s="28">
        <v>0</v>
      </c>
      <c r="CA37" s="21">
        <v>0</v>
      </c>
      <c r="CB37" s="138">
        <v>0</v>
      </c>
      <c r="CC37" s="28">
        <v>0</v>
      </c>
      <c r="CD37" s="138">
        <v>0</v>
      </c>
      <c r="CE37" s="28">
        <v>0</v>
      </c>
      <c r="CF37" s="28">
        <v>0</v>
      </c>
      <c r="CG37" s="28">
        <v>0</v>
      </c>
      <c r="CH37" s="138">
        <v>0</v>
      </c>
      <c r="CI37" s="21">
        <f t="shared" si="23"/>
        <v>0</v>
      </c>
      <c r="CJ37" s="138">
        <v>0</v>
      </c>
      <c r="CK37" s="138">
        <v>0</v>
      </c>
      <c r="CL37" s="28">
        <v>0</v>
      </c>
      <c r="CM37" s="138">
        <v>0</v>
      </c>
      <c r="CN37" s="138">
        <v>11686.4</v>
      </c>
      <c r="CO37" s="28">
        <v>3501.2454399999997</v>
      </c>
      <c r="CP37" s="138">
        <v>3201.6</v>
      </c>
      <c r="CQ37" s="138">
        <v>2686.4</v>
      </c>
      <c r="CR37" s="27">
        <v>739.83456</v>
      </c>
      <c r="CS37" s="138">
        <v>616.6</v>
      </c>
      <c r="CT37" s="138">
        <v>0</v>
      </c>
      <c r="CU37" s="28">
        <v>0</v>
      </c>
      <c r="CV37" s="138">
        <v>0</v>
      </c>
      <c r="CW37" s="138">
        <v>0</v>
      </c>
      <c r="CX37" s="28">
        <v>0</v>
      </c>
      <c r="CY37" s="138">
        <v>0</v>
      </c>
      <c r="CZ37" s="27">
        <v>0</v>
      </c>
      <c r="DA37" s="28">
        <v>0</v>
      </c>
      <c r="DB37" s="27">
        <v>0</v>
      </c>
      <c r="DC37" s="138">
        <v>0</v>
      </c>
      <c r="DD37" s="28">
        <v>0</v>
      </c>
      <c r="DE37" s="138">
        <v>0</v>
      </c>
      <c r="DF37" s="138">
        <v>0</v>
      </c>
      <c r="DG37" s="21">
        <f>T37+Y37+AD37+AI37+AN37+AS37+AV37+AY37+BB37+BE37+BH37+BK37+BS37+BV37+BY37+CB37+CE37+CH37+CK37+CN37+CT37+CW37+CZ37+DC37</f>
        <v>83541</v>
      </c>
      <c r="DH37" s="21">
        <f>U37+Z37+AE37+AJ37+AO37+AT37+AW37+AZ37+BC37+BF37+BI37+BL37+BT37+BW37+BZ37+CC37+CF37+CI37+CL37+CO37+CU37+CX37+DA37+DD37</f>
        <v>37219.42614</v>
      </c>
      <c r="DI37" s="21">
        <f>V37+AA37+AF37+AK37+AP37+AU37+AX37+BA37+BD37+BG37+BJ37+BM37+BU37+BX37+CA37+CD37+CG37+CJ37+CM37+CP37+CV37+CY37+DB37+DE37+DF37</f>
        <v>46038.74319999999</v>
      </c>
      <c r="DJ37" s="27">
        <v>0</v>
      </c>
      <c r="DK37" s="27">
        <v>0</v>
      </c>
      <c r="DL37" s="27">
        <v>0</v>
      </c>
      <c r="DM37" s="138">
        <v>27016.4</v>
      </c>
      <c r="DN37" s="27">
        <f t="shared" si="20"/>
        <v>13508.2</v>
      </c>
      <c r="DO37" s="138">
        <v>0</v>
      </c>
      <c r="DP37" s="27">
        <v>0</v>
      </c>
      <c r="DQ37" s="27">
        <v>0</v>
      </c>
      <c r="DR37" s="27">
        <v>0</v>
      </c>
      <c r="DS37" s="27">
        <v>0</v>
      </c>
      <c r="DT37" s="27">
        <v>0</v>
      </c>
      <c r="DU37" s="138">
        <v>0</v>
      </c>
      <c r="DV37" s="27">
        <v>0</v>
      </c>
      <c r="DW37" s="27">
        <v>0</v>
      </c>
      <c r="DX37" s="138">
        <v>0</v>
      </c>
      <c r="DY37" s="138">
        <v>0</v>
      </c>
      <c r="DZ37" s="27">
        <f t="shared" si="21"/>
        <v>0</v>
      </c>
      <c r="EA37" s="138">
        <v>0</v>
      </c>
      <c r="EB37" s="27">
        <v>0</v>
      </c>
      <c r="EC37" s="21">
        <f t="shared" si="6"/>
        <v>27016.4</v>
      </c>
      <c r="ED37" s="21">
        <f t="shared" si="6"/>
        <v>13508.2</v>
      </c>
      <c r="EE37" s="21">
        <f t="shared" si="7"/>
        <v>0</v>
      </c>
    </row>
    <row r="38" spans="1:135" s="32" customFormat="1" ht="20.25" customHeight="1">
      <c r="A38" s="22">
        <v>29</v>
      </c>
      <c r="B38" s="31" t="s">
        <v>77</v>
      </c>
      <c r="C38" s="21">
        <v>129.9829</v>
      </c>
      <c r="D38" s="21">
        <v>750.459</v>
      </c>
      <c r="E38" s="21">
        <f t="shared" si="8"/>
        <v>62589</v>
      </c>
      <c r="F38" s="21">
        <f t="shared" si="9"/>
        <v>28086.9147</v>
      </c>
      <c r="G38" s="21">
        <f t="shared" si="0"/>
        <v>27157.877</v>
      </c>
      <c r="H38" s="21">
        <f t="shared" si="1"/>
        <v>96.69227570944273</v>
      </c>
      <c r="I38" s="21">
        <f t="shared" si="2"/>
        <v>43.390814679895826</v>
      </c>
      <c r="J38" s="21">
        <f>T38+Y38+AD38+AI38+AN38+AS38+BK38+BS38+BV38+BY38+CB38+CE38+CK38+CN38+CT38+CW38+DC38</f>
        <v>15749</v>
      </c>
      <c r="K38" s="21">
        <f>U38+Z38+AE38+AJ38+AO38+AT38+BL38+BT38+BW38+BZ38+CC38+CF38+CL38+CO38+CU38+CX38+DD38</f>
        <v>4666.9147</v>
      </c>
      <c r="L38" s="21">
        <f>V38+AA38+AF38+AK38+AP38+AU38+BM38+BU38+BX38+CA38+CD38+CG38+CM38+CP38+CV38+CY38+DE38+DF38</f>
        <v>2875.0020000000004</v>
      </c>
      <c r="M38" s="21">
        <f t="shared" si="10"/>
        <v>61.60391146639128</v>
      </c>
      <c r="N38" s="21">
        <f>L38/J38*100</f>
        <v>18.255140008889455</v>
      </c>
      <c r="O38" s="21">
        <f>T38+AD38</f>
        <v>8000</v>
      </c>
      <c r="P38" s="21">
        <f>U38+AE38</f>
        <v>3158.4973</v>
      </c>
      <c r="Q38" s="21">
        <f>V38+AF38</f>
        <v>2105.382</v>
      </c>
      <c r="R38" s="21">
        <f t="shared" si="11"/>
        <v>66.65771093108106</v>
      </c>
      <c r="S38" s="24">
        <f>Q38/O38*100</f>
        <v>26.317275000000002</v>
      </c>
      <c r="T38" s="137"/>
      <c r="U38" s="21">
        <v>72.8973</v>
      </c>
      <c r="V38" s="138">
        <v>50.16</v>
      </c>
      <c r="W38" s="21">
        <f t="shared" si="22"/>
        <v>68.80913284854171</v>
      </c>
      <c r="X38" s="24" t="e">
        <f>V38/T38*100</f>
        <v>#DIV/0!</v>
      </c>
      <c r="Y38" s="139">
        <v>2730</v>
      </c>
      <c r="Z38" s="21">
        <v>0</v>
      </c>
      <c r="AA38" s="138">
        <v>177.41</v>
      </c>
      <c r="AB38" s="21" t="e">
        <f t="shared" si="3"/>
        <v>#DIV/0!</v>
      </c>
      <c r="AC38" s="24">
        <f>AA38/Y38*100</f>
        <v>6.4985347985347985</v>
      </c>
      <c r="AD38" s="138">
        <v>8000</v>
      </c>
      <c r="AE38" s="21">
        <v>3085.6</v>
      </c>
      <c r="AF38" s="138">
        <v>2055.222</v>
      </c>
      <c r="AG38" s="21">
        <f t="shared" si="12"/>
        <v>66.60688358828105</v>
      </c>
      <c r="AH38" s="24">
        <f>AF38/AD38*100</f>
        <v>25.690275</v>
      </c>
      <c r="AI38" s="138">
        <v>63</v>
      </c>
      <c r="AJ38" s="28">
        <v>34.864200000000004</v>
      </c>
      <c r="AK38" s="138">
        <v>26.5</v>
      </c>
      <c r="AL38" s="21">
        <f t="shared" si="13"/>
        <v>76.00920141577893</v>
      </c>
      <c r="AM38" s="24">
        <f t="shared" si="14"/>
        <v>42.06349206349206</v>
      </c>
      <c r="AN38" s="28">
        <v>0</v>
      </c>
      <c r="AO38" s="28">
        <v>0</v>
      </c>
      <c r="AP38" s="28">
        <v>0</v>
      </c>
      <c r="AQ38" s="21"/>
      <c r="AR38" s="24"/>
      <c r="AS38" s="29"/>
      <c r="AT38" s="29"/>
      <c r="AU38" s="24">
        <v>0</v>
      </c>
      <c r="AV38" s="24"/>
      <c r="AW38" s="24"/>
      <c r="AX38" s="24"/>
      <c r="AY38" s="138">
        <v>46840</v>
      </c>
      <c r="AZ38" s="28">
        <f t="shared" si="15"/>
        <v>23420</v>
      </c>
      <c r="BA38" s="138">
        <v>23420.2</v>
      </c>
      <c r="BB38" s="21"/>
      <c r="BC38" s="28">
        <v>0</v>
      </c>
      <c r="BD38" s="21">
        <v>0</v>
      </c>
      <c r="BE38" s="138">
        <v>0</v>
      </c>
      <c r="BF38" s="21">
        <f t="shared" si="16"/>
        <v>0</v>
      </c>
      <c r="BG38" s="138">
        <v>0</v>
      </c>
      <c r="BH38" s="28">
        <v>0</v>
      </c>
      <c r="BI38" s="28">
        <v>0</v>
      </c>
      <c r="BJ38" s="28">
        <v>0</v>
      </c>
      <c r="BK38" s="24"/>
      <c r="BL38" s="24"/>
      <c r="BM38" s="24"/>
      <c r="BN38" s="21">
        <f t="shared" si="4"/>
        <v>756</v>
      </c>
      <c r="BO38" s="21">
        <f t="shared" si="17"/>
        <v>215.2332</v>
      </c>
      <c r="BP38" s="21">
        <f t="shared" si="5"/>
        <v>22.5</v>
      </c>
      <c r="BQ38" s="21">
        <f t="shared" si="18"/>
        <v>10.453777577065248</v>
      </c>
      <c r="BR38" s="24">
        <f t="shared" si="19"/>
        <v>2.976190476190476</v>
      </c>
      <c r="BS38" s="138">
        <v>723</v>
      </c>
      <c r="BT38" s="28">
        <v>205.8381</v>
      </c>
      <c r="BU38" s="138">
        <v>22.5</v>
      </c>
      <c r="BV38" s="138">
        <v>0</v>
      </c>
      <c r="BW38" s="28">
        <v>0</v>
      </c>
      <c r="BX38" s="138">
        <v>0</v>
      </c>
      <c r="BY38" s="28">
        <v>0</v>
      </c>
      <c r="BZ38" s="28">
        <v>0</v>
      </c>
      <c r="CA38" s="21">
        <v>0</v>
      </c>
      <c r="CB38" s="138">
        <v>33</v>
      </c>
      <c r="CC38" s="28">
        <v>9.3951</v>
      </c>
      <c r="CD38" s="138">
        <v>0</v>
      </c>
      <c r="CE38" s="28">
        <v>0</v>
      </c>
      <c r="CF38" s="28">
        <v>0</v>
      </c>
      <c r="CG38" s="28">
        <v>0</v>
      </c>
      <c r="CH38" s="138">
        <v>0</v>
      </c>
      <c r="CI38" s="21">
        <f t="shared" si="23"/>
        <v>0</v>
      </c>
      <c r="CJ38" s="138">
        <v>0</v>
      </c>
      <c r="CK38" s="138">
        <v>0</v>
      </c>
      <c r="CL38" s="28">
        <v>0</v>
      </c>
      <c r="CM38" s="138">
        <v>0</v>
      </c>
      <c r="CN38" s="138">
        <v>4200</v>
      </c>
      <c r="CO38" s="28">
        <v>1258.32</v>
      </c>
      <c r="CP38" s="138">
        <v>413.6</v>
      </c>
      <c r="CQ38" s="138">
        <v>2200</v>
      </c>
      <c r="CR38" s="27">
        <v>605.88</v>
      </c>
      <c r="CS38" s="138">
        <v>240.6</v>
      </c>
      <c r="CT38" s="138">
        <v>0</v>
      </c>
      <c r="CU38" s="28">
        <v>0</v>
      </c>
      <c r="CV38" s="138">
        <v>129.61</v>
      </c>
      <c r="CW38" s="138">
        <v>0</v>
      </c>
      <c r="CX38" s="28">
        <v>0</v>
      </c>
      <c r="CY38" s="138">
        <v>0</v>
      </c>
      <c r="CZ38" s="27">
        <v>0</v>
      </c>
      <c r="DA38" s="28">
        <v>0</v>
      </c>
      <c r="DB38" s="27">
        <v>0</v>
      </c>
      <c r="DC38" s="138">
        <v>0</v>
      </c>
      <c r="DD38" s="28">
        <v>0</v>
      </c>
      <c r="DE38" s="138">
        <v>0</v>
      </c>
      <c r="DF38" s="138">
        <v>0</v>
      </c>
      <c r="DG38" s="21">
        <f>T38+Y38+AD38+AI38+AN38+AS38+AV38+AY38+BB38+BE38+BH38+BK38+BS38+BV38+BY38+CB38+CE38+CH38+CK38+CN38+CT38+CW38+CZ38+DC38</f>
        <v>62589</v>
      </c>
      <c r="DH38" s="21">
        <f>U38+Z38+AE38+AJ38+AO38+AT38+AW38+AZ38+BC38+BF38+BI38+BL38+BT38+BW38+BZ38+CC38+CF38+CI38+CL38+CO38+CU38+CX38+DA38+DD38</f>
        <v>28086.9147</v>
      </c>
      <c r="DI38" s="21">
        <f>V38+AA38+AF38+AK38+AP38+AU38+AX38+BA38+BD38+BG38+BJ38+BM38+BU38+BX38+CA38+CD38+CG38+CJ38+CM38+CP38+CV38+CY38+DB38+DE38+DF38</f>
        <v>26295.202</v>
      </c>
      <c r="DJ38" s="27">
        <v>0</v>
      </c>
      <c r="DK38" s="27">
        <v>0</v>
      </c>
      <c r="DL38" s="27">
        <v>0</v>
      </c>
      <c r="DM38" s="138">
        <v>0</v>
      </c>
      <c r="DN38" s="27">
        <f t="shared" si="20"/>
        <v>0</v>
      </c>
      <c r="DO38" s="138">
        <v>862.675</v>
      </c>
      <c r="DP38" s="27">
        <v>0</v>
      </c>
      <c r="DQ38" s="27">
        <v>0</v>
      </c>
      <c r="DR38" s="27">
        <v>0</v>
      </c>
      <c r="DS38" s="27">
        <v>0</v>
      </c>
      <c r="DT38" s="27">
        <v>0</v>
      </c>
      <c r="DU38" s="138">
        <v>0</v>
      </c>
      <c r="DV38" s="27">
        <v>0</v>
      </c>
      <c r="DW38" s="27">
        <v>0</v>
      </c>
      <c r="DX38" s="138">
        <v>0</v>
      </c>
      <c r="DY38" s="138">
        <v>1512</v>
      </c>
      <c r="DZ38" s="27">
        <f t="shared" si="21"/>
        <v>756</v>
      </c>
      <c r="EA38" s="138">
        <v>1512</v>
      </c>
      <c r="EB38" s="27">
        <v>0</v>
      </c>
      <c r="EC38" s="21">
        <f t="shared" si="6"/>
        <v>1512</v>
      </c>
      <c r="ED38" s="21">
        <f t="shared" si="6"/>
        <v>756</v>
      </c>
      <c r="EE38" s="21">
        <f t="shared" si="7"/>
        <v>2374.675</v>
      </c>
    </row>
    <row r="39" spans="1:135" s="32" customFormat="1" ht="20.25" customHeight="1">
      <c r="A39" s="22">
        <v>30</v>
      </c>
      <c r="B39" s="31" t="s">
        <v>78</v>
      </c>
      <c r="C39" s="21">
        <v>12033.5147</v>
      </c>
      <c r="D39" s="21">
        <v>16045.7853</v>
      </c>
      <c r="E39" s="21">
        <f t="shared" si="8"/>
        <v>42449.700000000004</v>
      </c>
      <c r="F39" s="21">
        <f t="shared" si="9"/>
        <v>20049.565680000003</v>
      </c>
      <c r="G39" s="21">
        <f t="shared" si="0"/>
        <v>20191.843</v>
      </c>
      <c r="H39" s="21">
        <f t="shared" si="1"/>
        <v>100.70962794042926</v>
      </c>
      <c r="I39" s="21">
        <f t="shared" si="2"/>
        <v>47.566515193275805</v>
      </c>
      <c r="J39" s="21">
        <f>T39+Y39+AD39+AI39+AN39+AS39+BK39+BS39+BV39+BY39+CB39+CE39+CK39+CN39+CT39+CW39+DC39</f>
        <v>9362.4</v>
      </c>
      <c r="K39" s="21">
        <f>U39+Z39+AE39+AJ39+AO39+AT39+BL39+BT39+BW39+BZ39+CC39+CF39+CL39+CO39+CU39+CX39+DD39</f>
        <v>3505.9156799999996</v>
      </c>
      <c r="L39" s="21">
        <f>V39+AA39+AF39+AK39+AP39+AU39+BM39+BU39+BX39+CA39+CD39+CG39+CM39+CP39+CV39+CY39+DE39+DF39</f>
        <v>3775.7790000000005</v>
      </c>
      <c r="M39" s="21">
        <f t="shared" si="10"/>
        <v>107.69737051976107</v>
      </c>
      <c r="N39" s="21">
        <f>L39/J39*100</f>
        <v>40.32917841579083</v>
      </c>
      <c r="O39" s="21">
        <f>T39+AD39</f>
        <v>5000</v>
      </c>
      <c r="P39" s="21">
        <f>U39+AE39</f>
        <v>1928.5</v>
      </c>
      <c r="Q39" s="21">
        <f>V39+AF39</f>
        <v>2420.8886</v>
      </c>
      <c r="R39" s="21">
        <f t="shared" si="11"/>
        <v>125.53220637801401</v>
      </c>
      <c r="S39" s="24">
        <f>Q39/O39*100</f>
        <v>48.41777200000001</v>
      </c>
      <c r="T39" s="137"/>
      <c r="U39" s="21">
        <v>0</v>
      </c>
      <c r="V39" s="138">
        <v>235.4366</v>
      </c>
      <c r="W39" s="21" t="e">
        <f t="shared" si="22"/>
        <v>#DIV/0!</v>
      </c>
      <c r="X39" s="24" t="e">
        <f>V39/T39*100</f>
        <v>#DIV/0!</v>
      </c>
      <c r="Y39" s="139">
        <v>1900</v>
      </c>
      <c r="Z39" s="21">
        <v>626.43</v>
      </c>
      <c r="AA39" s="138">
        <v>38.3904</v>
      </c>
      <c r="AB39" s="21">
        <f t="shared" si="3"/>
        <v>6.128442124419329</v>
      </c>
      <c r="AC39" s="24">
        <f>AA39/Y39*100</f>
        <v>2.020547368421053</v>
      </c>
      <c r="AD39" s="138">
        <v>5000</v>
      </c>
      <c r="AE39" s="21">
        <v>1928.5</v>
      </c>
      <c r="AF39" s="138">
        <v>2185.452</v>
      </c>
      <c r="AG39" s="21">
        <f t="shared" si="12"/>
        <v>113.32393051594505</v>
      </c>
      <c r="AH39" s="24">
        <f>AF39/AD39*100</f>
        <v>43.70904</v>
      </c>
      <c r="AI39" s="138">
        <v>850</v>
      </c>
      <c r="AJ39" s="28">
        <v>470.39000000000004</v>
      </c>
      <c r="AK39" s="138">
        <v>702.5</v>
      </c>
      <c r="AL39" s="21">
        <f t="shared" si="13"/>
        <v>149.34416122791725</v>
      </c>
      <c r="AM39" s="24">
        <f t="shared" si="14"/>
        <v>82.6470588235294</v>
      </c>
      <c r="AN39" s="28">
        <v>0</v>
      </c>
      <c r="AO39" s="28">
        <v>0</v>
      </c>
      <c r="AP39" s="28">
        <v>0</v>
      </c>
      <c r="AQ39" s="21"/>
      <c r="AR39" s="24"/>
      <c r="AS39" s="29"/>
      <c r="AT39" s="29"/>
      <c r="AU39" s="24">
        <v>0</v>
      </c>
      <c r="AV39" s="24"/>
      <c r="AW39" s="24"/>
      <c r="AX39" s="24"/>
      <c r="AY39" s="138">
        <v>33087.3</v>
      </c>
      <c r="AZ39" s="28">
        <f t="shared" si="15"/>
        <v>16543.65</v>
      </c>
      <c r="BA39" s="138">
        <v>16543.7</v>
      </c>
      <c r="BB39" s="21"/>
      <c r="BC39" s="28">
        <v>0</v>
      </c>
      <c r="BD39" s="21">
        <v>0</v>
      </c>
      <c r="BE39" s="138">
        <v>0</v>
      </c>
      <c r="BF39" s="21">
        <f t="shared" si="16"/>
        <v>0</v>
      </c>
      <c r="BG39" s="138">
        <v>0</v>
      </c>
      <c r="BH39" s="28">
        <v>0</v>
      </c>
      <c r="BI39" s="28">
        <v>0</v>
      </c>
      <c r="BJ39" s="28">
        <v>0</v>
      </c>
      <c r="BK39" s="24"/>
      <c r="BL39" s="24"/>
      <c r="BM39" s="24"/>
      <c r="BN39" s="21">
        <f t="shared" si="4"/>
        <v>166.4</v>
      </c>
      <c r="BO39" s="21">
        <f t="shared" si="17"/>
        <v>47.37408</v>
      </c>
      <c r="BP39" s="21">
        <f t="shared" si="5"/>
        <v>0</v>
      </c>
      <c r="BQ39" s="21">
        <f t="shared" si="18"/>
        <v>0</v>
      </c>
      <c r="BR39" s="24">
        <f t="shared" si="19"/>
        <v>0</v>
      </c>
      <c r="BS39" s="138">
        <v>166.4</v>
      </c>
      <c r="BT39" s="28">
        <v>47.37408</v>
      </c>
      <c r="BU39" s="138">
        <v>0</v>
      </c>
      <c r="BV39" s="138">
        <v>0</v>
      </c>
      <c r="BW39" s="28">
        <v>0</v>
      </c>
      <c r="BX39" s="138">
        <v>0</v>
      </c>
      <c r="BY39" s="28">
        <v>0</v>
      </c>
      <c r="BZ39" s="28">
        <v>0</v>
      </c>
      <c r="CA39" s="21">
        <v>0</v>
      </c>
      <c r="CB39" s="138">
        <v>0</v>
      </c>
      <c r="CC39" s="28">
        <v>0</v>
      </c>
      <c r="CD39" s="138">
        <v>0</v>
      </c>
      <c r="CE39" s="28">
        <v>0</v>
      </c>
      <c r="CF39" s="28">
        <v>0</v>
      </c>
      <c r="CG39" s="28">
        <v>0</v>
      </c>
      <c r="CH39" s="138">
        <v>0</v>
      </c>
      <c r="CI39" s="21">
        <f t="shared" si="23"/>
        <v>0</v>
      </c>
      <c r="CJ39" s="138">
        <v>0</v>
      </c>
      <c r="CK39" s="138">
        <v>0</v>
      </c>
      <c r="CL39" s="28">
        <v>0</v>
      </c>
      <c r="CM39" s="138">
        <v>0</v>
      </c>
      <c r="CN39" s="138">
        <v>1350</v>
      </c>
      <c r="CO39" s="28">
        <v>404.46000000000004</v>
      </c>
      <c r="CP39" s="138">
        <v>566.2</v>
      </c>
      <c r="CQ39" s="138">
        <v>1350</v>
      </c>
      <c r="CR39" s="27">
        <v>371.78999999999996</v>
      </c>
      <c r="CS39" s="138">
        <v>566.2</v>
      </c>
      <c r="CT39" s="138">
        <v>0</v>
      </c>
      <c r="CU39" s="28">
        <v>0</v>
      </c>
      <c r="CV39" s="138">
        <v>0</v>
      </c>
      <c r="CW39" s="138">
        <v>0</v>
      </c>
      <c r="CX39" s="28">
        <v>0</v>
      </c>
      <c r="CY39" s="138">
        <v>0</v>
      </c>
      <c r="CZ39" s="27">
        <v>0</v>
      </c>
      <c r="DA39" s="28">
        <v>0</v>
      </c>
      <c r="DB39" s="27">
        <v>0</v>
      </c>
      <c r="DC39" s="138">
        <v>96</v>
      </c>
      <c r="DD39" s="28">
        <v>28.7616</v>
      </c>
      <c r="DE39" s="138">
        <v>47.8</v>
      </c>
      <c r="DF39" s="138">
        <v>0</v>
      </c>
      <c r="DG39" s="21">
        <f>T39+Y39+AD39+AI39+AN39+AS39+AV39+AY39+BB39+BE39+BH39+BK39+BS39+BV39+BY39+CB39+CE39+CH39+CK39+CN39+CT39+CW39+CZ39+DC39</f>
        <v>42449.700000000004</v>
      </c>
      <c r="DH39" s="21">
        <f>U39+Z39+AE39+AJ39+AO39+AT39+AW39+AZ39+BC39+BF39+BI39+BL39+BT39+BW39+BZ39+CC39+CF39+CI39+CL39+CO39+CU39+CX39+DA39+DD39</f>
        <v>20049.565680000003</v>
      </c>
      <c r="DI39" s="21">
        <f>V39+AA39+AF39+AK39+AP39+AU39+AX39+BA39+BD39+BG39+BJ39+BM39+BU39+BX39+CA39+CD39+CG39+CJ39+CM39+CP39+CV39+CY39+DB39+DE39+DF39</f>
        <v>20319.479</v>
      </c>
      <c r="DJ39" s="27">
        <v>0</v>
      </c>
      <c r="DK39" s="27">
        <v>0</v>
      </c>
      <c r="DL39" s="27">
        <v>0</v>
      </c>
      <c r="DM39" s="138">
        <v>0</v>
      </c>
      <c r="DN39" s="27">
        <f t="shared" si="20"/>
        <v>0</v>
      </c>
      <c r="DO39" s="138">
        <v>-127.636</v>
      </c>
      <c r="DP39" s="27">
        <v>0</v>
      </c>
      <c r="DQ39" s="27">
        <v>0</v>
      </c>
      <c r="DR39" s="27">
        <v>0</v>
      </c>
      <c r="DS39" s="27">
        <v>0</v>
      </c>
      <c r="DT39" s="27">
        <v>0</v>
      </c>
      <c r="DU39" s="138">
        <v>0</v>
      </c>
      <c r="DV39" s="27">
        <v>0</v>
      </c>
      <c r="DW39" s="27">
        <v>0</v>
      </c>
      <c r="DX39" s="138">
        <v>0</v>
      </c>
      <c r="DY39" s="138">
        <v>0</v>
      </c>
      <c r="DZ39" s="27">
        <f t="shared" si="21"/>
        <v>0</v>
      </c>
      <c r="EA39" s="138">
        <v>0</v>
      </c>
      <c r="EB39" s="27">
        <v>0</v>
      </c>
      <c r="EC39" s="21">
        <f t="shared" si="6"/>
        <v>0</v>
      </c>
      <c r="ED39" s="21">
        <f t="shared" si="6"/>
        <v>0</v>
      </c>
      <c r="EE39" s="21">
        <f t="shared" si="7"/>
        <v>-127.636</v>
      </c>
    </row>
    <row r="40" spans="1:135" s="32" customFormat="1" ht="20.25" customHeight="1">
      <c r="A40" s="22">
        <v>31</v>
      </c>
      <c r="B40" s="31" t="s">
        <v>79</v>
      </c>
      <c r="C40" s="21">
        <v>196.8323</v>
      </c>
      <c r="D40" s="21">
        <v>3559.212</v>
      </c>
      <c r="E40" s="21">
        <f t="shared" si="8"/>
        <v>92236.4</v>
      </c>
      <c r="F40" s="21">
        <f t="shared" si="9"/>
        <v>40717.568139999996</v>
      </c>
      <c r="G40" s="21">
        <f t="shared" si="0"/>
        <v>40477.0548</v>
      </c>
      <c r="H40" s="21">
        <f t="shared" si="1"/>
        <v>99.40931310245976</v>
      </c>
      <c r="I40" s="21">
        <f t="shared" si="2"/>
        <v>43.88403580365235</v>
      </c>
      <c r="J40" s="21">
        <f>T40+Y40+AD40+AI40+AN40+AS40+BK40+BS40+BV40+BY40+CB40+CE40+CK40+CN40+CT40+CW40+DC40</f>
        <v>32000</v>
      </c>
      <c r="K40" s="21">
        <f>U40+Z40+AE40+AJ40+AO40+AT40+BL40+BT40+BW40+BZ40+CC40+CF40+CL40+CO40+CU40+CX40+DD40</f>
        <v>10599.36814</v>
      </c>
      <c r="L40" s="21">
        <f>V40+AA40+AF40+AK40+AP40+AU40+BM40+BU40+BX40+CA40+CD40+CG40+CM40+CP40+CV40+CY40+DE40+DF40</f>
        <v>10103.254799999999</v>
      </c>
      <c r="M40" s="21">
        <f t="shared" si="10"/>
        <v>95.31940646416682</v>
      </c>
      <c r="N40" s="21">
        <f>L40/J40*100</f>
        <v>31.572671249999996</v>
      </c>
      <c r="O40" s="21">
        <f>T40+AD40</f>
        <v>8200</v>
      </c>
      <c r="P40" s="21">
        <f>U40+AE40</f>
        <v>3174.38814</v>
      </c>
      <c r="Q40" s="21">
        <f>V40+AF40</f>
        <v>3800.55</v>
      </c>
      <c r="R40" s="21">
        <f t="shared" si="11"/>
        <v>119.72543471007297</v>
      </c>
      <c r="S40" s="24">
        <f>Q40/O40*100</f>
        <v>46.34817073170731</v>
      </c>
      <c r="T40" s="137"/>
      <c r="U40" s="21">
        <v>11.64814</v>
      </c>
      <c r="V40" s="138">
        <v>32.163</v>
      </c>
      <c r="W40" s="21">
        <f t="shared" si="22"/>
        <v>276.12133782732695</v>
      </c>
      <c r="X40" s="24" t="e">
        <f>V40/T40*100</f>
        <v>#DIV/0!</v>
      </c>
      <c r="Y40" s="139">
        <v>7200</v>
      </c>
      <c r="Z40" s="21">
        <v>2373.84</v>
      </c>
      <c r="AA40" s="138">
        <v>1343.175</v>
      </c>
      <c r="AB40" s="21">
        <f t="shared" si="3"/>
        <v>56.58237286421999</v>
      </c>
      <c r="AC40" s="24">
        <f>AA40/Y40*100</f>
        <v>18.655208333333334</v>
      </c>
      <c r="AD40" s="138">
        <v>8200</v>
      </c>
      <c r="AE40" s="21">
        <v>3162.7400000000002</v>
      </c>
      <c r="AF40" s="138">
        <v>3768.387</v>
      </c>
      <c r="AG40" s="21">
        <f t="shared" si="12"/>
        <v>119.14944004249479</v>
      </c>
      <c r="AH40" s="24">
        <f>AF40/AD40*100</f>
        <v>45.95593902439025</v>
      </c>
      <c r="AI40" s="138">
        <v>600</v>
      </c>
      <c r="AJ40" s="28">
        <v>332.04</v>
      </c>
      <c r="AK40" s="138">
        <v>325.2</v>
      </c>
      <c r="AL40" s="21">
        <f t="shared" si="13"/>
        <v>97.9400072280448</v>
      </c>
      <c r="AM40" s="24">
        <f t="shared" si="14"/>
        <v>54.199999999999996</v>
      </c>
      <c r="AN40" s="28">
        <v>0</v>
      </c>
      <c r="AO40" s="28">
        <v>0</v>
      </c>
      <c r="AP40" s="28">
        <v>0</v>
      </c>
      <c r="AQ40" s="21"/>
      <c r="AR40" s="24"/>
      <c r="AS40" s="29"/>
      <c r="AT40" s="29"/>
      <c r="AU40" s="24">
        <v>0</v>
      </c>
      <c r="AV40" s="24"/>
      <c r="AW40" s="24"/>
      <c r="AX40" s="24"/>
      <c r="AY40" s="138">
        <v>59725.4</v>
      </c>
      <c r="AZ40" s="28">
        <f t="shared" si="15"/>
        <v>29862.7</v>
      </c>
      <c r="BA40" s="138">
        <v>29862.7</v>
      </c>
      <c r="BB40" s="21"/>
      <c r="BC40" s="28">
        <v>0</v>
      </c>
      <c r="BD40" s="21">
        <v>0</v>
      </c>
      <c r="BE40" s="138">
        <v>0</v>
      </c>
      <c r="BF40" s="21">
        <f t="shared" si="16"/>
        <v>0</v>
      </c>
      <c r="BG40" s="138">
        <v>0</v>
      </c>
      <c r="BH40" s="28">
        <v>0</v>
      </c>
      <c r="BI40" s="28">
        <v>0</v>
      </c>
      <c r="BJ40" s="28">
        <v>0</v>
      </c>
      <c r="BK40" s="24"/>
      <c r="BL40" s="24"/>
      <c r="BM40" s="24"/>
      <c r="BN40" s="21">
        <f t="shared" si="4"/>
        <v>5000</v>
      </c>
      <c r="BO40" s="21">
        <f t="shared" si="17"/>
        <v>1423.5</v>
      </c>
      <c r="BP40" s="21">
        <f t="shared" si="5"/>
        <v>1797</v>
      </c>
      <c r="BQ40" s="21">
        <f t="shared" si="18"/>
        <v>126.2381454162276</v>
      </c>
      <c r="BR40" s="24">
        <f t="shared" si="19"/>
        <v>35.94</v>
      </c>
      <c r="BS40" s="138">
        <v>5000</v>
      </c>
      <c r="BT40" s="28">
        <v>1423.5</v>
      </c>
      <c r="BU40" s="138">
        <v>1797</v>
      </c>
      <c r="BV40" s="138">
        <v>0</v>
      </c>
      <c r="BW40" s="28">
        <v>0</v>
      </c>
      <c r="BX40" s="138">
        <v>0</v>
      </c>
      <c r="BY40" s="28">
        <v>0</v>
      </c>
      <c r="BZ40" s="28">
        <v>0</v>
      </c>
      <c r="CA40" s="21">
        <v>0</v>
      </c>
      <c r="CB40" s="138">
        <v>0</v>
      </c>
      <c r="CC40" s="28">
        <v>0</v>
      </c>
      <c r="CD40" s="138">
        <v>0</v>
      </c>
      <c r="CE40" s="28">
        <v>0</v>
      </c>
      <c r="CF40" s="28">
        <v>0</v>
      </c>
      <c r="CG40" s="28">
        <v>0</v>
      </c>
      <c r="CH40" s="138">
        <v>0</v>
      </c>
      <c r="CI40" s="21">
        <f t="shared" si="23"/>
        <v>0</v>
      </c>
      <c r="CJ40" s="138">
        <v>0</v>
      </c>
      <c r="CK40" s="138">
        <v>0</v>
      </c>
      <c r="CL40" s="28">
        <v>0</v>
      </c>
      <c r="CM40" s="138">
        <v>0</v>
      </c>
      <c r="CN40" s="138">
        <v>6000</v>
      </c>
      <c r="CO40" s="28">
        <v>1797.6000000000001</v>
      </c>
      <c r="CP40" s="138">
        <v>962.304</v>
      </c>
      <c r="CQ40" s="138">
        <v>2400</v>
      </c>
      <c r="CR40" s="27">
        <v>660.96</v>
      </c>
      <c r="CS40" s="138">
        <v>303.604</v>
      </c>
      <c r="CT40" s="138">
        <v>0</v>
      </c>
      <c r="CU40" s="28">
        <v>0</v>
      </c>
      <c r="CV40" s="138">
        <v>0</v>
      </c>
      <c r="CW40" s="138">
        <v>0</v>
      </c>
      <c r="CX40" s="28">
        <v>0</v>
      </c>
      <c r="CY40" s="138">
        <v>0</v>
      </c>
      <c r="CZ40" s="27">
        <v>0</v>
      </c>
      <c r="DA40" s="28">
        <v>0</v>
      </c>
      <c r="DB40" s="27">
        <v>0</v>
      </c>
      <c r="DC40" s="138">
        <v>5000</v>
      </c>
      <c r="DD40" s="28">
        <v>1498</v>
      </c>
      <c r="DE40" s="138">
        <v>1875.0258</v>
      </c>
      <c r="DF40" s="138">
        <v>0</v>
      </c>
      <c r="DG40" s="21">
        <f>T40+Y40+AD40+AI40+AN40+AS40+AV40+AY40+BB40+BE40+BH40+BK40+BS40+BV40+BY40+CB40+CE40+CH40+CK40+CN40+CT40+CW40+CZ40+DC40</f>
        <v>91725.4</v>
      </c>
      <c r="DH40" s="21">
        <f>U40+Z40+AE40+AJ40+AO40+AT40+AW40+AZ40+BC40+BF40+BI40+BL40+BT40+BW40+BZ40+CC40+CF40+CI40+CL40+CO40+CU40+CX40+DA40+DD40</f>
        <v>40462.068139999996</v>
      </c>
      <c r="DI40" s="21">
        <f>V40+AA40+AF40+AK40+AP40+AU40+AX40+BA40+BD40+BG40+BJ40+BM40+BU40+BX40+CA40+CD40+CG40+CJ40+CM40+CP40+CV40+CY40+DB40+DE40+DF40</f>
        <v>39965.9548</v>
      </c>
      <c r="DJ40" s="27">
        <v>0</v>
      </c>
      <c r="DK40" s="27">
        <v>0</v>
      </c>
      <c r="DL40" s="27">
        <v>0</v>
      </c>
      <c r="DM40" s="138">
        <v>511</v>
      </c>
      <c r="DN40" s="27">
        <f t="shared" si="20"/>
        <v>255.5</v>
      </c>
      <c r="DO40" s="138">
        <v>511.1</v>
      </c>
      <c r="DP40" s="27">
        <v>0</v>
      </c>
      <c r="DQ40" s="27">
        <v>0</v>
      </c>
      <c r="DR40" s="27">
        <v>0</v>
      </c>
      <c r="DS40" s="27">
        <v>0</v>
      </c>
      <c r="DT40" s="27">
        <v>0</v>
      </c>
      <c r="DU40" s="138">
        <v>0</v>
      </c>
      <c r="DV40" s="27">
        <v>0</v>
      </c>
      <c r="DW40" s="27">
        <v>0</v>
      </c>
      <c r="DX40" s="138">
        <v>0</v>
      </c>
      <c r="DY40" s="138">
        <v>15233.8</v>
      </c>
      <c r="DZ40" s="27">
        <f t="shared" si="21"/>
        <v>7616.9</v>
      </c>
      <c r="EA40" s="138">
        <v>0</v>
      </c>
      <c r="EB40" s="27">
        <v>0</v>
      </c>
      <c r="EC40" s="21">
        <f t="shared" si="6"/>
        <v>15744.8</v>
      </c>
      <c r="ED40" s="21">
        <f t="shared" si="6"/>
        <v>7872.4</v>
      </c>
      <c r="EE40" s="21">
        <f t="shared" si="7"/>
        <v>511.1</v>
      </c>
    </row>
    <row r="41" spans="1:135" s="32" customFormat="1" ht="20.25" customHeight="1">
      <c r="A41" s="22">
        <v>32</v>
      </c>
      <c r="B41" s="31" t="s">
        <v>80</v>
      </c>
      <c r="C41" s="21">
        <v>16239.3184</v>
      </c>
      <c r="D41" s="21">
        <v>9621.5907</v>
      </c>
      <c r="E41" s="21">
        <f t="shared" si="8"/>
        <v>88265.53</v>
      </c>
      <c r="F41" s="21">
        <f t="shared" si="9"/>
        <v>38786.914683999996</v>
      </c>
      <c r="G41" s="21">
        <f t="shared" si="0"/>
        <v>33085.058</v>
      </c>
      <c r="H41" s="21">
        <f t="shared" si="1"/>
        <v>85.2995353447072</v>
      </c>
      <c r="I41" s="21">
        <f t="shared" si="2"/>
        <v>37.483554452117374</v>
      </c>
      <c r="J41" s="21">
        <f>T41+Y41+AD41+AI41+AN41+AS41+BK41+BS41+BV41+BY41+CB41+CE41+CK41+CN41+CT41+CW41+DC41</f>
        <v>24395.8</v>
      </c>
      <c r="K41" s="21">
        <f>U41+Z41+AE41+AJ41+AO41+AT41+BL41+BT41+BW41+BZ41+CC41+CF41+CL41+CO41+CU41+CX41+DD41</f>
        <v>6852.0496840000005</v>
      </c>
      <c r="L41" s="21">
        <f>V41+AA41+AF41+AK41+AP41+AU41+BM41+BU41+BX41+CA41+CD41+CG41+CM41+CP41+CV41+CY41+DE41+DF41</f>
        <v>6458.165</v>
      </c>
      <c r="M41" s="21">
        <f t="shared" si="10"/>
        <v>94.2515786930187</v>
      </c>
      <c r="N41" s="21">
        <f>L41/J41*100</f>
        <v>26.472446076783708</v>
      </c>
      <c r="O41" s="21">
        <f>T41+AD41</f>
        <v>14043</v>
      </c>
      <c r="P41" s="21">
        <f>U41+AE41</f>
        <v>5237.8060000000005</v>
      </c>
      <c r="Q41" s="21">
        <f>V41+AF41</f>
        <v>3559.73</v>
      </c>
      <c r="R41" s="21">
        <f t="shared" si="11"/>
        <v>67.96223456920703</v>
      </c>
      <c r="S41" s="24">
        <f>Q41/O41*100</f>
        <v>25.34878587196468</v>
      </c>
      <c r="T41" s="137">
        <v>463</v>
      </c>
      <c r="U41" s="21">
        <v>0</v>
      </c>
      <c r="V41" s="138">
        <v>91.216</v>
      </c>
      <c r="W41" s="21" t="e">
        <f t="shared" si="22"/>
        <v>#DIV/0!</v>
      </c>
      <c r="X41" s="24">
        <f>V41/T41*100</f>
        <v>19.70107991360691</v>
      </c>
      <c r="Y41" s="139">
        <v>5267</v>
      </c>
      <c r="Z41" s="21">
        <v>0</v>
      </c>
      <c r="AA41" s="138">
        <v>873.732</v>
      </c>
      <c r="AB41" s="21" t="e">
        <f t="shared" si="3"/>
        <v>#DIV/0!</v>
      </c>
      <c r="AC41" s="24">
        <f>AA41/Y41*100</f>
        <v>16.58879817733055</v>
      </c>
      <c r="AD41" s="138">
        <v>13580</v>
      </c>
      <c r="AE41" s="21">
        <v>5237.8060000000005</v>
      </c>
      <c r="AF41" s="138">
        <v>3468.514</v>
      </c>
      <c r="AG41" s="21">
        <f t="shared" si="12"/>
        <v>66.22074204351975</v>
      </c>
      <c r="AH41" s="24">
        <f>AF41/AD41*100</f>
        <v>25.54134020618557</v>
      </c>
      <c r="AI41" s="138">
        <v>441.52</v>
      </c>
      <c r="AJ41" s="28">
        <v>244.337168</v>
      </c>
      <c r="AK41" s="138">
        <v>355.08</v>
      </c>
      <c r="AL41" s="21">
        <f t="shared" si="13"/>
        <v>145.3237765283422</v>
      </c>
      <c r="AM41" s="24">
        <f t="shared" si="14"/>
        <v>80.42217793078457</v>
      </c>
      <c r="AN41" s="28">
        <v>0</v>
      </c>
      <c r="AO41" s="28">
        <v>0</v>
      </c>
      <c r="AP41" s="28">
        <v>0</v>
      </c>
      <c r="AQ41" s="21"/>
      <c r="AR41" s="24"/>
      <c r="AS41" s="29"/>
      <c r="AT41" s="29"/>
      <c r="AU41" s="24">
        <v>0</v>
      </c>
      <c r="AV41" s="24"/>
      <c r="AW41" s="24"/>
      <c r="AX41" s="24"/>
      <c r="AY41" s="138">
        <v>51980.5</v>
      </c>
      <c r="AZ41" s="28">
        <f t="shared" si="15"/>
        <v>25990.25</v>
      </c>
      <c r="BA41" s="138">
        <v>25990.3</v>
      </c>
      <c r="BB41" s="21"/>
      <c r="BC41" s="28">
        <v>0</v>
      </c>
      <c r="BD41" s="21">
        <v>0</v>
      </c>
      <c r="BE41" s="138">
        <v>0</v>
      </c>
      <c r="BF41" s="21">
        <f t="shared" si="16"/>
        <v>0</v>
      </c>
      <c r="BG41" s="138">
        <v>0</v>
      </c>
      <c r="BH41" s="28">
        <v>0</v>
      </c>
      <c r="BI41" s="28">
        <v>0</v>
      </c>
      <c r="BJ41" s="28">
        <v>0</v>
      </c>
      <c r="BK41" s="24"/>
      <c r="BL41" s="24"/>
      <c r="BM41" s="24"/>
      <c r="BN41" s="21">
        <f t="shared" si="4"/>
        <v>1444.28</v>
      </c>
      <c r="BO41" s="21">
        <f t="shared" si="17"/>
        <v>411.1865159999999</v>
      </c>
      <c r="BP41" s="21">
        <f t="shared" si="5"/>
        <v>565.5</v>
      </c>
      <c r="BQ41" s="21">
        <f t="shared" si="18"/>
        <v>137.52882888795898</v>
      </c>
      <c r="BR41" s="24">
        <f t="shared" si="19"/>
        <v>39.15445758440192</v>
      </c>
      <c r="BS41" s="138">
        <v>907.5</v>
      </c>
      <c r="BT41" s="28">
        <v>258.36524999999995</v>
      </c>
      <c r="BU41" s="138">
        <v>472.5</v>
      </c>
      <c r="BV41" s="138">
        <v>0</v>
      </c>
      <c r="BW41" s="28">
        <v>0</v>
      </c>
      <c r="BX41" s="138">
        <v>0</v>
      </c>
      <c r="BY41" s="28">
        <v>0</v>
      </c>
      <c r="BZ41" s="28">
        <v>0</v>
      </c>
      <c r="CA41" s="21">
        <v>0</v>
      </c>
      <c r="CB41" s="138">
        <v>536.78</v>
      </c>
      <c r="CC41" s="28">
        <v>152.82126599999998</v>
      </c>
      <c r="CD41" s="138">
        <v>93</v>
      </c>
      <c r="CE41" s="28">
        <v>0</v>
      </c>
      <c r="CF41" s="28">
        <v>0</v>
      </c>
      <c r="CG41" s="28">
        <v>0</v>
      </c>
      <c r="CH41" s="138">
        <v>0</v>
      </c>
      <c r="CI41" s="21">
        <f t="shared" si="23"/>
        <v>0</v>
      </c>
      <c r="CJ41" s="138">
        <v>0</v>
      </c>
      <c r="CK41" s="138">
        <v>1000</v>
      </c>
      <c r="CL41" s="28">
        <v>299.6</v>
      </c>
      <c r="CM41" s="138">
        <v>0</v>
      </c>
      <c r="CN41" s="138">
        <v>2200</v>
      </c>
      <c r="CO41" s="28">
        <v>659.12</v>
      </c>
      <c r="CP41" s="138">
        <v>557.95</v>
      </c>
      <c r="CQ41" s="138">
        <v>2200</v>
      </c>
      <c r="CR41" s="27">
        <v>605.88</v>
      </c>
      <c r="CS41" s="138">
        <v>557.95</v>
      </c>
      <c r="CT41" s="138">
        <v>0</v>
      </c>
      <c r="CU41" s="28">
        <v>0</v>
      </c>
      <c r="CV41" s="138">
        <v>496.173</v>
      </c>
      <c r="CW41" s="138">
        <v>0</v>
      </c>
      <c r="CX41" s="28">
        <v>0</v>
      </c>
      <c r="CY41" s="138">
        <v>50</v>
      </c>
      <c r="CZ41" s="27">
        <v>0</v>
      </c>
      <c r="DA41" s="28">
        <v>0</v>
      </c>
      <c r="DB41" s="27">
        <v>0</v>
      </c>
      <c r="DC41" s="138">
        <v>0</v>
      </c>
      <c r="DD41" s="28">
        <v>0</v>
      </c>
      <c r="DE41" s="138">
        <v>0</v>
      </c>
      <c r="DF41" s="138">
        <v>0</v>
      </c>
      <c r="DG41" s="21">
        <f>T41+Y41+AD41+AI41+AN41+AS41+AV41+AY41+BB41+BE41+BH41+BK41+BS41+BV41+BY41+CB41+CE41+CH41+CK41+CN41+CT41+CW41+CZ41+DC41</f>
        <v>76376.3</v>
      </c>
      <c r="DH41" s="21">
        <f>U41+Z41+AE41+AJ41+AO41+AT41+AW41+AZ41+BC41+BF41+BI41+BL41+BT41+BW41+BZ41+CC41+CF41+CI41+CL41+CO41+CU41+CX41+DA41+DD41</f>
        <v>32842.299684</v>
      </c>
      <c r="DI41" s="21">
        <f>V41+AA41+AF41+AK41+AP41+AU41+AX41+BA41+BD41+BG41+BJ41+BM41+BU41+BX41+CA41+CD41+CG41+CJ41+CM41+CP41+CV41+CY41+DB41+DE41+DF41</f>
        <v>32448.465</v>
      </c>
      <c r="DJ41" s="27">
        <v>0</v>
      </c>
      <c r="DK41" s="27">
        <v>0</v>
      </c>
      <c r="DL41" s="27">
        <v>0</v>
      </c>
      <c r="DM41" s="138">
        <v>11889.23</v>
      </c>
      <c r="DN41" s="27">
        <f t="shared" si="20"/>
        <v>5944.615</v>
      </c>
      <c r="DO41" s="138">
        <v>636.593</v>
      </c>
      <c r="DP41" s="27">
        <v>0</v>
      </c>
      <c r="DQ41" s="27">
        <v>0</v>
      </c>
      <c r="DR41" s="27">
        <v>0</v>
      </c>
      <c r="DS41" s="27">
        <v>0</v>
      </c>
      <c r="DT41" s="27">
        <v>0</v>
      </c>
      <c r="DU41" s="138">
        <v>0</v>
      </c>
      <c r="DV41" s="27">
        <v>0</v>
      </c>
      <c r="DW41" s="27">
        <v>0</v>
      </c>
      <c r="DX41" s="138">
        <v>0</v>
      </c>
      <c r="DY41" s="138">
        <v>0</v>
      </c>
      <c r="DZ41" s="27">
        <f t="shared" si="21"/>
        <v>0</v>
      </c>
      <c r="EA41" s="138">
        <v>0</v>
      </c>
      <c r="EB41" s="27">
        <v>0</v>
      </c>
      <c r="EC41" s="21">
        <f t="shared" si="6"/>
        <v>11889.23</v>
      </c>
      <c r="ED41" s="21">
        <f t="shared" si="6"/>
        <v>5944.615</v>
      </c>
      <c r="EE41" s="21">
        <f t="shared" si="7"/>
        <v>636.593</v>
      </c>
    </row>
    <row r="42" spans="1:135" s="32" customFormat="1" ht="20.25" customHeight="1">
      <c r="A42" s="22">
        <v>33</v>
      </c>
      <c r="B42" s="31" t="s">
        <v>81</v>
      </c>
      <c r="C42" s="21">
        <v>30097.1299</v>
      </c>
      <c r="D42" s="21">
        <v>12945.2016</v>
      </c>
      <c r="E42" s="21">
        <f t="shared" si="8"/>
        <v>59908.5</v>
      </c>
      <c r="F42" s="21">
        <f t="shared" si="9"/>
        <v>27603.151599999997</v>
      </c>
      <c r="G42" s="21">
        <f aca="true" t="shared" si="24" ref="G42:G73">DI42+EE42-EA42</f>
        <v>29483.867</v>
      </c>
      <c r="H42" s="21">
        <f aca="true" t="shared" si="25" ref="H42:H73">G42/F42*100</f>
        <v>106.81340821966141</v>
      </c>
      <c r="I42" s="21">
        <f aca="true" t="shared" si="26" ref="I42:I73">G42/E42*100</f>
        <v>49.21483095053289</v>
      </c>
      <c r="J42" s="21">
        <f>T42+Y42+AD42+AI42+AN42+AS42+BK42+BS42+BV42+BY42+CB42+CE42+CK42+CN42+CT42+CW42+DC42</f>
        <v>9825</v>
      </c>
      <c r="K42" s="21">
        <f>U42+Z42+AE42+AJ42+AO42+AT42+BL42+BT42+BW42+BZ42+CC42+CF42+CL42+CO42+CU42+CX42+DD42</f>
        <v>2561.4015999999997</v>
      </c>
      <c r="L42" s="21">
        <f>V42+AA42+AF42+AK42+AP42+AU42+BM42+BU42+BX42+CA42+CD42+CG42+CM42+CP42+CV42+CY42+DE42+DF42</f>
        <v>4442.067</v>
      </c>
      <c r="M42" s="21">
        <f t="shared" si="10"/>
        <v>173.4232929346183</v>
      </c>
      <c r="N42" s="21">
        <f>L42/J42*100</f>
        <v>45.211877862595415</v>
      </c>
      <c r="O42" s="21">
        <f>T42+AD42</f>
        <v>4200</v>
      </c>
      <c r="P42" s="21">
        <f>U42+AE42</f>
        <v>1619.94</v>
      </c>
      <c r="Q42" s="21">
        <f>V42+AF42</f>
        <v>2935.3210000000004</v>
      </c>
      <c r="R42" s="21">
        <f t="shared" si="11"/>
        <v>181.1993654085954</v>
      </c>
      <c r="S42" s="24">
        <f>Q42/O42*100</f>
        <v>69.88859523809523</v>
      </c>
      <c r="T42" s="137"/>
      <c r="U42" s="21">
        <v>0</v>
      </c>
      <c r="V42" s="138">
        <v>42.407</v>
      </c>
      <c r="W42" s="21" t="e">
        <f t="shared" si="22"/>
        <v>#DIV/0!</v>
      </c>
      <c r="X42" s="24" t="e">
        <f>V42/T42*100</f>
        <v>#DIV/0!</v>
      </c>
      <c r="Y42" s="139">
        <v>2800</v>
      </c>
      <c r="Z42" s="21">
        <v>0</v>
      </c>
      <c r="AA42" s="138">
        <v>272.946</v>
      </c>
      <c r="AB42" s="21" t="e">
        <f t="shared" si="3"/>
        <v>#DIV/0!</v>
      </c>
      <c r="AC42" s="24">
        <f>AA42/Y42*100</f>
        <v>9.74807142857143</v>
      </c>
      <c r="AD42" s="138">
        <v>4200</v>
      </c>
      <c r="AE42" s="21">
        <v>1619.94</v>
      </c>
      <c r="AF42" s="138">
        <v>2892.914</v>
      </c>
      <c r="AG42" s="21">
        <f t="shared" si="12"/>
        <v>178.58155240317544</v>
      </c>
      <c r="AH42" s="24">
        <f>AF42/AD42*100</f>
        <v>68.87890476190476</v>
      </c>
      <c r="AI42" s="138">
        <v>526</v>
      </c>
      <c r="AJ42" s="28">
        <v>281.1272</v>
      </c>
      <c r="AK42" s="138">
        <v>365.5</v>
      </c>
      <c r="AL42" s="21">
        <f t="shared" si="13"/>
        <v>130.01232182442678</v>
      </c>
      <c r="AM42" s="24">
        <f t="shared" si="14"/>
        <v>69.48669201520913</v>
      </c>
      <c r="AN42" s="28">
        <v>0</v>
      </c>
      <c r="AO42" s="28">
        <v>0</v>
      </c>
      <c r="AP42" s="28">
        <v>0</v>
      </c>
      <c r="AQ42" s="21"/>
      <c r="AR42" s="24"/>
      <c r="AS42" s="29"/>
      <c r="AT42" s="29"/>
      <c r="AU42" s="24">
        <v>0</v>
      </c>
      <c r="AV42" s="24"/>
      <c r="AW42" s="24"/>
      <c r="AX42" s="24"/>
      <c r="AY42" s="138">
        <v>50083.5</v>
      </c>
      <c r="AZ42" s="28">
        <f t="shared" si="15"/>
        <v>25041.75</v>
      </c>
      <c r="BA42" s="138">
        <v>25041.8</v>
      </c>
      <c r="BB42" s="21"/>
      <c r="BC42" s="28">
        <v>0</v>
      </c>
      <c r="BD42" s="21">
        <v>0</v>
      </c>
      <c r="BE42" s="138">
        <v>0</v>
      </c>
      <c r="BF42" s="21">
        <f t="shared" si="16"/>
        <v>0</v>
      </c>
      <c r="BG42" s="138">
        <v>0</v>
      </c>
      <c r="BH42" s="28">
        <v>0</v>
      </c>
      <c r="BI42" s="28">
        <v>0</v>
      </c>
      <c r="BJ42" s="28">
        <v>0</v>
      </c>
      <c r="BK42" s="24"/>
      <c r="BL42" s="24"/>
      <c r="BM42" s="24"/>
      <c r="BN42" s="21">
        <f aca="true" t="shared" si="27" ref="BN42:BN73">BS42+BV42+BY42+CB42</f>
        <v>200</v>
      </c>
      <c r="BO42" s="21">
        <f t="shared" si="17"/>
        <v>56.94</v>
      </c>
      <c r="BP42" s="21">
        <f aca="true" t="shared" si="28" ref="BP42:BP73">BU42+BX42+CA42+CD42</f>
        <v>137.6</v>
      </c>
      <c r="BQ42" s="21">
        <f t="shared" si="18"/>
        <v>241.6578854935019</v>
      </c>
      <c r="BR42" s="24">
        <f t="shared" si="19"/>
        <v>68.8</v>
      </c>
      <c r="BS42" s="138">
        <v>60</v>
      </c>
      <c r="BT42" s="28">
        <v>17.081999999999997</v>
      </c>
      <c r="BU42" s="138">
        <v>37.6</v>
      </c>
      <c r="BV42" s="138">
        <v>0</v>
      </c>
      <c r="BW42" s="28">
        <v>0</v>
      </c>
      <c r="BX42" s="138">
        <v>0</v>
      </c>
      <c r="BY42" s="28">
        <v>0</v>
      </c>
      <c r="BZ42" s="28">
        <v>0</v>
      </c>
      <c r="CA42" s="21">
        <v>0</v>
      </c>
      <c r="CB42" s="138">
        <v>140</v>
      </c>
      <c r="CC42" s="28">
        <v>39.858</v>
      </c>
      <c r="CD42" s="138">
        <v>100</v>
      </c>
      <c r="CE42" s="28">
        <v>0</v>
      </c>
      <c r="CF42" s="28">
        <v>0</v>
      </c>
      <c r="CG42" s="28">
        <v>0</v>
      </c>
      <c r="CH42" s="138">
        <v>0</v>
      </c>
      <c r="CI42" s="21">
        <f t="shared" si="23"/>
        <v>0</v>
      </c>
      <c r="CJ42" s="138">
        <v>0</v>
      </c>
      <c r="CK42" s="138">
        <v>0</v>
      </c>
      <c r="CL42" s="28">
        <v>0</v>
      </c>
      <c r="CM42" s="138">
        <v>0</v>
      </c>
      <c r="CN42" s="138">
        <v>1885</v>
      </c>
      <c r="CO42" s="28">
        <v>539.28</v>
      </c>
      <c r="CP42" s="138">
        <v>516.7</v>
      </c>
      <c r="CQ42" s="138">
        <v>1800</v>
      </c>
      <c r="CR42" s="27">
        <v>495.71999999999997</v>
      </c>
      <c r="CS42" s="138">
        <v>386.7</v>
      </c>
      <c r="CT42" s="138">
        <v>0</v>
      </c>
      <c r="CU42" s="28">
        <v>0</v>
      </c>
      <c r="CV42" s="138">
        <v>0</v>
      </c>
      <c r="CW42" s="138">
        <v>0</v>
      </c>
      <c r="CX42" s="28">
        <v>0</v>
      </c>
      <c r="CY42" s="138">
        <v>0</v>
      </c>
      <c r="CZ42" s="27">
        <v>0</v>
      </c>
      <c r="DA42" s="28">
        <v>0</v>
      </c>
      <c r="DB42" s="27">
        <v>0</v>
      </c>
      <c r="DC42" s="138">
        <v>214</v>
      </c>
      <c r="DD42" s="28">
        <v>64.1144</v>
      </c>
      <c r="DE42" s="138">
        <v>214</v>
      </c>
      <c r="DF42" s="138">
        <v>0</v>
      </c>
      <c r="DG42" s="21">
        <f>T42+Y42+AD42+AI42+AN42+AS42+AV42+AY42+BB42+BE42+BH42+BK42+BS42+BV42+BY42+CB42+CE42+CH42+CK42+CN42+CT42+CW42+CZ42+DC42</f>
        <v>59908.5</v>
      </c>
      <c r="DH42" s="21">
        <f>U42+Z42+AE42+AJ42+AO42+AT42+AW42+AZ42+BC42+BF42+BI42+BL42+BT42+BW42+BZ42+CC42+CF42+CI42+CL42+CO42+CU42+CX42+DA42+DD42</f>
        <v>27603.151599999997</v>
      </c>
      <c r="DI42" s="21">
        <f>V42+AA42+AF42+AK42+AP42+AU42+AX42+BA42+BD42+BG42+BJ42+BM42+BU42+BX42+CA42+CD42+CG42+CJ42+CM42+CP42+CV42+CY42+DB42+DE42+DF42</f>
        <v>29483.867</v>
      </c>
      <c r="DJ42" s="27">
        <v>0</v>
      </c>
      <c r="DK42" s="27">
        <v>0</v>
      </c>
      <c r="DL42" s="27">
        <v>0</v>
      </c>
      <c r="DM42" s="138">
        <v>0</v>
      </c>
      <c r="DN42" s="27">
        <f t="shared" si="20"/>
        <v>0</v>
      </c>
      <c r="DO42" s="138">
        <v>0</v>
      </c>
      <c r="DP42" s="27">
        <v>0</v>
      </c>
      <c r="DQ42" s="27">
        <v>0</v>
      </c>
      <c r="DR42" s="27">
        <v>0</v>
      </c>
      <c r="DS42" s="27">
        <v>0</v>
      </c>
      <c r="DT42" s="27">
        <v>0</v>
      </c>
      <c r="DU42" s="138">
        <v>0</v>
      </c>
      <c r="DV42" s="27">
        <v>0</v>
      </c>
      <c r="DW42" s="27">
        <v>0</v>
      </c>
      <c r="DX42" s="138">
        <v>0</v>
      </c>
      <c r="DY42" s="138">
        <v>0</v>
      </c>
      <c r="DZ42" s="27">
        <f t="shared" si="21"/>
        <v>0</v>
      </c>
      <c r="EA42" s="138">
        <v>0</v>
      </c>
      <c r="EB42" s="27">
        <v>0</v>
      </c>
      <c r="EC42" s="21">
        <f aca="true" t="shared" si="29" ref="EC42:ED73">DJ42+DM42+DP42+DS42+DV42+DY42</f>
        <v>0</v>
      </c>
      <c r="ED42" s="21">
        <f t="shared" si="29"/>
        <v>0</v>
      </c>
      <c r="EE42" s="21">
        <f t="shared" si="7"/>
        <v>0</v>
      </c>
    </row>
    <row r="43" spans="1:135" s="32" customFormat="1" ht="20.25" customHeight="1">
      <c r="A43" s="22">
        <v>34</v>
      </c>
      <c r="B43" s="31" t="s">
        <v>82</v>
      </c>
      <c r="C43" s="21">
        <v>8800.4304</v>
      </c>
      <c r="D43" s="21">
        <v>4518.676</v>
      </c>
      <c r="E43" s="21">
        <f t="shared" si="8"/>
        <v>18168.5</v>
      </c>
      <c r="F43" s="21">
        <f t="shared" si="9"/>
        <v>8196.724419999999</v>
      </c>
      <c r="G43" s="21">
        <f t="shared" si="24"/>
        <v>8419.636</v>
      </c>
      <c r="H43" s="21">
        <f t="shared" si="25"/>
        <v>102.71952024464916</v>
      </c>
      <c r="I43" s="21">
        <f t="shared" si="26"/>
        <v>46.34194347359441</v>
      </c>
      <c r="J43" s="21">
        <f>T43+Y43+AD43+AI43+AN43+AS43+BK43+BS43+BV43+BY43+CB43+CE43+CK43+CN43+CT43+CW43+DC43</f>
        <v>5411.1</v>
      </c>
      <c r="K43" s="21">
        <f>U43+Z43+AE43+AJ43+AO43+AT43+BL43+BT43+BW43+BZ43+CC43+CF43+CL43+CO43+CU43+CX43+DD43</f>
        <v>1818.0244199999997</v>
      </c>
      <c r="L43" s="21">
        <f>V43+AA43+AF43+AK43+AP43+AU43+BM43+BU43+BX43+CA43+CD43+CG43+CM43+CP43+CV43+CY43+DE43+DF43</f>
        <v>1401.8360000000002</v>
      </c>
      <c r="M43" s="21">
        <f t="shared" si="10"/>
        <v>77.1076551325972</v>
      </c>
      <c r="N43" s="21">
        <f>L43/J43*100</f>
        <v>25.90667331965774</v>
      </c>
      <c r="O43" s="21">
        <f>T43+AD43</f>
        <v>1898.3</v>
      </c>
      <c r="P43" s="21">
        <f>U43+AE43</f>
        <v>744.32386</v>
      </c>
      <c r="Q43" s="21">
        <f>V43+AF43</f>
        <v>831.966</v>
      </c>
      <c r="R43" s="21">
        <f t="shared" si="11"/>
        <v>111.77473203667017</v>
      </c>
      <c r="S43" s="24">
        <f>Q43/O43*100</f>
        <v>43.826897750618976</v>
      </c>
      <c r="T43" s="137"/>
      <c r="U43" s="21">
        <v>12.14955</v>
      </c>
      <c r="V43" s="138">
        <v>1.453</v>
      </c>
      <c r="W43" s="21">
        <f t="shared" si="22"/>
        <v>11.95929067331712</v>
      </c>
      <c r="X43" s="24" t="e">
        <f>V43/T43*100</f>
        <v>#DIV/0!</v>
      </c>
      <c r="Y43" s="139">
        <v>1405</v>
      </c>
      <c r="Z43" s="21">
        <v>463.2285</v>
      </c>
      <c r="AA43" s="138">
        <v>0.7</v>
      </c>
      <c r="AB43" s="21">
        <f t="shared" si="3"/>
        <v>0.15111332743991357</v>
      </c>
      <c r="AC43" s="24">
        <f>AA43/Y43*100</f>
        <v>0.0498220640569395</v>
      </c>
      <c r="AD43" s="138">
        <v>1898.3</v>
      </c>
      <c r="AE43" s="21">
        <v>732.17431</v>
      </c>
      <c r="AF43" s="138">
        <v>830.513</v>
      </c>
      <c r="AG43" s="21">
        <f t="shared" si="12"/>
        <v>113.43104895335647</v>
      </c>
      <c r="AH43" s="24">
        <f>AF43/AD43*100</f>
        <v>43.7503555813096</v>
      </c>
      <c r="AI43" s="138">
        <v>22</v>
      </c>
      <c r="AJ43" s="28">
        <v>12.174800000000001</v>
      </c>
      <c r="AK43" s="138">
        <v>265</v>
      </c>
      <c r="AL43" s="21">
        <f t="shared" si="13"/>
        <v>2176.6271314518513</v>
      </c>
      <c r="AM43" s="24">
        <f t="shared" si="14"/>
        <v>1204.5454545454545</v>
      </c>
      <c r="AN43" s="28">
        <v>0</v>
      </c>
      <c r="AO43" s="28">
        <v>0</v>
      </c>
      <c r="AP43" s="28">
        <v>0</v>
      </c>
      <c r="AQ43" s="21"/>
      <c r="AR43" s="24"/>
      <c r="AS43" s="29"/>
      <c r="AT43" s="29"/>
      <c r="AU43" s="24">
        <v>0</v>
      </c>
      <c r="AV43" s="24"/>
      <c r="AW43" s="24"/>
      <c r="AX43" s="24"/>
      <c r="AY43" s="138">
        <v>12757.4</v>
      </c>
      <c r="AZ43" s="28">
        <f t="shared" si="15"/>
        <v>6378.7</v>
      </c>
      <c r="BA43" s="138">
        <v>7017.8</v>
      </c>
      <c r="BB43" s="21"/>
      <c r="BC43" s="28">
        <v>0</v>
      </c>
      <c r="BD43" s="21">
        <v>0</v>
      </c>
      <c r="BE43" s="138">
        <v>0</v>
      </c>
      <c r="BF43" s="21">
        <f t="shared" si="16"/>
        <v>0</v>
      </c>
      <c r="BG43" s="138">
        <v>0</v>
      </c>
      <c r="BH43" s="28">
        <v>0</v>
      </c>
      <c r="BI43" s="28">
        <v>0</v>
      </c>
      <c r="BJ43" s="28">
        <v>0</v>
      </c>
      <c r="BK43" s="24"/>
      <c r="BL43" s="24"/>
      <c r="BM43" s="24"/>
      <c r="BN43" s="21">
        <f t="shared" si="27"/>
        <v>1785.8</v>
      </c>
      <c r="BO43" s="21">
        <f t="shared" si="17"/>
        <v>508.41726</v>
      </c>
      <c r="BP43" s="21">
        <f t="shared" si="28"/>
        <v>304.17</v>
      </c>
      <c r="BQ43" s="21">
        <f t="shared" si="18"/>
        <v>59.826843801486994</v>
      </c>
      <c r="BR43" s="24">
        <f t="shared" si="19"/>
        <v>17.032702430283347</v>
      </c>
      <c r="BS43" s="138">
        <v>1785.8</v>
      </c>
      <c r="BT43" s="28">
        <v>508.41726</v>
      </c>
      <c r="BU43" s="138">
        <v>304.17</v>
      </c>
      <c r="BV43" s="138">
        <v>0</v>
      </c>
      <c r="BW43" s="28">
        <v>0</v>
      </c>
      <c r="BX43" s="138">
        <v>0</v>
      </c>
      <c r="BY43" s="28">
        <v>0</v>
      </c>
      <c r="BZ43" s="28">
        <v>0</v>
      </c>
      <c r="CA43" s="21">
        <v>0</v>
      </c>
      <c r="CB43" s="138">
        <v>0</v>
      </c>
      <c r="CC43" s="28">
        <v>0</v>
      </c>
      <c r="CD43" s="138">
        <v>0</v>
      </c>
      <c r="CE43" s="28">
        <v>0</v>
      </c>
      <c r="CF43" s="28">
        <v>0</v>
      </c>
      <c r="CG43" s="28">
        <v>0</v>
      </c>
      <c r="CH43" s="138">
        <v>0</v>
      </c>
      <c r="CI43" s="21">
        <f t="shared" si="23"/>
        <v>0</v>
      </c>
      <c r="CJ43" s="138">
        <v>0</v>
      </c>
      <c r="CK43" s="138">
        <v>0</v>
      </c>
      <c r="CL43" s="28">
        <v>0</v>
      </c>
      <c r="CM43" s="138">
        <v>0</v>
      </c>
      <c r="CN43" s="138">
        <v>300</v>
      </c>
      <c r="CO43" s="28">
        <v>89.88</v>
      </c>
      <c r="CP43" s="138">
        <v>0</v>
      </c>
      <c r="CQ43" s="138">
        <v>300</v>
      </c>
      <c r="CR43" s="27">
        <v>82.62</v>
      </c>
      <c r="CS43" s="138">
        <v>0</v>
      </c>
      <c r="CT43" s="138">
        <v>0</v>
      </c>
      <c r="CU43" s="28">
        <v>0</v>
      </c>
      <c r="CV43" s="138">
        <v>0</v>
      </c>
      <c r="CW43" s="138">
        <v>0</v>
      </c>
      <c r="CX43" s="28">
        <v>0</v>
      </c>
      <c r="CY43" s="138">
        <v>0</v>
      </c>
      <c r="CZ43" s="27">
        <v>0</v>
      </c>
      <c r="DA43" s="28">
        <v>0</v>
      </c>
      <c r="DB43" s="27">
        <v>0</v>
      </c>
      <c r="DC43" s="138">
        <v>0</v>
      </c>
      <c r="DD43" s="28">
        <v>0</v>
      </c>
      <c r="DE43" s="138">
        <v>0</v>
      </c>
      <c r="DF43" s="138">
        <v>0</v>
      </c>
      <c r="DG43" s="21">
        <f>T43+Y43+AD43+AI43+AN43+AS43+AV43+AY43+BB43+BE43+BH43+BK43+BS43+BV43+BY43+CB43+CE43+CH43+CK43+CN43+CT43+CW43+CZ43+DC43</f>
        <v>18168.5</v>
      </c>
      <c r="DH43" s="21">
        <f>U43+Z43+AE43+AJ43+AO43+AT43+AW43+AZ43+BC43+BF43+BI43+BL43+BT43+BW43+BZ43+CC43+CF43+CI43+CL43+CO43+CU43+CX43+DA43+DD43</f>
        <v>8196.724419999999</v>
      </c>
      <c r="DI43" s="21">
        <f>V43+AA43+AF43+AK43+AP43+AU43+AX43+BA43+BD43+BG43+BJ43+BM43+BU43+BX43+CA43+CD43+CG43+CJ43+CM43+CP43+CV43+CY43+DB43+DE43+DF43</f>
        <v>8419.636</v>
      </c>
      <c r="DJ43" s="27">
        <v>0</v>
      </c>
      <c r="DK43" s="27">
        <v>0</v>
      </c>
      <c r="DL43" s="27">
        <v>0</v>
      </c>
      <c r="DM43" s="138">
        <v>0</v>
      </c>
      <c r="DN43" s="27">
        <f t="shared" si="20"/>
        <v>0</v>
      </c>
      <c r="DO43" s="138">
        <v>0</v>
      </c>
      <c r="DP43" s="27">
        <v>0</v>
      </c>
      <c r="DQ43" s="27">
        <v>0</v>
      </c>
      <c r="DR43" s="27">
        <v>0</v>
      </c>
      <c r="DS43" s="27">
        <v>0</v>
      </c>
      <c r="DT43" s="27">
        <v>0</v>
      </c>
      <c r="DU43" s="138">
        <v>0</v>
      </c>
      <c r="DV43" s="27">
        <v>0</v>
      </c>
      <c r="DW43" s="27">
        <v>0</v>
      </c>
      <c r="DX43" s="138">
        <v>0</v>
      </c>
      <c r="DY43" s="138">
        <v>0</v>
      </c>
      <c r="DZ43" s="27">
        <f t="shared" si="21"/>
        <v>0</v>
      </c>
      <c r="EA43" s="138">
        <v>0</v>
      </c>
      <c r="EB43" s="27">
        <v>0</v>
      </c>
      <c r="EC43" s="21">
        <f t="shared" si="29"/>
        <v>0</v>
      </c>
      <c r="ED43" s="21">
        <f t="shared" si="29"/>
        <v>0</v>
      </c>
      <c r="EE43" s="21">
        <f t="shared" si="7"/>
        <v>0</v>
      </c>
    </row>
    <row r="44" spans="1:135" s="32" customFormat="1" ht="20.25" customHeight="1">
      <c r="A44" s="22">
        <v>35</v>
      </c>
      <c r="B44" s="31" t="s">
        <v>83</v>
      </c>
      <c r="C44" s="21">
        <v>17183.4955</v>
      </c>
      <c r="D44" s="21">
        <v>18690.637</v>
      </c>
      <c r="E44" s="21">
        <f t="shared" si="8"/>
        <v>82430.2</v>
      </c>
      <c r="F44" s="21">
        <f t="shared" si="9"/>
        <v>36233.382560000005</v>
      </c>
      <c r="G44" s="21">
        <f t="shared" si="24"/>
        <v>34182.735</v>
      </c>
      <c r="H44" s="21">
        <f t="shared" si="25"/>
        <v>94.34044680591366</v>
      </c>
      <c r="I44" s="21">
        <f t="shared" si="26"/>
        <v>41.46870321799535</v>
      </c>
      <c r="J44" s="21">
        <f>T44+Y44+AD44+AI44+AN44+AS44+BK44+BS44+BV44+BY44+CB44+CE44+CK44+CN44+CT44+CW44+DC44</f>
        <v>27472.8</v>
      </c>
      <c r="K44" s="21">
        <f>U44+Z44+AE44+AJ44+AO44+AT44+BL44+BT44+BW44+BZ44+CC44+CF44+CL44+CO44+CU44+CX44+DD44</f>
        <v>8754.68256</v>
      </c>
      <c r="L44" s="21">
        <f>V44+AA44+AF44+AK44+AP44+AU44+BM44+BU44+BX44+CA44+CD44+CG44+CM44+CP44+CV44+CY44+DE44+DF44</f>
        <v>6704.035</v>
      </c>
      <c r="M44" s="21">
        <f t="shared" si="10"/>
        <v>76.57656293136915</v>
      </c>
      <c r="N44" s="21">
        <f>L44/J44*100</f>
        <v>24.40244532774235</v>
      </c>
      <c r="O44" s="21">
        <f>T44+AD44</f>
        <v>13550.3</v>
      </c>
      <c r="P44" s="21">
        <f>U44+AE44</f>
        <v>4242.7</v>
      </c>
      <c r="Q44" s="21">
        <f>V44+AF44</f>
        <v>3655.6519999999996</v>
      </c>
      <c r="R44" s="21">
        <f t="shared" si="11"/>
        <v>86.16333938294011</v>
      </c>
      <c r="S44" s="24">
        <f>Q44/O44*100</f>
        <v>26.97838424241529</v>
      </c>
      <c r="T44" s="137">
        <v>2560.3</v>
      </c>
      <c r="U44" s="21">
        <v>3.857</v>
      </c>
      <c r="V44" s="138">
        <v>56.008</v>
      </c>
      <c r="W44" s="21">
        <f t="shared" si="22"/>
        <v>1452.113041223749</v>
      </c>
      <c r="X44" s="24">
        <f>V44/T44*100</f>
        <v>2.187556145764168</v>
      </c>
      <c r="Y44" s="139">
        <v>5280</v>
      </c>
      <c r="Z44" s="21">
        <v>1740.8159999999998</v>
      </c>
      <c r="AA44" s="138">
        <v>20.351</v>
      </c>
      <c r="AB44" s="21">
        <f t="shared" si="3"/>
        <v>1.169049457266018</v>
      </c>
      <c r="AC44" s="24">
        <f>AA44/Y44*100</f>
        <v>0.385435606060606</v>
      </c>
      <c r="AD44" s="138">
        <v>10990</v>
      </c>
      <c r="AE44" s="21">
        <v>4238.843</v>
      </c>
      <c r="AF44" s="138">
        <v>3599.644</v>
      </c>
      <c r="AG44" s="21">
        <f t="shared" si="12"/>
        <v>84.92043701547804</v>
      </c>
      <c r="AH44" s="24">
        <f>AF44/AD44*100</f>
        <v>32.75381255686988</v>
      </c>
      <c r="AI44" s="138">
        <v>756.3</v>
      </c>
      <c r="AJ44" s="28">
        <v>418.53642</v>
      </c>
      <c r="AK44" s="138">
        <v>569.4</v>
      </c>
      <c r="AL44" s="21">
        <f t="shared" si="13"/>
        <v>136.04550829770082</v>
      </c>
      <c r="AM44" s="24">
        <f t="shared" si="14"/>
        <v>75.28758429194764</v>
      </c>
      <c r="AN44" s="28">
        <v>0</v>
      </c>
      <c r="AO44" s="28">
        <v>0</v>
      </c>
      <c r="AP44" s="28">
        <v>0</v>
      </c>
      <c r="AQ44" s="21"/>
      <c r="AR44" s="24"/>
      <c r="AS44" s="29"/>
      <c r="AT44" s="29"/>
      <c r="AU44" s="24">
        <v>0</v>
      </c>
      <c r="AV44" s="24"/>
      <c r="AW44" s="24"/>
      <c r="AX44" s="24"/>
      <c r="AY44" s="138">
        <v>54957.4</v>
      </c>
      <c r="AZ44" s="28">
        <f t="shared" si="15"/>
        <v>27478.7</v>
      </c>
      <c r="BA44" s="138">
        <v>27478.7</v>
      </c>
      <c r="BB44" s="21"/>
      <c r="BC44" s="28">
        <v>0</v>
      </c>
      <c r="BD44" s="21">
        <v>0</v>
      </c>
      <c r="BE44" s="138">
        <v>0</v>
      </c>
      <c r="BF44" s="21">
        <f t="shared" si="16"/>
        <v>0</v>
      </c>
      <c r="BG44" s="138">
        <v>0</v>
      </c>
      <c r="BH44" s="28">
        <v>0</v>
      </c>
      <c r="BI44" s="28">
        <v>0</v>
      </c>
      <c r="BJ44" s="28">
        <v>0</v>
      </c>
      <c r="BK44" s="24"/>
      <c r="BL44" s="24"/>
      <c r="BM44" s="24"/>
      <c r="BN44" s="21">
        <f t="shared" si="27"/>
        <v>676.2</v>
      </c>
      <c r="BO44" s="21">
        <f t="shared" si="17"/>
        <v>192.51414</v>
      </c>
      <c r="BP44" s="21">
        <f t="shared" si="28"/>
        <v>276</v>
      </c>
      <c r="BQ44" s="21">
        <f t="shared" si="18"/>
        <v>143.36609248546625</v>
      </c>
      <c r="BR44" s="24">
        <f t="shared" si="19"/>
        <v>40.81632653061224</v>
      </c>
      <c r="BS44" s="138">
        <v>676.2</v>
      </c>
      <c r="BT44" s="28">
        <v>192.51414</v>
      </c>
      <c r="BU44" s="138">
        <v>276</v>
      </c>
      <c r="BV44" s="138">
        <v>0</v>
      </c>
      <c r="BW44" s="28">
        <v>0</v>
      </c>
      <c r="BX44" s="138">
        <v>0</v>
      </c>
      <c r="BY44" s="28">
        <v>0</v>
      </c>
      <c r="BZ44" s="28">
        <v>0</v>
      </c>
      <c r="CA44" s="21">
        <v>0</v>
      </c>
      <c r="CB44" s="138">
        <v>0</v>
      </c>
      <c r="CC44" s="28">
        <v>0</v>
      </c>
      <c r="CD44" s="138">
        <v>0</v>
      </c>
      <c r="CE44" s="28">
        <v>0</v>
      </c>
      <c r="CF44" s="28">
        <v>0</v>
      </c>
      <c r="CG44" s="28">
        <v>0</v>
      </c>
      <c r="CH44" s="138">
        <v>0</v>
      </c>
      <c r="CI44" s="21">
        <f t="shared" si="23"/>
        <v>0</v>
      </c>
      <c r="CJ44" s="138">
        <v>0</v>
      </c>
      <c r="CK44" s="138">
        <v>0</v>
      </c>
      <c r="CL44" s="28">
        <v>0</v>
      </c>
      <c r="CM44" s="138">
        <v>0</v>
      </c>
      <c r="CN44" s="138">
        <v>6600</v>
      </c>
      <c r="CO44" s="28">
        <v>1977.3600000000001</v>
      </c>
      <c r="CP44" s="138">
        <v>2152.632</v>
      </c>
      <c r="CQ44" s="138">
        <v>3100</v>
      </c>
      <c r="CR44" s="27">
        <v>853.74</v>
      </c>
      <c r="CS44" s="138">
        <v>1417.632</v>
      </c>
      <c r="CT44" s="138">
        <v>0</v>
      </c>
      <c r="CU44" s="28">
        <v>0</v>
      </c>
      <c r="CV44" s="138">
        <v>0</v>
      </c>
      <c r="CW44" s="138">
        <v>0</v>
      </c>
      <c r="CX44" s="28">
        <v>0</v>
      </c>
      <c r="CY44" s="138">
        <v>0</v>
      </c>
      <c r="CZ44" s="27">
        <v>0</v>
      </c>
      <c r="DA44" s="28">
        <v>0</v>
      </c>
      <c r="DB44" s="27">
        <v>0</v>
      </c>
      <c r="DC44" s="138">
        <v>610</v>
      </c>
      <c r="DD44" s="28">
        <v>182.756</v>
      </c>
      <c r="DE44" s="138">
        <v>30</v>
      </c>
      <c r="DF44" s="138">
        <v>0</v>
      </c>
      <c r="DG44" s="21">
        <f>T44+Y44+AD44+AI44+AN44+AS44+AV44+AY44+BB44+BE44+BH44+BK44+BS44+BV44+BY44+CB44+CE44+CH44+CK44+CN44+CT44+CW44+CZ44+DC44</f>
        <v>82430.2</v>
      </c>
      <c r="DH44" s="21">
        <f>U44+Z44+AE44+AJ44+AO44+AT44+AW44+AZ44+BC44+BF44+BI44+BL44+BT44+BW44+BZ44+CC44+CF44+CI44+CL44+CO44+CU44+CX44+DA44+DD44</f>
        <v>36233.382560000005</v>
      </c>
      <c r="DI44" s="21">
        <f>V44+AA44+AF44+AK44+AP44+AU44+AX44+BA44+BD44+BG44+BJ44+BM44+BU44+BX44+CA44+CD44+CG44+CJ44+CM44+CP44+CV44+CY44+DB44+DE44+DF44</f>
        <v>34182.735</v>
      </c>
      <c r="DJ44" s="27">
        <v>0</v>
      </c>
      <c r="DK44" s="27">
        <v>0</v>
      </c>
      <c r="DL44" s="27">
        <v>0</v>
      </c>
      <c r="DM44" s="138">
        <v>0</v>
      </c>
      <c r="DN44" s="27">
        <f t="shared" si="20"/>
        <v>0</v>
      </c>
      <c r="DO44" s="138">
        <v>0</v>
      </c>
      <c r="DP44" s="27">
        <v>0</v>
      </c>
      <c r="DQ44" s="27">
        <v>0</v>
      </c>
      <c r="DR44" s="27">
        <v>0</v>
      </c>
      <c r="DS44" s="27">
        <v>0</v>
      </c>
      <c r="DT44" s="27">
        <v>0</v>
      </c>
      <c r="DU44" s="138">
        <v>0</v>
      </c>
      <c r="DV44" s="27">
        <v>0</v>
      </c>
      <c r="DW44" s="27">
        <v>0</v>
      </c>
      <c r="DX44" s="138">
        <v>0</v>
      </c>
      <c r="DY44" s="138">
        <v>0</v>
      </c>
      <c r="DZ44" s="27">
        <f t="shared" si="21"/>
        <v>0</v>
      </c>
      <c r="EA44" s="138">
        <v>0</v>
      </c>
      <c r="EB44" s="27">
        <v>0</v>
      </c>
      <c r="EC44" s="21">
        <f t="shared" si="29"/>
        <v>0</v>
      </c>
      <c r="ED44" s="21">
        <f t="shared" si="29"/>
        <v>0</v>
      </c>
      <c r="EE44" s="21">
        <f t="shared" si="7"/>
        <v>0</v>
      </c>
    </row>
    <row r="45" spans="1:135" s="32" customFormat="1" ht="20.25" customHeight="1">
      <c r="A45" s="22">
        <v>36</v>
      </c>
      <c r="B45" s="31" t="s">
        <v>84</v>
      </c>
      <c r="C45" s="21">
        <v>11719.2166</v>
      </c>
      <c r="D45" s="21">
        <v>2714.4221</v>
      </c>
      <c r="E45" s="21">
        <f t="shared" si="8"/>
        <v>46443.9</v>
      </c>
      <c r="F45" s="21">
        <f t="shared" si="9"/>
        <v>21668.971759999997</v>
      </c>
      <c r="G45" s="21">
        <f t="shared" si="24"/>
        <v>18956.988</v>
      </c>
      <c r="H45" s="21">
        <f t="shared" si="25"/>
        <v>87.48448338925706</v>
      </c>
      <c r="I45" s="21">
        <f t="shared" si="26"/>
        <v>40.816959816036125</v>
      </c>
      <c r="J45" s="21">
        <f>T45+Y45+AD45+AI45+AN45+AS45+BK45+BS45+BV45+BY45+CB45+CE45+CK45+CN45+CT45+CW45+DC45</f>
        <v>9594.6</v>
      </c>
      <c r="K45" s="21">
        <f>U45+Z45+AE45+AJ45+AO45+AT45+BL45+BT45+BW45+BZ45+CC45+CF45+CL45+CO45+CU45+CX45+DD45</f>
        <v>3244.32176</v>
      </c>
      <c r="L45" s="21">
        <f>V45+AA45+AF45+AK45+AP45+AU45+BM45+BU45+BX45+CA45+CD45+CG45+CM45+CP45+CV45+CY45+DE45+DF45</f>
        <v>3111.7879999999996</v>
      </c>
      <c r="M45" s="21">
        <f t="shared" si="10"/>
        <v>95.91490086975836</v>
      </c>
      <c r="N45" s="21">
        <f>L45/J45*100</f>
        <v>32.432701728055356</v>
      </c>
      <c r="O45" s="21">
        <f>T45+AD45</f>
        <v>2500</v>
      </c>
      <c r="P45" s="21">
        <f>U45+AE45</f>
        <v>964.2500000000001</v>
      </c>
      <c r="Q45" s="21">
        <f>V45+AF45</f>
        <v>1908.882</v>
      </c>
      <c r="R45" s="21">
        <f t="shared" si="11"/>
        <v>197.96546538760694</v>
      </c>
      <c r="S45" s="24">
        <f>Q45/O45*100</f>
        <v>76.35528000000001</v>
      </c>
      <c r="T45" s="137">
        <v>100</v>
      </c>
      <c r="U45" s="21">
        <v>38.57</v>
      </c>
      <c r="V45" s="138">
        <v>0.101</v>
      </c>
      <c r="W45" s="21">
        <f t="shared" si="22"/>
        <v>0.26186155042779363</v>
      </c>
      <c r="X45" s="24">
        <f>V45/T45*100</f>
        <v>0.101</v>
      </c>
      <c r="Y45" s="139">
        <v>2550</v>
      </c>
      <c r="Z45" s="21">
        <v>840.735</v>
      </c>
      <c r="AA45" s="138">
        <v>49.076</v>
      </c>
      <c r="AB45" s="21">
        <f t="shared" si="3"/>
        <v>5.837273338210019</v>
      </c>
      <c r="AC45" s="24">
        <f>AA45/Y45*100</f>
        <v>1.9245490196078432</v>
      </c>
      <c r="AD45" s="138">
        <v>2400</v>
      </c>
      <c r="AE45" s="21">
        <v>925.6800000000001</v>
      </c>
      <c r="AF45" s="138">
        <v>1908.781</v>
      </c>
      <c r="AG45" s="21">
        <f t="shared" si="12"/>
        <v>206.2031155474894</v>
      </c>
      <c r="AH45" s="24">
        <f>AF45/AD45*100</f>
        <v>79.53254166666667</v>
      </c>
      <c r="AI45" s="138">
        <v>321</v>
      </c>
      <c r="AJ45" s="28">
        <v>177.6414</v>
      </c>
      <c r="AK45" s="138">
        <v>200.5</v>
      </c>
      <c r="AL45" s="21">
        <f t="shared" si="13"/>
        <v>112.86783373695546</v>
      </c>
      <c r="AM45" s="24">
        <f t="shared" si="14"/>
        <v>62.46105919003115</v>
      </c>
      <c r="AN45" s="28">
        <v>0</v>
      </c>
      <c r="AO45" s="28">
        <v>0</v>
      </c>
      <c r="AP45" s="28">
        <v>0</v>
      </c>
      <c r="AQ45" s="21"/>
      <c r="AR45" s="24"/>
      <c r="AS45" s="29"/>
      <c r="AT45" s="29"/>
      <c r="AU45" s="24">
        <v>0</v>
      </c>
      <c r="AV45" s="24"/>
      <c r="AW45" s="24"/>
      <c r="AX45" s="24"/>
      <c r="AY45" s="138">
        <v>31690.3</v>
      </c>
      <c r="AZ45" s="28">
        <f t="shared" si="15"/>
        <v>15845.15</v>
      </c>
      <c r="BA45" s="138">
        <v>15845.2</v>
      </c>
      <c r="BB45" s="21"/>
      <c r="BC45" s="28">
        <v>0</v>
      </c>
      <c r="BD45" s="21">
        <v>0</v>
      </c>
      <c r="BE45" s="138">
        <v>0</v>
      </c>
      <c r="BF45" s="21">
        <f t="shared" si="16"/>
        <v>0</v>
      </c>
      <c r="BG45" s="138">
        <v>0</v>
      </c>
      <c r="BH45" s="28">
        <v>0</v>
      </c>
      <c r="BI45" s="28">
        <v>0</v>
      </c>
      <c r="BJ45" s="28">
        <v>0</v>
      </c>
      <c r="BK45" s="24"/>
      <c r="BL45" s="24"/>
      <c r="BM45" s="24"/>
      <c r="BN45" s="21">
        <f t="shared" si="27"/>
        <v>248</v>
      </c>
      <c r="BO45" s="21">
        <f t="shared" si="17"/>
        <v>70.6056</v>
      </c>
      <c r="BP45" s="21">
        <f t="shared" si="28"/>
        <v>140</v>
      </c>
      <c r="BQ45" s="21">
        <f t="shared" si="18"/>
        <v>198.28455533272148</v>
      </c>
      <c r="BR45" s="24">
        <f t="shared" si="19"/>
        <v>56.451612903225815</v>
      </c>
      <c r="BS45" s="138">
        <v>248</v>
      </c>
      <c r="BT45" s="28">
        <v>70.6056</v>
      </c>
      <c r="BU45" s="138">
        <v>140</v>
      </c>
      <c r="BV45" s="138">
        <v>0</v>
      </c>
      <c r="BW45" s="28">
        <v>0</v>
      </c>
      <c r="BX45" s="138">
        <v>0</v>
      </c>
      <c r="BY45" s="28">
        <v>0</v>
      </c>
      <c r="BZ45" s="28">
        <v>0</v>
      </c>
      <c r="CA45" s="21">
        <v>0</v>
      </c>
      <c r="CB45" s="138">
        <v>0</v>
      </c>
      <c r="CC45" s="28">
        <v>0</v>
      </c>
      <c r="CD45" s="138">
        <v>0</v>
      </c>
      <c r="CE45" s="28">
        <v>0</v>
      </c>
      <c r="CF45" s="28">
        <v>0</v>
      </c>
      <c r="CG45" s="28">
        <v>0</v>
      </c>
      <c r="CH45" s="138">
        <v>0</v>
      </c>
      <c r="CI45" s="21">
        <f t="shared" si="23"/>
        <v>0</v>
      </c>
      <c r="CJ45" s="138">
        <v>0</v>
      </c>
      <c r="CK45" s="138">
        <v>0</v>
      </c>
      <c r="CL45" s="28">
        <v>0</v>
      </c>
      <c r="CM45" s="138">
        <v>0</v>
      </c>
      <c r="CN45" s="138">
        <v>3975.6</v>
      </c>
      <c r="CO45" s="28">
        <v>1191.08976</v>
      </c>
      <c r="CP45" s="138">
        <v>813.33</v>
      </c>
      <c r="CQ45" s="138">
        <v>1707.6</v>
      </c>
      <c r="CR45" s="27">
        <v>470.27304</v>
      </c>
      <c r="CS45" s="138">
        <v>101.4</v>
      </c>
      <c r="CT45" s="138">
        <v>0</v>
      </c>
      <c r="CU45" s="28">
        <v>0</v>
      </c>
      <c r="CV45" s="138">
        <v>0</v>
      </c>
      <c r="CW45" s="138">
        <v>0</v>
      </c>
      <c r="CX45" s="28">
        <v>0</v>
      </c>
      <c r="CY45" s="138">
        <v>0</v>
      </c>
      <c r="CZ45" s="27">
        <v>0</v>
      </c>
      <c r="DA45" s="28">
        <v>0</v>
      </c>
      <c r="DB45" s="27">
        <v>0</v>
      </c>
      <c r="DC45" s="138">
        <v>0</v>
      </c>
      <c r="DD45" s="28">
        <v>0</v>
      </c>
      <c r="DE45" s="138">
        <v>0</v>
      </c>
      <c r="DF45" s="138">
        <v>0</v>
      </c>
      <c r="DG45" s="21">
        <f>T45+Y45+AD45+AI45+AN45+AS45+AV45+AY45+BB45+BE45+BH45+BK45+BS45+BV45+BY45+CB45+CE45+CH45+CK45+CN45+CT45+CW45+CZ45+DC45</f>
        <v>41284.9</v>
      </c>
      <c r="DH45" s="21">
        <f>U45+Z45+AE45+AJ45+AO45+AT45+AW45+AZ45+BC45+BF45+BI45+BL45+BT45+BW45+BZ45+CC45+CF45+CI45+CL45+CO45+CU45+CX45+DA45+DD45</f>
        <v>19089.471759999997</v>
      </c>
      <c r="DI45" s="21">
        <f>V45+AA45+AF45+AK45+AP45+AU45+AX45+BA45+BD45+BG45+BJ45+BM45+BU45+BX45+CA45+CD45+CG45+CJ45+CM45+CP45+CV45+CY45+DB45+DE45+DF45</f>
        <v>18956.988</v>
      </c>
      <c r="DJ45" s="27">
        <v>0</v>
      </c>
      <c r="DK45" s="27">
        <v>0</v>
      </c>
      <c r="DL45" s="27">
        <v>0</v>
      </c>
      <c r="DM45" s="138">
        <v>5159</v>
      </c>
      <c r="DN45" s="27">
        <f t="shared" si="20"/>
        <v>2579.5</v>
      </c>
      <c r="DO45" s="138">
        <v>0</v>
      </c>
      <c r="DP45" s="27">
        <v>0</v>
      </c>
      <c r="DQ45" s="27">
        <v>0</v>
      </c>
      <c r="DR45" s="27">
        <v>0</v>
      </c>
      <c r="DS45" s="27">
        <v>0</v>
      </c>
      <c r="DT45" s="27">
        <v>0</v>
      </c>
      <c r="DU45" s="138">
        <v>0</v>
      </c>
      <c r="DV45" s="27">
        <v>0</v>
      </c>
      <c r="DW45" s="27">
        <v>0</v>
      </c>
      <c r="DX45" s="138">
        <v>0</v>
      </c>
      <c r="DY45" s="138">
        <v>0</v>
      </c>
      <c r="DZ45" s="27">
        <f t="shared" si="21"/>
        <v>0</v>
      </c>
      <c r="EA45" s="138">
        <v>0</v>
      </c>
      <c r="EB45" s="27">
        <v>0</v>
      </c>
      <c r="EC45" s="21">
        <f t="shared" si="29"/>
        <v>5159</v>
      </c>
      <c r="ED45" s="21">
        <f t="shared" si="29"/>
        <v>2579.5</v>
      </c>
      <c r="EE45" s="21">
        <f t="shared" si="7"/>
        <v>0</v>
      </c>
    </row>
    <row r="46" spans="1:135" s="32" customFormat="1" ht="20.25" customHeight="1">
      <c r="A46" s="22">
        <v>37</v>
      </c>
      <c r="B46" s="31" t="s">
        <v>85</v>
      </c>
      <c r="C46" s="21">
        <v>9553.4288</v>
      </c>
      <c r="D46" s="21">
        <v>2110.7134</v>
      </c>
      <c r="E46" s="21">
        <f t="shared" si="8"/>
        <v>25486.2</v>
      </c>
      <c r="F46" s="21">
        <f t="shared" si="9"/>
        <v>11621.55354</v>
      </c>
      <c r="G46" s="21">
        <f t="shared" si="24"/>
        <v>11952.255</v>
      </c>
      <c r="H46" s="21">
        <f t="shared" si="25"/>
        <v>102.8455873723058</v>
      </c>
      <c r="I46" s="21">
        <f t="shared" si="26"/>
        <v>46.8969677707936</v>
      </c>
      <c r="J46" s="21">
        <f>T46+Y46+AD46+AI46+AN46+AS46+BK46+BS46+BV46+BY46+CB46+CE46+CK46+CN46+CT46+CW46+DC46</f>
        <v>7294.5</v>
      </c>
      <c r="K46" s="21">
        <f>U46+Z46+AE46+AJ46+AO46+AT46+BL46+BT46+BW46+BZ46+CC46+CF46+CL46+CO46+CU46+CX46+DD46</f>
        <v>2525.70354</v>
      </c>
      <c r="L46" s="21">
        <f>V46+AA46+AF46+AK46+AP46+AU46+BM46+BU46+BX46+CA46+CD46+CG46+CM46+CP46+CV46+CY46+DE46+DF46</f>
        <v>2856.3549999999996</v>
      </c>
      <c r="M46" s="21">
        <f t="shared" si="10"/>
        <v>113.09145965721692</v>
      </c>
      <c r="N46" s="21">
        <f>L46/J46*100</f>
        <v>39.157653026252646</v>
      </c>
      <c r="O46" s="21">
        <f>T46+AD46</f>
        <v>2710</v>
      </c>
      <c r="P46" s="21">
        <f>U46+AE46</f>
        <v>1045.2469999999998</v>
      </c>
      <c r="Q46" s="21">
        <f>V46+AF46</f>
        <v>2035.745</v>
      </c>
      <c r="R46" s="21">
        <f t="shared" si="11"/>
        <v>194.7620992932771</v>
      </c>
      <c r="S46" s="24">
        <f>Q46/O46*100</f>
        <v>75.11974169741697</v>
      </c>
      <c r="T46" s="137">
        <v>129</v>
      </c>
      <c r="U46" s="21">
        <v>49.7553</v>
      </c>
      <c r="V46" s="138">
        <v>0.068</v>
      </c>
      <c r="W46" s="21">
        <f t="shared" si="22"/>
        <v>0.13666885738805715</v>
      </c>
      <c r="X46" s="24">
        <f>V46/T46*100</f>
        <v>0.05271317829457365</v>
      </c>
      <c r="Y46" s="139">
        <v>3409</v>
      </c>
      <c r="Z46" s="21">
        <v>1123.9473</v>
      </c>
      <c r="AA46" s="138">
        <v>384.5</v>
      </c>
      <c r="AB46" s="21">
        <f t="shared" si="3"/>
        <v>34.20978901768793</v>
      </c>
      <c r="AC46" s="24">
        <f>AA46/Y46*100</f>
        <v>11.27896743913171</v>
      </c>
      <c r="AD46" s="138">
        <v>2581</v>
      </c>
      <c r="AE46" s="21">
        <v>995.4916999999999</v>
      </c>
      <c r="AF46" s="138">
        <v>2035.677</v>
      </c>
      <c r="AG46" s="21">
        <f t="shared" si="12"/>
        <v>204.48960046577986</v>
      </c>
      <c r="AH46" s="24">
        <f>AF46/AD46*100</f>
        <v>78.8716388996513</v>
      </c>
      <c r="AI46" s="138">
        <v>28.8</v>
      </c>
      <c r="AJ46" s="28">
        <v>15.937920000000004</v>
      </c>
      <c r="AK46" s="138">
        <v>46.6</v>
      </c>
      <c r="AL46" s="21">
        <f t="shared" si="13"/>
        <v>292.3844516724892</v>
      </c>
      <c r="AM46" s="24">
        <f t="shared" si="14"/>
        <v>161.80555555555557</v>
      </c>
      <c r="AN46" s="28">
        <v>0</v>
      </c>
      <c r="AO46" s="28">
        <v>0</v>
      </c>
      <c r="AP46" s="28">
        <v>0</v>
      </c>
      <c r="AQ46" s="21"/>
      <c r="AR46" s="24"/>
      <c r="AS46" s="29"/>
      <c r="AT46" s="29"/>
      <c r="AU46" s="24">
        <v>0</v>
      </c>
      <c r="AV46" s="24"/>
      <c r="AW46" s="24"/>
      <c r="AX46" s="24"/>
      <c r="AY46" s="138">
        <v>18191.7</v>
      </c>
      <c r="AZ46" s="28">
        <f t="shared" si="15"/>
        <v>9095.85</v>
      </c>
      <c r="BA46" s="138">
        <v>9095.9</v>
      </c>
      <c r="BB46" s="21"/>
      <c r="BC46" s="28">
        <v>0</v>
      </c>
      <c r="BD46" s="21">
        <v>0</v>
      </c>
      <c r="BE46" s="138">
        <v>0</v>
      </c>
      <c r="BF46" s="21">
        <f t="shared" si="16"/>
        <v>0</v>
      </c>
      <c r="BG46" s="138">
        <v>0</v>
      </c>
      <c r="BH46" s="28">
        <v>0</v>
      </c>
      <c r="BI46" s="28">
        <v>0</v>
      </c>
      <c r="BJ46" s="28">
        <v>0</v>
      </c>
      <c r="BK46" s="24"/>
      <c r="BL46" s="24"/>
      <c r="BM46" s="24"/>
      <c r="BN46" s="21">
        <f t="shared" si="27"/>
        <v>200</v>
      </c>
      <c r="BO46" s="21">
        <f t="shared" si="17"/>
        <v>56.94</v>
      </c>
      <c r="BP46" s="21">
        <f t="shared" si="28"/>
        <v>0</v>
      </c>
      <c r="BQ46" s="21">
        <f t="shared" si="18"/>
        <v>0</v>
      </c>
      <c r="BR46" s="24">
        <f t="shared" si="19"/>
        <v>0</v>
      </c>
      <c r="BS46" s="138">
        <v>200</v>
      </c>
      <c r="BT46" s="28">
        <v>56.94</v>
      </c>
      <c r="BU46" s="138">
        <v>0</v>
      </c>
      <c r="BV46" s="138">
        <v>0</v>
      </c>
      <c r="BW46" s="28">
        <v>0</v>
      </c>
      <c r="BX46" s="138">
        <v>0</v>
      </c>
      <c r="BY46" s="28">
        <v>0</v>
      </c>
      <c r="BZ46" s="28">
        <v>0</v>
      </c>
      <c r="CA46" s="21">
        <v>0</v>
      </c>
      <c r="CB46" s="138">
        <v>0</v>
      </c>
      <c r="CC46" s="28">
        <v>0</v>
      </c>
      <c r="CD46" s="138">
        <v>0</v>
      </c>
      <c r="CE46" s="28">
        <v>0</v>
      </c>
      <c r="CF46" s="28">
        <v>0</v>
      </c>
      <c r="CG46" s="28">
        <v>0</v>
      </c>
      <c r="CH46" s="138">
        <v>0</v>
      </c>
      <c r="CI46" s="21">
        <f t="shared" si="23"/>
        <v>0</v>
      </c>
      <c r="CJ46" s="138">
        <v>0</v>
      </c>
      <c r="CK46" s="138">
        <v>0</v>
      </c>
      <c r="CL46" s="28">
        <v>0</v>
      </c>
      <c r="CM46" s="138">
        <v>0</v>
      </c>
      <c r="CN46" s="138">
        <v>946.7</v>
      </c>
      <c r="CO46" s="28">
        <v>283.63132</v>
      </c>
      <c r="CP46" s="138">
        <v>107</v>
      </c>
      <c r="CQ46" s="138">
        <v>946.7</v>
      </c>
      <c r="CR46" s="27">
        <v>260.72118</v>
      </c>
      <c r="CS46" s="138">
        <v>106</v>
      </c>
      <c r="CT46" s="138">
        <v>0</v>
      </c>
      <c r="CU46" s="28">
        <v>0</v>
      </c>
      <c r="CV46" s="138">
        <v>0</v>
      </c>
      <c r="CW46" s="138">
        <v>0</v>
      </c>
      <c r="CX46" s="28">
        <v>0</v>
      </c>
      <c r="CY46" s="138">
        <v>282.51</v>
      </c>
      <c r="CZ46" s="27">
        <v>0</v>
      </c>
      <c r="DA46" s="28">
        <v>0</v>
      </c>
      <c r="DB46" s="27">
        <v>0</v>
      </c>
      <c r="DC46" s="138">
        <v>0</v>
      </c>
      <c r="DD46" s="28">
        <v>0</v>
      </c>
      <c r="DE46" s="138">
        <v>0</v>
      </c>
      <c r="DF46" s="138">
        <v>0</v>
      </c>
      <c r="DG46" s="21">
        <f>T46+Y46+AD46+AI46+AN46+AS46+AV46+AY46+BB46+BE46+BH46+BK46+BS46+BV46+BY46+CB46+CE46+CH46+CK46+CN46+CT46+CW46+CZ46+DC46</f>
        <v>25486.2</v>
      </c>
      <c r="DH46" s="21">
        <f>U46+Z46+AE46+AJ46+AO46+AT46+AW46+AZ46+BC46+BF46+BI46+BL46+BT46+BW46+BZ46+CC46+CF46+CI46+CL46+CO46+CU46+CX46+DA46+DD46</f>
        <v>11621.55354</v>
      </c>
      <c r="DI46" s="21">
        <f>V46+AA46+AF46+AK46+AP46+AU46+AX46+BA46+BD46+BG46+BJ46+BM46+BU46+BX46+CA46+CD46+CG46+CJ46+CM46+CP46+CV46+CY46+DB46+DE46+DF46</f>
        <v>11952.255</v>
      </c>
      <c r="DJ46" s="27">
        <v>0</v>
      </c>
      <c r="DK46" s="27">
        <v>0</v>
      </c>
      <c r="DL46" s="27">
        <v>0</v>
      </c>
      <c r="DM46" s="138">
        <v>0</v>
      </c>
      <c r="DN46" s="27">
        <f t="shared" si="20"/>
        <v>0</v>
      </c>
      <c r="DO46" s="138">
        <v>0</v>
      </c>
      <c r="DP46" s="27">
        <v>0</v>
      </c>
      <c r="DQ46" s="27">
        <v>0</v>
      </c>
      <c r="DR46" s="27">
        <v>0</v>
      </c>
      <c r="DS46" s="27">
        <v>0</v>
      </c>
      <c r="DT46" s="27">
        <v>0</v>
      </c>
      <c r="DU46" s="138">
        <v>0</v>
      </c>
      <c r="DV46" s="27">
        <v>0</v>
      </c>
      <c r="DW46" s="27">
        <v>0</v>
      </c>
      <c r="DX46" s="138">
        <v>0</v>
      </c>
      <c r="DY46" s="138">
        <v>0</v>
      </c>
      <c r="DZ46" s="27">
        <f t="shared" si="21"/>
        <v>0</v>
      </c>
      <c r="EA46" s="138">
        <v>0</v>
      </c>
      <c r="EB46" s="27">
        <v>0</v>
      </c>
      <c r="EC46" s="21">
        <f t="shared" si="29"/>
        <v>0</v>
      </c>
      <c r="ED46" s="21">
        <f t="shared" si="29"/>
        <v>0</v>
      </c>
      <c r="EE46" s="21">
        <f t="shared" si="7"/>
        <v>0</v>
      </c>
    </row>
    <row r="47" spans="1:135" s="32" customFormat="1" ht="20.25" customHeight="1">
      <c r="A47" s="22">
        <v>38</v>
      </c>
      <c r="B47" s="31" t="s">
        <v>86</v>
      </c>
      <c r="C47" s="21">
        <v>0.7589</v>
      </c>
      <c r="D47" s="21">
        <v>692.6732</v>
      </c>
      <c r="E47" s="21">
        <f t="shared" si="8"/>
        <v>40116.3</v>
      </c>
      <c r="F47" s="21">
        <f t="shared" si="9"/>
        <v>17185.3993</v>
      </c>
      <c r="G47" s="21">
        <f t="shared" si="24"/>
        <v>17715.843</v>
      </c>
      <c r="H47" s="21">
        <f t="shared" si="25"/>
        <v>103.08659514242417</v>
      </c>
      <c r="I47" s="21">
        <f t="shared" si="26"/>
        <v>44.16120878545628</v>
      </c>
      <c r="J47" s="21">
        <f>T47+Y47+AD47+AI47+AN47+AS47+BK47+BS47+BV47+BY47+CB47+CE47+CK47+CN47+CT47+CW47+DC47</f>
        <v>10746.3</v>
      </c>
      <c r="K47" s="21">
        <f>U47+Z47+AE47+AJ47+AO47+AT47+BL47+BT47+BW47+BZ47+CC47+CF47+CL47+CO47+CU47+CX47+DD47</f>
        <v>2500.3993</v>
      </c>
      <c r="L47" s="21">
        <f>V47+AA47+AF47+AK47+AP47+AU47+BM47+BU47+BX47+CA47+CD47+CG47+CM47+CP47+CV47+CY47+DE47+DF47</f>
        <v>3030.8430000000003</v>
      </c>
      <c r="M47" s="21">
        <f t="shared" si="10"/>
        <v>121.21435964247792</v>
      </c>
      <c r="N47" s="21">
        <f>L47/J47*100</f>
        <v>28.203595656179342</v>
      </c>
      <c r="O47" s="21">
        <f>T47+AD47</f>
        <v>4731</v>
      </c>
      <c r="P47" s="21">
        <f>U47+AE47</f>
        <v>1670.4667</v>
      </c>
      <c r="Q47" s="21">
        <f>V47+AF47</f>
        <v>1556.2640000000001</v>
      </c>
      <c r="R47" s="21">
        <f t="shared" si="11"/>
        <v>93.163425526531</v>
      </c>
      <c r="S47" s="24">
        <f>Q47/O47*100</f>
        <v>32.89503276262947</v>
      </c>
      <c r="T47" s="137">
        <v>431</v>
      </c>
      <c r="U47" s="21">
        <v>11.9567</v>
      </c>
      <c r="V47" s="138">
        <v>131.075</v>
      </c>
      <c r="W47" s="21">
        <f t="shared" si="22"/>
        <v>1096.2472923130963</v>
      </c>
      <c r="X47" s="24">
        <f>V47/T47*100</f>
        <v>30.41183294663573</v>
      </c>
      <c r="Y47" s="139">
        <v>3500.3</v>
      </c>
      <c r="Z47" s="21">
        <v>0</v>
      </c>
      <c r="AA47" s="138">
        <v>200.5</v>
      </c>
      <c r="AB47" s="21" t="e">
        <f t="shared" si="3"/>
        <v>#DIV/0!</v>
      </c>
      <c r="AC47" s="24">
        <f>AA47/Y47*100</f>
        <v>5.728080450247122</v>
      </c>
      <c r="AD47" s="138">
        <v>4300</v>
      </c>
      <c r="AE47" s="21">
        <v>1658.51</v>
      </c>
      <c r="AF47" s="138">
        <v>1425.189</v>
      </c>
      <c r="AG47" s="21">
        <f t="shared" si="12"/>
        <v>85.93189067295344</v>
      </c>
      <c r="AH47" s="24">
        <f>AF47/AD47*100</f>
        <v>33.14393023255814</v>
      </c>
      <c r="AI47" s="138">
        <v>331</v>
      </c>
      <c r="AJ47" s="28">
        <v>183.17540000000002</v>
      </c>
      <c r="AK47" s="138">
        <v>241.5</v>
      </c>
      <c r="AL47" s="21">
        <f t="shared" si="13"/>
        <v>131.84084762473563</v>
      </c>
      <c r="AM47" s="24">
        <f t="shared" si="14"/>
        <v>72.9607250755287</v>
      </c>
      <c r="AN47" s="28">
        <v>0</v>
      </c>
      <c r="AO47" s="28">
        <v>0</v>
      </c>
      <c r="AP47" s="28">
        <v>0</v>
      </c>
      <c r="AQ47" s="21"/>
      <c r="AR47" s="24"/>
      <c r="AS47" s="29"/>
      <c r="AT47" s="29"/>
      <c r="AU47" s="24">
        <v>0</v>
      </c>
      <c r="AV47" s="24"/>
      <c r="AW47" s="24"/>
      <c r="AX47" s="24"/>
      <c r="AY47" s="138">
        <v>29370</v>
      </c>
      <c r="AZ47" s="28">
        <f t="shared" si="15"/>
        <v>14685</v>
      </c>
      <c r="BA47" s="138">
        <v>14685</v>
      </c>
      <c r="BB47" s="21"/>
      <c r="BC47" s="28">
        <v>0</v>
      </c>
      <c r="BD47" s="21">
        <v>0</v>
      </c>
      <c r="BE47" s="138">
        <v>0</v>
      </c>
      <c r="BF47" s="21">
        <f t="shared" si="16"/>
        <v>0</v>
      </c>
      <c r="BG47" s="138">
        <v>0</v>
      </c>
      <c r="BH47" s="28">
        <v>0</v>
      </c>
      <c r="BI47" s="28">
        <v>0</v>
      </c>
      <c r="BJ47" s="28">
        <v>0</v>
      </c>
      <c r="BK47" s="24"/>
      <c r="BL47" s="24"/>
      <c r="BM47" s="24"/>
      <c r="BN47" s="21">
        <f t="shared" si="27"/>
        <v>508</v>
      </c>
      <c r="BO47" s="21">
        <f t="shared" si="17"/>
        <v>144.6276</v>
      </c>
      <c r="BP47" s="21">
        <f t="shared" si="28"/>
        <v>24.5</v>
      </c>
      <c r="BQ47" s="21">
        <f t="shared" si="18"/>
        <v>16.940058467401798</v>
      </c>
      <c r="BR47" s="24">
        <f t="shared" si="19"/>
        <v>4.822834645669291</v>
      </c>
      <c r="BS47" s="138">
        <v>170</v>
      </c>
      <c r="BT47" s="28">
        <v>48.398999999999994</v>
      </c>
      <c r="BU47" s="138">
        <v>0</v>
      </c>
      <c r="BV47" s="138">
        <v>0</v>
      </c>
      <c r="BW47" s="28">
        <v>0</v>
      </c>
      <c r="BX47" s="138">
        <v>0</v>
      </c>
      <c r="BY47" s="28">
        <v>0</v>
      </c>
      <c r="BZ47" s="28">
        <v>0</v>
      </c>
      <c r="CA47" s="21">
        <v>0</v>
      </c>
      <c r="CB47" s="138">
        <v>338</v>
      </c>
      <c r="CC47" s="28">
        <v>96.2286</v>
      </c>
      <c r="CD47" s="138">
        <v>24.5</v>
      </c>
      <c r="CE47" s="28">
        <v>0</v>
      </c>
      <c r="CF47" s="28">
        <v>0</v>
      </c>
      <c r="CG47" s="28">
        <v>0</v>
      </c>
      <c r="CH47" s="138">
        <v>0</v>
      </c>
      <c r="CI47" s="21">
        <f t="shared" si="23"/>
        <v>0</v>
      </c>
      <c r="CJ47" s="138">
        <v>0</v>
      </c>
      <c r="CK47" s="138">
        <v>0</v>
      </c>
      <c r="CL47" s="28">
        <v>0</v>
      </c>
      <c r="CM47" s="138">
        <v>0</v>
      </c>
      <c r="CN47" s="138">
        <v>1676</v>
      </c>
      <c r="CO47" s="28">
        <v>502.12960000000004</v>
      </c>
      <c r="CP47" s="138">
        <v>390.577</v>
      </c>
      <c r="CQ47" s="138">
        <v>1676</v>
      </c>
      <c r="CR47" s="27">
        <v>461.5704</v>
      </c>
      <c r="CS47" s="138">
        <v>335.077</v>
      </c>
      <c r="CT47" s="138">
        <v>0</v>
      </c>
      <c r="CU47" s="28">
        <v>0</v>
      </c>
      <c r="CV47" s="138">
        <v>617.502</v>
      </c>
      <c r="CW47" s="138">
        <v>0</v>
      </c>
      <c r="CX47" s="28">
        <v>0</v>
      </c>
      <c r="CY47" s="138">
        <v>0</v>
      </c>
      <c r="CZ47" s="27">
        <v>0</v>
      </c>
      <c r="DA47" s="28">
        <v>0</v>
      </c>
      <c r="DB47" s="27">
        <v>0</v>
      </c>
      <c r="DC47" s="138">
        <v>0</v>
      </c>
      <c r="DD47" s="28">
        <v>0</v>
      </c>
      <c r="DE47" s="138">
        <v>0</v>
      </c>
      <c r="DF47" s="138">
        <v>0</v>
      </c>
      <c r="DG47" s="21">
        <f>T47+Y47+AD47+AI47+AN47+AS47+AV47+AY47+BB47+BE47+BH47+BK47+BS47+BV47+BY47+CB47+CE47+CH47+CK47+CN47+CT47+CW47+CZ47+DC47</f>
        <v>40116.3</v>
      </c>
      <c r="DH47" s="21">
        <f>U47+Z47+AE47+AJ47+AO47+AT47+AW47+AZ47+BC47+BF47+BI47+BL47+BT47+BW47+BZ47+CC47+CF47+CI47+CL47+CO47+CU47+CX47+DA47+DD47</f>
        <v>17185.3993</v>
      </c>
      <c r="DI47" s="21">
        <f>V47+AA47+AF47+AK47+AP47+AU47+AX47+BA47+BD47+BG47+BJ47+BM47+BU47+BX47+CA47+CD47+CG47+CJ47+CM47+CP47+CV47+CY47+DB47+DE47+DF47</f>
        <v>17715.843</v>
      </c>
      <c r="DJ47" s="27">
        <v>0</v>
      </c>
      <c r="DK47" s="27">
        <v>0</v>
      </c>
      <c r="DL47" s="27">
        <v>0</v>
      </c>
      <c r="DM47" s="138">
        <v>0</v>
      </c>
      <c r="DN47" s="27">
        <f t="shared" si="20"/>
        <v>0</v>
      </c>
      <c r="DO47" s="138">
        <v>0</v>
      </c>
      <c r="DP47" s="27">
        <v>0</v>
      </c>
      <c r="DQ47" s="27">
        <v>0</v>
      </c>
      <c r="DR47" s="27">
        <v>0</v>
      </c>
      <c r="DS47" s="27">
        <v>0</v>
      </c>
      <c r="DT47" s="27">
        <v>0</v>
      </c>
      <c r="DU47" s="138">
        <v>0</v>
      </c>
      <c r="DV47" s="27">
        <v>0</v>
      </c>
      <c r="DW47" s="27">
        <v>0</v>
      </c>
      <c r="DX47" s="138">
        <v>0</v>
      </c>
      <c r="DY47" s="138">
        <v>1000</v>
      </c>
      <c r="DZ47" s="27">
        <f t="shared" si="21"/>
        <v>500</v>
      </c>
      <c r="EA47" s="138">
        <v>1000</v>
      </c>
      <c r="EB47" s="27">
        <v>0</v>
      </c>
      <c r="EC47" s="21">
        <f t="shared" si="29"/>
        <v>1000</v>
      </c>
      <c r="ED47" s="21">
        <f t="shared" si="29"/>
        <v>500</v>
      </c>
      <c r="EE47" s="21">
        <f t="shared" si="7"/>
        <v>1000</v>
      </c>
    </row>
    <row r="48" spans="1:135" s="32" customFormat="1" ht="20.25" customHeight="1">
      <c r="A48" s="22">
        <v>39</v>
      </c>
      <c r="B48" s="31" t="s">
        <v>87</v>
      </c>
      <c r="C48" s="21">
        <v>3010.1944</v>
      </c>
      <c r="D48" s="21">
        <v>2649.778</v>
      </c>
      <c r="E48" s="21">
        <f t="shared" si="8"/>
        <v>20188.6</v>
      </c>
      <c r="F48" s="21">
        <f t="shared" si="9"/>
        <v>9257.181680000002</v>
      </c>
      <c r="G48" s="21">
        <f t="shared" si="24"/>
        <v>9289.625999999998</v>
      </c>
      <c r="H48" s="21">
        <f t="shared" si="25"/>
        <v>100.35047729559085</v>
      </c>
      <c r="I48" s="21">
        <f t="shared" si="26"/>
        <v>46.014215943651365</v>
      </c>
      <c r="J48" s="21">
        <f>T48+Y48+AD48+AI48+AN48+AS48+BK48+BS48+BV48+BY48+CB48+CE48+CK48+CN48+CT48+CW48+DC48</f>
        <v>5272.2</v>
      </c>
      <c r="K48" s="21">
        <f>U48+Z48+AE48+AJ48+AO48+AT48+BL48+BT48+BW48+BZ48+CC48+CF48+CL48+CO48+CU48+CX48+DD48</f>
        <v>1798.98168</v>
      </c>
      <c r="L48" s="21">
        <f>V48+AA48+AF48+AK48+AP48+AU48+BM48+BU48+BX48+CA48+CD48+CG48+CM48+CP48+CV48+CY48+DE48+DF48</f>
        <v>1550.846</v>
      </c>
      <c r="M48" s="21">
        <f t="shared" si="10"/>
        <v>86.20688121737848</v>
      </c>
      <c r="N48" s="21">
        <f>L48/J48*100</f>
        <v>29.415538105534694</v>
      </c>
      <c r="O48" s="21">
        <f>T48+AD48</f>
        <v>2738</v>
      </c>
      <c r="P48" s="21">
        <f>U48+AE48</f>
        <v>964.25</v>
      </c>
      <c r="Q48" s="21">
        <f>V48+AF48</f>
        <v>858.1160000000001</v>
      </c>
      <c r="R48" s="21">
        <f t="shared" si="11"/>
        <v>88.99310344827586</v>
      </c>
      <c r="S48" s="24">
        <f>Q48/O48*100</f>
        <v>31.3409788166545</v>
      </c>
      <c r="T48" s="137">
        <v>238</v>
      </c>
      <c r="U48" s="21">
        <v>0</v>
      </c>
      <c r="V48" s="138">
        <v>0.118</v>
      </c>
      <c r="W48" s="21" t="e">
        <f t="shared" si="22"/>
        <v>#DIV/0!</v>
      </c>
      <c r="X48" s="24">
        <f>V48/T48*100</f>
        <v>0.0495798319327731</v>
      </c>
      <c r="Y48" s="139">
        <v>1800</v>
      </c>
      <c r="Z48" s="21">
        <v>593.46</v>
      </c>
      <c r="AA48" s="138">
        <v>51.283</v>
      </c>
      <c r="AB48" s="21">
        <f t="shared" si="3"/>
        <v>8.641357463013513</v>
      </c>
      <c r="AC48" s="24">
        <f>AA48/Y48*100</f>
        <v>2.8490555555555557</v>
      </c>
      <c r="AD48" s="138">
        <v>2500</v>
      </c>
      <c r="AE48" s="21">
        <v>964.25</v>
      </c>
      <c r="AF48" s="138">
        <v>857.998</v>
      </c>
      <c r="AG48" s="21">
        <f t="shared" si="12"/>
        <v>88.98086595799845</v>
      </c>
      <c r="AH48" s="24">
        <f>AF48/AD48*100</f>
        <v>34.31992</v>
      </c>
      <c r="AI48" s="138">
        <v>116.2</v>
      </c>
      <c r="AJ48" s="28">
        <v>58.771080000000005</v>
      </c>
      <c r="AK48" s="138">
        <v>134.2</v>
      </c>
      <c r="AL48" s="21">
        <f t="shared" si="13"/>
        <v>228.34360028776052</v>
      </c>
      <c r="AM48" s="24">
        <f t="shared" si="14"/>
        <v>115.4905335628227</v>
      </c>
      <c r="AN48" s="28">
        <v>0</v>
      </c>
      <c r="AO48" s="28">
        <v>0</v>
      </c>
      <c r="AP48" s="28">
        <v>0</v>
      </c>
      <c r="AQ48" s="21"/>
      <c r="AR48" s="24"/>
      <c r="AS48" s="29"/>
      <c r="AT48" s="29"/>
      <c r="AU48" s="24">
        <v>0</v>
      </c>
      <c r="AV48" s="24"/>
      <c r="AW48" s="24"/>
      <c r="AX48" s="24"/>
      <c r="AY48" s="138">
        <v>14916.4</v>
      </c>
      <c r="AZ48" s="28">
        <f t="shared" si="15"/>
        <v>7458.2</v>
      </c>
      <c r="BA48" s="138">
        <v>7458.2</v>
      </c>
      <c r="BB48" s="21"/>
      <c r="BC48" s="28">
        <v>0</v>
      </c>
      <c r="BD48" s="21">
        <v>0</v>
      </c>
      <c r="BE48" s="138">
        <v>0</v>
      </c>
      <c r="BF48" s="21">
        <f t="shared" si="16"/>
        <v>0</v>
      </c>
      <c r="BG48" s="138">
        <v>0</v>
      </c>
      <c r="BH48" s="28">
        <v>0</v>
      </c>
      <c r="BI48" s="28">
        <v>0</v>
      </c>
      <c r="BJ48" s="28">
        <v>0</v>
      </c>
      <c r="BK48" s="24"/>
      <c r="BL48" s="24"/>
      <c r="BM48" s="24"/>
      <c r="BN48" s="21">
        <f t="shared" si="27"/>
        <v>178</v>
      </c>
      <c r="BO48" s="21">
        <f t="shared" si="17"/>
        <v>50.6766</v>
      </c>
      <c r="BP48" s="21">
        <f t="shared" si="28"/>
        <v>178</v>
      </c>
      <c r="BQ48" s="21">
        <f t="shared" si="18"/>
        <v>351.2469265893924</v>
      </c>
      <c r="BR48" s="24">
        <f t="shared" si="19"/>
        <v>100</v>
      </c>
      <c r="BS48" s="138">
        <v>178</v>
      </c>
      <c r="BT48" s="28">
        <v>50.6766</v>
      </c>
      <c r="BU48" s="138">
        <v>178</v>
      </c>
      <c r="BV48" s="138">
        <v>0</v>
      </c>
      <c r="BW48" s="28">
        <v>0</v>
      </c>
      <c r="BX48" s="138">
        <v>0</v>
      </c>
      <c r="BY48" s="28">
        <v>0</v>
      </c>
      <c r="BZ48" s="28">
        <v>0</v>
      </c>
      <c r="CA48" s="21">
        <v>0</v>
      </c>
      <c r="CB48" s="138">
        <v>0</v>
      </c>
      <c r="CC48" s="28">
        <v>0</v>
      </c>
      <c r="CD48" s="138">
        <v>0</v>
      </c>
      <c r="CE48" s="28">
        <v>0</v>
      </c>
      <c r="CF48" s="28">
        <v>0</v>
      </c>
      <c r="CG48" s="28">
        <v>0</v>
      </c>
      <c r="CH48" s="138">
        <v>0</v>
      </c>
      <c r="CI48" s="21">
        <f t="shared" si="23"/>
        <v>0</v>
      </c>
      <c r="CJ48" s="138">
        <v>0</v>
      </c>
      <c r="CK48" s="138">
        <v>0</v>
      </c>
      <c r="CL48" s="28">
        <v>0</v>
      </c>
      <c r="CM48" s="138">
        <v>0</v>
      </c>
      <c r="CN48" s="138">
        <v>440</v>
      </c>
      <c r="CO48" s="28">
        <v>131.824</v>
      </c>
      <c r="CP48" s="138">
        <v>329.247</v>
      </c>
      <c r="CQ48" s="138">
        <v>440</v>
      </c>
      <c r="CR48" s="27">
        <v>121.176</v>
      </c>
      <c r="CS48" s="138">
        <v>329.247</v>
      </c>
      <c r="CT48" s="138">
        <v>0</v>
      </c>
      <c r="CU48" s="28">
        <v>0</v>
      </c>
      <c r="CV48" s="138">
        <v>0</v>
      </c>
      <c r="CW48" s="138">
        <v>0</v>
      </c>
      <c r="CX48" s="28">
        <v>0</v>
      </c>
      <c r="CY48" s="138">
        <v>0</v>
      </c>
      <c r="CZ48" s="27">
        <v>0</v>
      </c>
      <c r="DA48" s="28">
        <v>0</v>
      </c>
      <c r="DB48" s="27">
        <v>0</v>
      </c>
      <c r="DC48" s="138">
        <v>0</v>
      </c>
      <c r="DD48" s="28">
        <v>0</v>
      </c>
      <c r="DE48" s="138">
        <v>0</v>
      </c>
      <c r="DF48" s="138">
        <v>0</v>
      </c>
      <c r="DG48" s="21">
        <f>T48+Y48+AD48+AI48+AN48+AS48+AV48+AY48+BB48+BE48+BH48+BK48+BS48+BV48+BY48+CB48+CE48+CH48+CK48+CN48+CT48+CW48+CZ48+DC48</f>
        <v>20188.6</v>
      </c>
      <c r="DH48" s="21">
        <f>U48+Z48+AE48+AJ48+AO48+AT48+AW48+AZ48+BC48+BF48+BI48+BL48+BT48+BW48+BZ48+CC48+CF48+CI48+CL48+CO48+CU48+CX48+DA48+DD48</f>
        <v>9257.181680000002</v>
      </c>
      <c r="DI48" s="21">
        <f>V48+AA48+AF48+AK48+AP48+AU48+AX48+BA48+BD48+BG48+BJ48+BM48+BU48+BX48+CA48+CD48+CG48+CJ48+CM48+CP48+CV48+CY48+DB48+DE48+DF48</f>
        <v>9009.045999999998</v>
      </c>
      <c r="DJ48" s="27">
        <v>0</v>
      </c>
      <c r="DK48" s="27">
        <v>0</v>
      </c>
      <c r="DL48" s="27">
        <v>0</v>
      </c>
      <c r="DM48" s="138">
        <v>0</v>
      </c>
      <c r="DN48" s="27">
        <f t="shared" si="20"/>
        <v>0</v>
      </c>
      <c r="DO48" s="138">
        <v>280.58</v>
      </c>
      <c r="DP48" s="27">
        <v>0</v>
      </c>
      <c r="DQ48" s="27">
        <v>0</v>
      </c>
      <c r="DR48" s="27">
        <v>0</v>
      </c>
      <c r="DS48" s="27">
        <v>0</v>
      </c>
      <c r="DT48" s="27">
        <v>0</v>
      </c>
      <c r="DU48" s="138">
        <v>0</v>
      </c>
      <c r="DV48" s="27">
        <v>0</v>
      </c>
      <c r="DW48" s="27">
        <v>0</v>
      </c>
      <c r="DX48" s="138">
        <v>0</v>
      </c>
      <c r="DY48" s="138">
        <v>0</v>
      </c>
      <c r="DZ48" s="27">
        <f t="shared" si="21"/>
        <v>0</v>
      </c>
      <c r="EA48" s="138">
        <v>0</v>
      </c>
      <c r="EB48" s="27">
        <v>0</v>
      </c>
      <c r="EC48" s="21">
        <f t="shared" si="29"/>
        <v>0</v>
      </c>
      <c r="ED48" s="21">
        <f t="shared" si="29"/>
        <v>0</v>
      </c>
      <c r="EE48" s="21">
        <f t="shared" si="7"/>
        <v>280.58</v>
      </c>
    </row>
    <row r="49" spans="1:135" s="32" customFormat="1" ht="20.25" customHeight="1">
      <c r="A49" s="22">
        <v>40</v>
      </c>
      <c r="B49" s="31" t="s">
        <v>88</v>
      </c>
      <c r="C49" s="21">
        <v>3059.639</v>
      </c>
      <c r="D49" s="21">
        <v>13048.3145</v>
      </c>
      <c r="E49" s="21">
        <f t="shared" si="8"/>
        <v>77624.8</v>
      </c>
      <c r="F49" s="21">
        <f t="shared" si="9"/>
        <v>34359.3064</v>
      </c>
      <c r="G49" s="21">
        <f t="shared" si="24"/>
        <v>34197.278999999995</v>
      </c>
      <c r="H49" s="21">
        <f t="shared" si="25"/>
        <v>99.52843227359209</v>
      </c>
      <c r="I49" s="21">
        <f t="shared" si="26"/>
        <v>44.054579206645286</v>
      </c>
      <c r="J49" s="21">
        <f>T49+Y49+AD49+AI49+AN49+AS49+BK49+BS49+BV49+BY49+CB49+CE49+CK49+CN49+CT49+CW49+DC49</f>
        <v>27821</v>
      </c>
      <c r="K49" s="21">
        <f>U49+Z49+AE49+AJ49+AO49+AT49+BL49+BT49+BW49+BZ49+CC49+CF49+CL49+CO49+CU49+CX49+DD49</f>
        <v>9457.406400000002</v>
      </c>
      <c r="L49" s="21">
        <f>V49+AA49+AF49+AK49+AP49+AU49+BM49+BU49+BX49+CA49+CD49+CG49+CM49+CP49+CV49+CY49+DE49+DF49</f>
        <v>9295.278999999999</v>
      </c>
      <c r="M49" s="21">
        <f t="shared" si="10"/>
        <v>98.28570970578147</v>
      </c>
      <c r="N49" s="21">
        <f>L49/J49*100</f>
        <v>33.411016857769305</v>
      </c>
      <c r="O49" s="21">
        <f>T49+AD49</f>
        <v>9000</v>
      </c>
      <c r="P49" s="21">
        <f>U49+AE49</f>
        <v>3471.3</v>
      </c>
      <c r="Q49" s="21">
        <f>V49+AF49</f>
        <v>5653.31</v>
      </c>
      <c r="R49" s="21">
        <f t="shared" si="11"/>
        <v>162.85858323970848</v>
      </c>
      <c r="S49" s="24">
        <f>Q49/O49*100</f>
        <v>62.814555555555565</v>
      </c>
      <c r="T49" s="137"/>
      <c r="U49" s="21">
        <v>0</v>
      </c>
      <c r="V49" s="138">
        <v>29.3</v>
      </c>
      <c r="W49" s="21" t="e">
        <f t="shared" si="22"/>
        <v>#DIV/0!</v>
      </c>
      <c r="X49" s="24" t="e">
        <f>V49/T49*100</f>
        <v>#DIV/0!</v>
      </c>
      <c r="Y49" s="139">
        <v>9200</v>
      </c>
      <c r="Z49" s="21">
        <v>3033.24</v>
      </c>
      <c r="AA49" s="138">
        <v>1298.65</v>
      </c>
      <c r="AB49" s="21">
        <f t="shared" si="3"/>
        <v>42.81395471509014</v>
      </c>
      <c r="AC49" s="24">
        <f>AA49/Y49*100</f>
        <v>14.11576086956522</v>
      </c>
      <c r="AD49" s="138">
        <v>9000</v>
      </c>
      <c r="AE49" s="21">
        <v>3471.3</v>
      </c>
      <c r="AF49" s="138">
        <v>5624.01</v>
      </c>
      <c r="AG49" s="21">
        <f t="shared" si="12"/>
        <v>162.01451905626135</v>
      </c>
      <c r="AH49" s="24">
        <f>AF49/AD49*100</f>
        <v>62.489000000000004</v>
      </c>
      <c r="AI49" s="138">
        <v>561</v>
      </c>
      <c r="AJ49" s="28">
        <v>310.45740000000006</v>
      </c>
      <c r="AK49" s="138">
        <v>380</v>
      </c>
      <c r="AL49" s="21">
        <f t="shared" si="13"/>
        <v>122.40004586780664</v>
      </c>
      <c r="AM49" s="24">
        <f t="shared" si="14"/>
        <v>67.7361853832442</v>
      </c>
      <c r="AN49" s="28">
        <v>0</v>
      </c>
      <c r="AO49" s="28">
        <v>0</v>
      </c>
      <c r="AP49" s="28">
        <v>0</v>
      </c>
      <c r="AQ49" s="21"/>
      <c r="AR49" s="24"/>
      <c r="AS49" s="29"/>
      <c r="AT49" s="29"/>
      <c r="AU49" s="24">
        <v>0</v>
      </c>
      <c r="AV49" s="24"/>
      <c r="AW49" s="24"/>
      <c r="AX49" s="24"/>
      <c r="AY49" s="138">
        <v>49803.8</v>
      </c>
      <c r="AZ49" s="28">
        <f t="shared" si="15"/>
        <v>24901.9</v>
      </c>
      <c r="BA49" s="138">
        <v>24902</v>
      </c>
      <c r="BB49" s="21"/>
      <c r="BC49" s="28">
        <v>0</v>
      </c>
      <c r="BD49" s="21">
        <v>0</v>
      </c>
      <c r="BE49" s="138">
        <v>0</v>
      </c>
      <c r="BF49" s="21">
        <f t="shared" si="16"/>
        <v>0</v>
      </c>
      <c r="BG49" s="138">
        <v>0</v>
      </c>
      <c r="BH49" s="28">
        <v>0</v>
      </c>
      <c r="BI49" s="28">
        <v>0</v>
      </c>
      <c r="BJ49" s="28">
        <v>0</v>
      </c>
      <c r="BK49" s="24"/>
      <c r="BL49" s="24"/>
      <c r="BM49" s="24"/>
      <c r="BN49" s="21">
        <f t="shared" si="27"/>
        <v>4830</v>
      </c>
      <c r="BO49" s="21">
        <f t="shared" si="17"/>
        <v>1375.1009999999999</v>
      </c>
      <c r="BP49" s="21">
        <f t="shared" si="28"/>
        <v>820.6600000000001</v>
      </c>
      <c r="BQ49" s="21">
        <f t="shared" si="18"/>
        <v>59.679979870569525</v>
      </c>
      <c r="BR49" s="24">
        <f t="shared" si="19"/>
        <v>16.99089026915114</v>
      </c>
      <c r="BS49" s="138">
        <v>4000</v>
      </c>
      <c r="BT49" s="28">
        <v>1138.8</v>
      </c>
      <c r="BU49" s="138">
        <v>440.66</v>
      </c>
      <c r="BV49" s="138">
        <v>0</v>
      </c>
      <c r="BW49" s="28">
        <v>0</v>
      </c>
      <c r="BX49" s="138">
        <v>0</v>
      </c>
      <c r="BY49" s="28">
        <v>0</v>
      </c>
      <c r="BZ49" s="28">
        <v>0</v>
      </c>
      <c r="CA49" s="21">
        <v>0</v>
      </c>
      <c r="CB49" s="138">
        <v>830</v>
      </c>
      <c r="CC49" s="28">
        <v>236.30100000000002</v>
      </c>
      <c r="CD49" s="138">
        <v>380</v>
      </c>
      <c r="CE49" s="28">
        <v>0</v>
      </c>
      <c r="CF49" s="28">
        <v>0</v>
      </c>
      <c r="CG49" s="28">
        <v>0</v>
      </c>
      <c r="CH49" s="138">
        <v>0</v>
      </c>
      <c r="CI49" s="21">
        <f t="shared" si="23"/>
        <v>0</v>
      </c>
      <c r="CJ49" s="138">
        <v>0</v>
      </c>
      <c r="CK49" s="138">
        <v>1600</v>
      </c>
      <c r="CL49" s="28">
        <v>479.36</v>
      </c>
      <c r="CM49" s="138">
        <v>669.1</v>
      </c>
      <c r="CN49" s="138">
        <v>2630</v>
      </c>
      <c r="CO49" s="28">
        <v>787.9480000000001</v>
      </c>
      <c r="CP49" s="138">
        <v>422.15</v>
      </c>
      <c r="CQ49" s="138">
        <v>2400</v>
      </c>
      <c r="CR49" s="27">
        <v>660.96</v>
      </c>
      <c r="CS49" s="138">
        <v>289.15</v>
      </c>
      <c r="CT49" s="138">
        <v>0</v>
      </c>
      <c r="CU49" s="28">
        <v>0</v>
      </c>
      <c r="CV49" s="138">
        <v>51.409</v>
      </c>
      <c r="CW49" s="138">
        <v>0</v>
      </c>
      <c r="CX49" s="28">
        <v>0</v>
      </c>
      <c r="CY49" s="138">
        <v>0</v>
      </c>
      <c r="CZ49" s="27">
        <v>0</v>
      </c>
      <c r="DA49" s="28">
        <v>0</v>
      </c>
      <c r="DB49" s="27">
        <v>0</v>
      </c>
      <c r="DC49" s="138">
        <v>0</v>
      </c>
      <c r="DD49" s="28">
        <v>0</v>
      </c>
      <c r="DE49" s="138">
        <v>0</v>
      </c>
      <c r="DF49" s="138">
        <v>0</v>
      </c>
      <c r="DG49" s="21">
        <f>T49+Y49+AD49+AI49+AN49+AS49+AV49+AY49+BB49+BE49+BH49+BK49+BS49+BV49+BY49+CB49+CE49+CH49+CK49+CN49+CT49+CW49+CZ49+DC49</f>
        <v>77624.8</v>
      </c>
      <c r="DH49" s="21">
        <f>U49+Z49+AE49+AJ49+AO49+AT49+AW49+AZ49+BC49+BF49+BI49+BL49+BT49+BW49+BZ49+CC49+CF49+CI49+CL49+CO49+CU49+CX49+DA49+DD49</f>
        <v>34359.3064</v>
      </c>
      <c r="DI49" s="21">
        <f>V49+AA49+AF49+AK49+AP49+AU49+AX49+BA49+BD49+BG49+BJ49+BM49+BU49+BX49+CA49+CD49+CG49+CJ49+CM49+CP49+CV49+CY49+DB49+DE49+DF49</f>
        <v>34197.278999999995</v>
      </c>
      <c r="DJ49" s="27">
        <v>0</v>
      </c>
      <c r="DK49" s="27">
        <v>0</v>
      </c>
      <c r="DL49" s="27">
        <v>0</v>
      </c>
      <c r="DM49" s="138">
        <v>0</v>
      </c>
      <c r="DN49" s="27">
        <f t="shared" si="20"/>
        <v>0</v>
      </c>
      <c r="DO49" s="138">
        <v>0</v>
      </c>
      <c r="DP49" s="27">
        <v>0</v>
      </c>
      <c r="DQ49" s="27">
        <v>0</v>
      </c>
      <c r="DR49" s="27">
        <v>0</v>
      </c>
      <c r="DS49" s="27">
        <v>0</v>
      </c>
      <c r="DT49" s="27">
        <v>0</v>
      </c>
      <c r="DU49" s="138">
        <v>0</v>
      </c>
      <c r="DV49" s="27">
        <v>0</v>
      </c>
      <c r="DW49" s="27">
        <v>0</v>
      </c>
      <c r="DX49" s="138">
        <v>0</v>
      </c>
      <c r="DY49" s="138">
        <v>0</v>
      </c>
      <c r="DZ49" s="27">
        <f t="shared" si="21"/>
        <v>0</v>
      </c>
      <c r="EA49" s="138">
        <v>0</v>
      </c>
      <c r="EB49" s="27">
        <v>0</v>
      </c>
      <c r="EC49" s="21">
        <f t="shared" si="29"/>
        <v>0</v>
      </c>
      <c r="ED49" s="21">
        <f t="shared" si="29"/>
        <v>0</v>
      </c>
      <c r="EE49" s="21">
        <f t="shared" si="7"/>
        <v>0</v>
      </c>
    </row>
    <row r="50" spans="1:135" s="32" customFormat="1" ht="20.25" customHeight="1">
      <c r="A50" s="22">
        <v>41</v>
      </c>
      <c r="B50" s="31" t="s">
        <v>89</v>
      </c>
      <c r="C50" s="21">
        <v>72873.6461</v>
      </c>
      <c r="D50" s="21">
        <v>9157.4578</v>
      </c>
      <c r="E50" s="21">
        <f t="shared" si="8"/>
        <v>188189.86200000002</v>
      </c>
      <c r="F50" s="21">
        <f t="shared" si="9"/>
        <v>86542.14820000001</v>
      </c>
      <c r="G50" s="21">
        <f t="shared" si="24"/>
        <v>83717.4042</v>
      </c>
      <c r="H50" s="21">
        <f t="shared" si="25"/>
        <v>96.73599042922764</v>
      </c>
      <c r="I50" s="21">
        <f t="shared" si="26"/>
        <v>44.48560794417289</v>
      </c>
      <c r="J50" s="21">
        <f>T50+Y50+AD50+AI50+AN50+AS50+BK50+BS50+BV50+BY50+CB50+CE50+CK50+CN50+CT50+CW50+DC50</f>
        <v>25238</v>
      </c>
      <c r="K50" s="21">
        <f>U50+Z50+AE50+AJ50+AO50+AT50+BL50+BT50+BW50+BZ50+CC50+CF50+CL50+CO50+CU50+CX50+DD50</f>
        <v>5066.2172</v>
      </c>
      <c r="L50" s="21">
        <f>V50+AA50+AF50+AK50+AP50+AU50+BM50+BU50+BX50+CA50+CD50+CG50+CM50+CP50+CV50+CY50+DE50+DF50</f>
        <v>8911.314199999999</v>
      </c>
      <c r="M50" s="21">
        <f t="shared" si="10"/>
        <v>175.89680521395726</v>
      </c>
      <c r="N50" s="21">
        <f>L50/J50*100</f>
        <v>35.30911403439258</v>
      </c>
      <c r="O50" s="21">
        <f>T50+AD50</f>
        <v>4000</v>
      </c>
      <c r="P50" s="21">
        <f>U50+AE50</f>
        <v>1542.8</v>
      </c>
      <c r="Q50" s="21">
        <f>V50+AF50</f>
        <v>1544.808</v>
      </c>
      <c r="R50" s="21">
        <f t="shared" si="11"/>
        <v>100.13015296862847</v>
      </c>
      <c r="S50" s="24">
        <f>Q50/O50*100</f>
        <v>38.6202</v>
      </c>
      <c r="T50" s="137"/>
      <c r="U50" s="21">
        <v>0</v>
      </c>
      <c r="V50" s="138">
        <v>20.526</v>
      </c>
      <c r="W50" s="21" t="e">
        <f t="shared" si="22"/>
        <v>#DIV/0!</v>
      </c>
      <c r="X50" s="24" t="e">
        <f>V50/T50*100</f>
        <v>#DIV/0!</v>
      </c>
      <c r="Y50" s="139">
        <v>9300</v>
      </c>
      <c r="Z50" s="21">
        <v>0</v>
      </c>
      <c r="AA50" s="138">
        <v>1285.42</v>
      </c>
      <c r="AB50" s="21" t="e">
        <f t="shared" si="3"/>
        <v>#DIV/0!</v>
      </c>
      <c r="AC50" s="24">
        <f>AA50/Y50*100</f>
        <v>13.82172043010753</v>
      </c>
      <c r="AD50" s="138">
        <v>4000</v>
      </c>
      <c r="AE50" s="21">
        <v>1542.8</v>
      </c>
      <c r="AF50" s="138">
        <v>1524.282</v>
      </c>
      <c r="AG50" s="21">
        <f t="shared" si="12"/>
        <v>98.799714804252</v>
      </c>
      <c r="AH50" s="24">
        <f>AF50/AD50*100</f>
        <v>38.10705</v>
      </c>
      <c r="AI50" s="138">
        <v>178</v>
      </c>
      <c r="AJ50" s="28">
        <v>115.1072</v>
      </c>
      <c r="AK50" s="138">
        <v>143.3002</v>
      </c>
      <c r="AL50" s="21">
        <f t="shared" si="13"/>
        <v>124.49282060548774</v>
      </c>
      <c r="AM50" s="24">
        <f t="shared" si="14"/>
        <v>80.50573033707865</v>
      </c>
      <c r="AN50" s="28">
        <v>0</v>
      </c>
      <c r="AO50" s="28">
        <v>0</v>
      </c>
      <c r="AP50" s="28">
        <v>0</v>
      </c>
      <c r="AQ50" s="21"/>
      <c r="AR50" s="24"/>
      <c r="AS50" s="29"/>
      <c r="AT50" s="29"/>
      <c r="AU50" s="24">
        <v>0</v>
      </c>
      <c r="AV50" s="24"/>
      <c r="AW50" s="24"/>
      <c r="AX50" s="24"/>
      <c r="AY50" s="138">
        <v>35784.7</v>
      </c>
      <c r="AZ50" s="28">
        <f t="shared" si="15"/>
        <v>17892.35</v>
      </c>
      <c r="BA50" s="138">
        <v>17892.4</v>
      </c>
      <c r="BB50" s="21"/>
      <c r="BC50" s="28">
        <v>0</v>
      </c>
      <c r="BD50" s="21">
        <v>0</v>
      </c>
      <c r="BE50" s="138">
        <v>0</v>
      </c>
      <c r="BF50" s="21">
        <f t="shared" si="16"/>
        <v>0</v>
      </c>
      <c r="BG50" s="138">
        <v>0</v>
      </c>
      <c r="BH50" s="28">
        <v>0</v>
      </c>
      <c r="BI50" s="28">
        <v>0</v>
      </c>
      <c r="BJ50" s="28">
        <v>0</v>
      </c>
      <c r="BK50" s="24"/>
      <c r="BL50" s="24"/>
      <c r="BM50" s="24"/>
      <c r="BN50" s="21">
        <f t="shared" si="27"/>
        <v>4500</v>
      </c>
      <c r="BO50" s="21">
        <f t="shared" si="17"/>
        <v>1281.1499999999999</v>
      </c>
      <c r="BP50" s="21">
        <f t="shared" si="28"/>
        <v>2045.826</v>
      </c>
      <c r="BQ50" s="21">
        <f t="shared" si="18"/>
        <v>159.6866877414823</v>
      </c>
      <c r="BR50" s="24">
        <f t="shared" si="19"/>
        <v>45.4628</v>
      </c>
      <c r="BS50" s="138">
        <v>4500</v>
      </c>
      <c r="BT50" s="28">
        <v>1281.1499999999999</v>
      </c>
      <c r="BU50" s="138">
        <v>2045.826</v>
      </c>
      <c r="BV50" s="138">
        <v>0</v>
      </c>
      <c r="BW50" s="28">
        <v>0</v>
      </c>
      <c r="BX50" s="138">
        <v>0</v>
      </c>
      <c r="BY50" s="28">
        <v>0</v>
      </c>
      <c r="BZ50" s="28">
        <v>0</v>
      </c>
      <c r="CA50" s="21">
        <v>0</v>
      </c>
      <c r="CB50" s="138">
        <v>0</v>
      </c>
      <c r="CC50" s="28">
        <v>0</v>
      </c>
      <c r="CD50" s="138">
        <v>0</v>
      </c>
      <c r="CE50" s="28">
        <v>0</v>
      </c>
      <c r="CF50" s="28">
        <v>0</v>
      </c>
      <c r="CG50" s="28">
        <v>0</v>
      </c>
      <c r="CH50" s="138">
        <v>0</v>
      </c>
      <c r="CI50" s="21">
        <f t="shared" si="23"/>
        <v>0</v>
      </c>
      <c r="CJ50" s="138">
        <v>0</v>
      </c>
      <c r="CK50" s="138">
        <v>4660</v>
      </c>
      <c r="CL50" s="28">
        <v>1348.2</v>
      </c>
      <c r="CM50" s="138">
        <v>2971.17</v>
      </c>
      <c r="CN50" s="138">
        <v>2600</v>
      </c>
      <c r="CO50" s="28">
        <v>778.96</v>
      </c>
      <c r="CP50" s="138">
        <v>900.63</v>
      </c>
      <c r="CQ50" s="138">
        <v>1600</v>
      </c>
      <c r="CR50" s="27">
        <v>440.64</v>
      </c>
      <c r="CS50" s="138">
        <v>525.83</v>
      </c>
      <c r="CT50" s="138">
        <v>0</v>
      </c>
      <c r="CU50" s="28">
        <v>0</v>
      </c>
      <c r="CV50" s="138">
        <v>0</v>
      </c>
      <c r="CW50" s="138">
        <v>0</v>
      </c>
      <c r="CX50" s="28">
        <v>0</v>
      </c>
      <c r="CY50" s="138">
        <v>20.16</v>
      </c>
      <c r="CZ50" s="27">
        <v>0</v>
      </c>
      <c r="DA50" s="28">
        <v>0</v>
      </c>
      <c r="DB50" s="27">
        <v>0</v>
      </c>
      <c r="DC50" s="138">
        <v>0</v>
      </c>
      <c r="DD50" s="28">
        <v>0</v>
      </c>
      <c r="DE50" s="138">
        <v>0</v>
      </c>
      <c r="DF50" s="138">
        <v>0</v>
      </c>
      <c r="DG50" s="21">
        <f>T50+Y50+AD50+AI50+AN50+AS50+AV50+AY50+BB50+BE50+BH50+BK50+BS50+BV50+BY50+CB50+CE50+CH50+CK50+CN50+CT50+CW50+CZ50+DC50</f>
        <v>61022.7</v>
      </c>
      <c r="DH50" s="21">
        <f>U50+Z50+AE50+AJ50+AO50+AT50+AW50+AZ50+BC50+BF50+BI50+BL50+BT50+BW50+BZ50+CC50+CF50+CI50+CL50+CO50+CU50+CX50+DA50+DD50</f>
        <v>22958.5672</v>
      </c>
      <c r="DI50" s="21">
        <f>V50+AA50+AF50+AK50+AP50+AU50+AX50+BA50+BD50+BG50+BJ50+BM50+BU50+BX50+CA50+CD50+CG50+CJ50+CM50+CP50+CV50+CY50+DB50+DE50+DF50</f>
        <v>26803.714200000002</v>
      </c>
      <c r="DJ50" s="27">
        <v>0</v>
      </c>
      <c r="DK50" s="27">
        <v>0</v>
      </c>
      <c r="DL50" s="27">
        <v>0</v>
      </c>
      <c r="DM50" s="138">
        <v>127167.162</v>
      </c>
      <c r="DN50" s="27">
        <f t="shared" si="20"/>
        <v>63583.581</v>
      </c>
      <c r="DO50" s="138">
        <v>56913.69</v>
      </c>
      <c r="DP50" s="27">
        <v>0</v>
      </c>
      <c r="DQ50" s="27">
        <v>0</v>
      </c>
      <c r="DR50" s="27">
        <v>0</v>
      </c>
      <c r="DS50" s="27">
        <v>0</v>
      </c>
      <c r="DT50" s="27">
        <v>0</v>
      </c>
      <c r="DU50" s="138">
        <v>0</v>
      </c>
      <c r="DV50" s="27">
        <v>0</v>
      </c>
      <c r="DW50" s="27">
        <v>0</v>
      </c>
      <c r="DX50" s="138">
        <v>0</v>
      </c>
      <c r="DY50" s="138">
        <v>7250</v>
      </c>
      <c r="DZ50" s="27">
        <f t="shared" si="21"/>
        <v>3625</v>
      </c>
      <c r="EA50" s="138">
        <v>7250</v>
      </c>
      <c r="EB50" s="27">
        <v>0</v>
      </c>
      <c r="EC50" s="21">
        <f t="shared" si="29"/>
        <v>134417.162</v>
      </c>
      <c r="ED50" s="21">
        <f t="shared" si="29"/>
        <v>67208.581</v>
      </c>
      <c r="EE50" s="21">
        <f t="shared" si="7"/>
        <v>64163.69</v>
      </c>
    </row>
    <row r="51" spans="1:135" s="32" customFormat="1" ht="20.25" customHeight="1">
      <c r="A51" s="22">
        <v>42</v>
      </c>
      <c r="B51" s="31" t="s">
        <v>90</v>
      </c>
      <c r="C51" s="21">
        <v>43802.2153</v>
      </c>
      <c r="D51" s="21">
        <v>10115.0773</v>
      </c>
      <c r="E51" s="21">
        <f t="shared" si="8"/>
        <v>52921.86600000001</v>
      </c>
      <c r="F51" s="21">
        <f t="shared" si="9"/>
        <v>24616.1033365</v>
      </c>
      <c r="G51" s="21">
        <f t="shared" si="24"/>
        <v>12671.464</v>
      </c>
      <c r="H51" s="21">
        <f t="shared" si="25"/>
        <v>51.47631949209095</v>
      </c>
      <c r="I51" s="21">
        <f t="shared" si="26"/>
        <v>23.94372110764197</v>
      </c>
      <c r="J51" s="21">
        <f>T51+Y51+AD51+AI51+AN51+AS51+BK51+BS51+BV51+BY51+CB51+CE51+CK51+CN51+CT51+CW51+DC51</f>
        <v>11588.662</v>
      </c>
      <c r="K51" s="21">
        <f>U51+Z51+AE51+AJ51+AO51+AT51+BL51+BT51+BW51+BZ51+CC51+CF51+CL51+CO51+CU51+CX51+DD51</f>
        <v>3949.5013365</v>
      </c>
      <c r="L51" s="21">
        <f>V51+AA51+AF51+AK51+AP51+AU51+BM51+BU51+BX51+CA51+CD51+CG51+CM51+CP51+CV51+CY51+DE51+DF51</f>
        <v>2163.0640000000003</v>
      </c>
      <c r="M51" s="21">
        <f t="shared" si="10"/>
        <v>54.7680280548248</v>
      </c>
      <c r="N51" s="21">
        <f>L51/J51*100</f>
        <v>18.665347216097945</v>
      </c>
      <c r="O51" s="21">
        <f>T51+AD51</f>
        <v>3491.4979999999996</v>
      </c>
      <c r="P51" s="21">
        <f>U51+AE51</f>
        <v>1346.6815782</v>
      </c>
      <c r="Q51" s="21">
        <f>V51+AF51</f>
        <v>1103.3609999999999</v>
      </c>
      <c r="R51" s="21">
        <f t="shared" si="11"/>
        <v>81.93184029997447</v>
      </c>
      <c r="S51" s="24">
        <f>Q51/O51*100</f>
        <v>31.60136422819088</v>
      </c>
      <c r="T51" s="137">
        <v>245.74</v>
      </c>
      <c r="U51" s="21">
        <v>94.79271759999999</v>
      </c>
      <c r="V51" s="138">
        <v>0.145</v>
      </c>
      <c r="W51" s="21">
        <f t="shared" si="22"/>
        <v>0.1529653370756405</v>
      </c>
      <c r="X51" s="24">
        <f>V51/T51*100</f>
        <v>0.05900545291771791</v>
      </c>
      <c r="Y51" s="139">
        <v>2603.1</v>
      </c>
      <c r="Z51" s="21">
        <v>858.2404214999999</v>
      </c>
      <c r="AA51" s="138">
        <v>484.564</v>
      </c>
      <c r="AB51" s="21">
        <f t="shared" si="3"/>
        <v>56.46016988492543</v>
      </c>
      <c r="AC51" s="24">
        <f>AA51/Y51*100</f>
        <v>18.614882255771967</v>
      </c>
      <c r="AD51" s="138">
        <v>3245.758</v>
      </c>
      <c r="AE51" s="21">
        <v>1251.8888606</v>
      </c>
      <c r="AF51" s="138">
        <v>1103.216</v>
      </c>
      <c r="AG51" s="21">
        <f t="shared" si="12"/>
        <v>88.12411666250111</v>
      </c>
      <c r="AH51" s="24">
        <f>AF51/AD51*100</f>
        <v>33.989471796726676</v>
      </c>
      <c r="AI51" s="138">
        <v>621</v>
      </c>
      <c r="AJ51" s="28">
        <v>343.6614</v>
      </c>
      <c r="AK51" s="138">
        <v>28.4</v>
      </c>
      <c r="AL51" s="21">
        <f t="shared" si="13"/>
        <v>8.263948176897376</v>
      </c>
      <c r="AM51" s="24">
        <f t="shared" si="14"/>
        <v>4.573268921095008</v>
      </c>
      <c r="AN51" s="28">
        <v>0</v>
      </c>
      <c r="AO51" s="28">
        <v>0</v>
      </c>
      <c r="AP51" s="28">
        <v>0</v>
      </c>
      <c r="AQ51" s="21"/>
      <c r="AR51" s="24"/>
      <c r="AS51" s="29"/>
      <c r="AT51" s="29"/>
      <c r="AU51" s="24">
        <v>0</v>
      </c>
      <c r="AV51" s="24"/>
      <c r="AW51" s="24"/>
      <c r="AX51" s="24"/>
      <c r="AY51" s="138">
        <v>15959.2</v>
      </c>
      <c r="AZ51" s="28">
        <f t="shared" si="15"/>
        <v>7979.6</v>
      </c>
      <c r="BA51" s="138">
        <v>10508.4</v>
      </c>
      <c r="BB51" s="21"/>
      <c r="BC51" s="28">
        <v>0</v>
      </c>
      <c r="BD51" s="21">
        <v>0</v>
      </c>
      <c r="BE51" s="138">
        <v>0</v>
      </c>
      <c r="BF51" s="21">
        <f t="shared" si="16"/>
        <v>0</v>
      </c>
      <c r="BG51" s="138">
        <v>0</v>
      </c>
      <c r="BH51" s="28">
        <v>0</v>
      </c>
      <c r="BI51" s="28">
        <v>0</v>
      </c>
      <c r="BJ51" s="28">
        <v>0</v>
      </c>
      <c r="BK51" s="24"/>
      <c r="BL51" s="24"/>
      <c r="BM51" s="24"/>
      <c r="BN51" s="21">
        <f t="shared" si="27"/>
        <v>3963.224</v>
      </c>
      <c r="BO51" s="21">
        <f t="shared" si="17"/>
        <v>1128.3298728</v>
      </c>
      <c r="BP51" s="21">
        <f t="shared" si="28"/>
        <v>492.939</v>
      </c>
      <c r="BQ51" s="21">
        <f t="shared" si="18"/>
        <v>43.68748996928977</v>
      </c>
      <c r="BR51" s="24">
        <f t="shared" si="19"/>
        <v>12.437828394256798</v>
      </c>
      <c r="BS51" s="138">
        <v>3963.224</v>
      </c>
      <c r="BT51" s="28">
        <v>1128.3298728</v>
      </c>
      <c r="BU51" s="138">
        <v>492.939</v>
      </c>
      <c r="BV51" s="138">
        <v>0</v>
      </c>
      <c r="BW51" s="28">
        <v>0</v>
      </c>
      <c r="BX51" s="138">
        <v>0</v>
      </c>
      <c r="BY51" s="28">
        <v>0</v>
      </c>
      <c r="BZ51" s="28">
        <v>0</v>
      </c>
      <c r="CA51" s="21">
        <v>0</v>
      </c>
      <c r="CB51" s="138">
        <v>0</v>
      </c>
      <c r="CC51" s="28">
        <v>0</v>
      </c>
      <c r="CD51" s="138">
        <v>0</v>
      </c>
      <c r="CE51" s="28">
        <v>0</v>
      </c>
      <c r="CF51" s="28">
        <v>0</v>
      </c>
      <c r="CG51" s="28">
        <v>0</v>
      </c>
      <c r="CH51" s="138">
        <v>0</v>
      </c>
      <c r="CI51" s="21">
        <f t="shared" si="23"/>
        <v>0</v>
      </c>
      <c r="CJ51" s="138">
        <v>0</v>
      </c>
      <c r="CK51" s="138">
        <v>0</v>
      </c>
      <c r="CL51" s="28">
        <v>0</v>
      </c>
      <c r="CM51" s="138">
        <v>0</v>
      </c>
      <c r="CN51" s="138">
        <v>909.84</v>
      </c>
      <c r="CO51" s="28">
        <v>272.588064</v>
      </c>
      <c r="CP51" s="138">
        <v>53.8</v>
      </c>
      <c r="CQ51" s="138">
        <v>909.84</v>
      </c>
      <c r="CR51" s="27">
        <v>250.56993599999998</v>
      </c>
      <c r="CS51" s="138">
        <v>53.8</v>
      </c>
      <c r="CT51" s="138">
        <v>0</v>
      </c>
      <c r="CU51" s="28">
        <v>0</v>
      </c>
      <c r="CV51" s="138">
        <v>0</v>
      </c>
      <c r="CW51" s="138">
        <v>0</v>
      </c>
      <c r="CX51" s="28">
        <v>0</v>
      </c>
      <c r="CY51" s="138">
        <v>0</v>
      </c>
      <c r="CZ51" s="27">
        <v>0</v>
      </c>
      <c r="DA51" s="28">
        <v>0</v>
      </c>
      <c r="DB51" s="27">
        <v>0</v>
      </c>
      <c r="DC51" s="138">
        <v>0</v>
      </c>
      <c r="DD51" s="28">
        <v>0</v>
      </c>
      <c r="DE51" s="138">
        <v>0</v>
      </c>
      <c r="DF51" s="138">
        <v>0</v>
      </c>
      <c r="DG51" s="21">
        <f>T51+Y51+AD51+AI51+AN51+AS51+AV51+AY51+BB51+BE51+BH51+BK51+BS51+BV51+BY51+CB51+CE51+CH51+CK51+CN51+CT51+CW51+CZ51+DC51</f>
        <v>27547.862000000005</v>
      </c>
      <c r="DH51" s="21">
        <f>U51+Z51+AE51+AJ51+AO51+AT51+AW51+AZ51+BC51+BF51+BI51+BL51+BT51+BW51+BZ51+CC51+CF51+CI51+CL51+CO51+CU51+CX51+DA51+DD51</f>
        <v>11929.1013365</v>
      </c>
      <c r="DI51" s="21">
        <f>V51+AA51+AF51+AK51+AP51+AU51+AX51+BA51+BD51+BG51+BJ51+BM51+BU51+BX51+CA51+CD51+CG51+CJ51+CM51+CP51+CV51+CY51+DB51+DE51+DF51</f>
        <v>12671.464</v>
      </c>
      <c r="DJ51" s="27">
        <v>0</v>
      </c>
      <c r="DK51" s="27">
        <v>0</v>
      </c>
      <c r="DL51" s="27">
        <v>0</v>
      </c>
      <c r="DM51" s="138">
        <v>25374.004</v>
      </c>
      <c r="DN51" s="27">
        <f t="shared" si="20"/>
        <v>12687.002</v>
      </c>
      <c r="DO51" s="138">
        <v>0</v>
      </c>
      <c r="DP51" s="27">
        <v>0</v>
      </c>
      <c r="DQ51" s="27">
        <v>0</v>
      </c>
      <c r="DR51" s="27">
        <v>0</v>
      </c>
      <c r="DS51" s="27">
        <v>0</v>
      </c>
      <c r="DT51" s="27">
        <v>0</v>
      </c>
      <c r="DU51" s="138">
        <v>0</v>
      </c>
      <c r="DV51" s="27">
        <v>0</v>
      </c>
      <c r="DW51" s="27">
        <v>0</v>
      </c>
      <c r="DX51" s="138">
        <v>0</v>
      </c>
      <c r="DY51" s="138">
        <v>0</v>
      </c>
      <c r="DZ51" s="27">
        <f t="shared" si="21"/>
        <v>0</v>
      </c>
      <c r="EA51" s="138">
        <v>0</v>
      </c>
      <c r="EB51" s="27">
        <v>0</v>
      </c>
      <c r="EC51" s="21">
        <f t="shared" si="29"/>
        <v>25374.004</v>
      </c>
      <c r="ED51" s="21">
        <f t="shared" si="29"/>
        <v>12687.002</v>
      </c>
      <c r="EE51" s="21">
        <f t="shared" si="7"/>
        <v>0</v>
      </c>
    </row>
    <row r="52" spans="1:135" s="32" customFormat="1" ht="20.25" customHeight="1">
      <c r="A52" s="22">
        <v>43</v>
      </c>
      <c r="B52" s="31" t="s">
        <v>91</v>
      </c>
      <c r="C52" s="21">
        <v>9072.7119</v>
      </c>
      <c r="D52" s="21">
        <v>2376.9227</v>
      </c>
      <c r="E52" s="21">
        <f t="shared" si="8"/>
        <v>42981.5</v>
      </c>
      <c r="F52" s="21">
        <f t="shared" si="9"/>
        <v>20121.0772</v>
      </c>
      <c r="G52" s="21">
        <f t="shared" si="24"/>
        <v>20437.9236</v>
      </c>
      <c r="H52" s="21">
        <f t="shared" si="25"/>
        <v>101.57469899275571</v>
      </c>
      <c r="I52" s="21">
        <f t="shared" si="26"/>
        <v>47.550512662424524</v>
      </c>
      <c r="J52" s="21">
        <f>T52+Y52+AD52+AI52+AN52+AS52+BK52+BS52+BV52+BY52+CB52+CE52+CK52+CN52+CT52+CW52+DC52</f>
        <v>10508</v>
      </c>
      <c r="K52" s="21">
        <f>U52+Z52+AE52+AJ52+AO52+AT52+BL52+BT52+BW52+BZ52+CC52+CF52+CL52+CO52+CU52+CX52+DD52</f>
        <v>3884.3271999999993</v>
      </c>
      <c r="L52" s="21">
        <f>V52+AA52+AF52+AK52+AP52+AU52+BM52+BU52+BX52+CA52+CD52+CG52+CM52+CP52+CV52+CY52+DE52+DF52</f>
        <v>4201.123600000001</v>
      </c>
      <c r="M52" s="21">
        <f t="shared" si="10"/>
        <v>108.15575989581932</v>
      </c>
      <c r="N52" s="21">
        <f>L52/J52*100</f>
        <v>39.980239817282076</v>
      </c>
      <c r="O52" s="21">
        <f>T52+AD52</f>
        <v>3700</v>
      </c>
      <c r="P52" s="21">
        <f>U52+AE52</f>
        <v>1427.09</v>
      </c>
      <c r="Q52" s="21">
        <f>V52+AF52</f>
        <v>1851.917</v>
      </c>
      <c r="R52" s="21">
        <f t="shared" si="11"/>
        <v>129.7687602043319</v>
      </c>
      <c r="S52" s="24">
        <f>Q52/O52*100</f>
        <v>50.05181081081081</v>
      </c>
      <c r="T52" s="137"/>
      <c r="U52" s="21">
        <v>0</v>
      </c>
      <c r="V52" s="138">
        <v>22.109</v>
      </c>
      <c r="W52" s="21" t="e">
        <f t="shared" si="22"/>
        <v>#DIV/0!</v>
      </c>
      <c r="X52" s="24" t="e">
        <f>V52/T52*100</f>
        <v>#DIV/0!</v>
      </c>
      <c r="Y52" s="139">
        <v>1700</v>
      </c>
      <c r="Z52" s="21">
        <v>560.49</v>
      </c>
      <c r="AA52" s="138">
        <v>0.45</v>
      </c>
      <c r="AB52" s="21">
        <f t="shared" si="3"/>
        <v>0.08028689182679441</v>
      </c>
      <c r="AC52" s="24">
        <f>AA52/Y52*100</f>
        <v>0.02647058823529412</v>
      </c>
      <c r="AD52" s="138">
        <v>3700</v>
      </c>
      <c r="AE52" s="21">
        <v>1427.09</v>
      </c>
      <c r="AF52" s="138">
        <v>1829.808</v>
      </c>
      <c r="AG52" s="21">
        <f t="shared" si="12"/>
        <v>128.21952364602095</v>
      </c>
      <c r="AH52" s="24">
        <f>AF52/AD52*100</f>
        <v>49.454270270270264</v>
      </c>
      <c r="AI52" s="138">
        <v>1608</v>
      </c>
      <c r="AJ52" s="28">
        <v>889.8671999999999</v>
      </c>
      <c r="AK52" s="138">
        <v>1035.1596</v>
      </c>
      <c r="AL52" s="21">
        <f t="shared" si="13"/>
        <v>116.32742503600537</v>
      </c>
      <c r="AM52" s="24">
        <f t="shared" si="14"/>
        <v>64.37559701492536</v>
      </c>
      <c r="AN52" s="28">
        <v>0</v>
      </c>
      <c r="AO52" s="28">
        <v>0</v>
      </c>
      <c r="AP52" s="28">
        <v>0</v>
      </c>
      <c r="AQ52" s="21"/>
      <c r="AR52" s="24"/>
      <c r="AS52" s="29"/>
      <c r="AT52" s="29"/>
      <c r="AU52" s="24">
        <v>0</v>
      </c>
      <c r="AV52" s="24"/>
      <c r="AW52" s="24"/>
      <c r="AX52" s="24"/>
      <c r="AY52" s="138">
        <v>32473.5</v>
      </c>
      <c r="AZ52" s="28">
        <f t="shared" si="15"/>
        <v>16236.75</v>
      </c>
      <c r="BA52" s="138">
        <v>16236.8</v>
      </c>
      <c r="BB52" s="21"/>
      <c r="BC52" s="28">
        <v>0</v>
      </c>
      <c r="BD52" s="21">
        <v>0</v>
      </c>
      <c r="BE52" s="138">
        <v>0</v>
      </c>
      <c r="BF52" s="21">
        <f t="shared" si="16"/>
        <v>0</v>
      </c>
      <c r="BG52" s="138">
        <v>0</v>
      </c>
      <c r="BH52" s="28">
        <v>0</v>
      </c>
      <c r="BI52" s="28">
        <v>0</v>
      </c>
      <c r="BJ52" s="28">
        <v>0</v>
      </c>
      <c r="BK52" s="24"/>
      <c r="BL52" s="24"/>
      <c r="BM52" s="24"/>
      <c r="BN52" s="21">
        <f t="shared" si="27"/>
        <v>2800</v>
      </c>
      <c r="BO52" s="21">
        <f t="shared" si="17"/>
        <v>797.16</v>
      </c>
      <c r="BP52" s="21">
        <f t="shared" si="28"/>
        <v>1265.997</v>
      </c>
      <c r="BQ52" s="21">
        <f t="shared" si="18"/>
        <v>158.8134126147825</v>
      </c>
      <c r="BR52" s="24">
        <f t="shared" si="19"/>
        <v>45.214178571428576</v>
      </c>
      <c r="BS52" s="138">
        <v>2800</v>
      </c>
      <c r="BT52" s="28">
        <v>797.16</v>
      </c>
      <c r="BU52" s="138">
        <v>1265.997</v>
      </c>
      <c r="BV52" s="138">
        <v>0</v>
      </c>
      <c r="BW52" s="28">
        <v>0</v>
      </c>
      <c r="BX52" s="138">
        <v>0</v>
      </c>
      <c r="BY52" s="28">
        <v>0</v>
      </c>
      <c r="BZ52" s="28">
        <v>0</v>
      </c>
      <c r="CA52" s="21">
        <v>0</v>
      </c>
      <c r="CB52" s="138">
        <v>0</v>
      </c>
      <c r="CC52" s="28">
        <v>0</v>
      </c>
      <c r="CD52" s="138">
        <v>0</v>
      </c>
      <c r="CE52" s="28">
        <v>0</v>
      </c>
      <c r="CF52" s="28">
        <v>0</v>
      </c>
      <c r="CG52" s="28">
        <v>0</v>
      </c>
      <c r="CH52" s="138">
        <v>0</v>
      </c>
      <c r="CI52" s="21">
        <f t="shared" si="23"/>
        <v>0</v>
      </c>
      <c r="CJ52" s="138">
        <v>0</v>
      </c>
      <c r="CK52" s="138">
        <v>0</v>
      </c>
      <c r="CL52" s="28">
        <v>0</v>
      </c>
      <c r="CM52" s="138">
        <v>0</v>
      </c>
      <c r="CN52" s="138">
        <v>0</v>
      </c>
      <c r="CO52" s="28">
        <v>0</v>
      </c>
      <c r="CP52" s="138">
        <v>47.6</v>
      </c>
      <c r="CQ52" s="138">
        <v>0</v>
      </c>
      <c r="CR52" s="27">
        <v>0</v>
      </c>
      <c r="CS52" s="138">
        <v>47.6</v>
      </c>
      <c r="CT52" s="138">
        <v>0</v>
      </c>
      <c r="CU52" s="28">
        <v>0</v>
      </c>
      <c r="CV52" s="138">
        <v>0</v>
      </c>
      <c r="CW52" s="138">
        <v>0</v>
      </c>
      <c r="CX52" s="28">
        <v>0</v>
      </c>
      <c r="CY52" s="138">
        <v>0</v>
      </c>
      <c r="CZ52" s="27">
        <v>0</v>
      </c>
      <c r="DA52" s="28">
        <v>0</v>
      </c>
      <c r="DB52" s="27">
        <v>0</v>
      </c>
      <c r="DC52" s="138">
        <v>700</v>
      </c>
      <c r="DD52" s="28">
        <v>209.72</v>
      </c>
      <c r="DE52" s="138">
        <v>0</v>
      </c>
      <c r="DF52" s="138">
        <v>0</v>
      </c>
      <c r="DG52" s="21">
        <f>T52+Y52+AD52+AI52+AN52+AS52+AV52+AY52+BB52+BE52+BH52+BK52+BS52+BV52+BY52+CB52+CE52+CH52+CK52+CN52+CT52+CW52+CZ52+DC52</f>
        <v>42981.5</v>
      </c>
      <c r="DH52" s="21">
        <f>U52+Z52+AE52+AJ52+AO52+AT52+AW52+AZ52+BC52+BF52+BI52+BL52+BT52+BW52+BZ52+CC52+CF52+CI52+CL52+CO52+CU52+CX52+DA52+DD52</f>
        <v>20121.0772</v>
      </c>
      <c r="DI52" s="21">
        <f>V52+AA52+AF52+AK52+AP52+AU52+AX52+BA52+BD52+BG52+BJ52+BM52+BU52+BX52+CA52+CD52+CG52+CJ52+CM52+CP52+CV52+CY52+DB52+DE52+DF52</f>
        <v>20437.9236</v>
      </c>
      <c r="DJ52" s="27">
        <v>0</v>
      </c>
      <c r="DK52" s="27">
        <v>0</v>
      </c>
      <c r="DL52" s="27">
        <v>0</v>
      </c>
      <c r="DM52" s="138">
        <v>0</v>
      </c>
      <c r="DN52" s="27">
        <f t="shared" si="20"/>
        <v>0</v>
      </c>
      <c r="DO52" s="138">
        <v>0</v>
      </c>
      <c r="DP52" s="27">
        <v>0</v>
      </c>
      <c r="DQ52" s="27">
        <v>0</v>
      </c>
      <c r="DR52" s="27">
        <v>0</v>
      </c>
      <c r="DS52" s="27">
        <v>0</v>
      </c>
      <c r="DT52" s="27">
        <v>0</v>
      </c>
      <c r="DU52" s="138">
        <v>0</v>
      </c>
      <c r="DV52" s="27">
        <v>0</v>
      </c>
      <c r="DW52" s="27">
        <v>0</v>
      </c>
      <c r="DX52" s="138">
        <v>0</v>
      </c>
      <c r="DY52" s="138">
        <v>2000</v>
      </c>
      <c r="DZ52" s="27">
        <f t="shared" si="21"/>
        <v>1000</v>
      </c>
      <c r="EA52" s="138">
        <v>0</v>
      </c>
      <c r="EB52" s="27">
        <v>0</v>
      </c>
      <c r="EC52" s="21">
        <f t="shared" si="29"/>
        <v>2000</v>
      </c>
      <c r="ED52" s="21">
        <f t="shared" si="29"/>
        <v>1000</v>
      </c>
      <c r="EE52" s="21">
        <f t="shared" si="7"/>
        <v>0</v>
      </c>
    </row>
    <row r="53" spans="1:135" s="32" customFormat="1" ht="20.25" customHeight="1">
      <c r="A53" s="22">
        <v>44</v>
      </c>
      <c r="B53" s="31" t="s">
        <v>92</v>
      </c>
      <c r="C53" s="21">
        <v>10508.736</v>
      </c>
      <c r="D53" s="21">
        <v>4460.2962</v>
      </c>
      <c r="E53" s="21">
        <f t="shared" si="8"/>
        <v>65164.2</v>
      </c>
      <c r="F53" s="21">
        <f t="shared" si="9"/>
        <v>29522.155099999996</v>
      </c>
      <c r="G53" s="21">
        <f t="shared" si="24"/>
        <v>36315.581</v>
      </c>
      <c r="H53" s="21">
        <f t="shared" si="25"/>
        <v>123.01128043324996</v>
      </c>
      <c r="I53" s="21">
        <f t="shared" si="26"/>
        <v>55.72934371940421</v>
      </c>
      <c r="J53" s="21">
        <f>T53+Y53+AD53+AI53+AN53+AS53+BK53+BS53+BV53+BY53+CB53+CE53+CK53+CN53+CT53+CW53+DC53</f>
        <v>19176</v>
      </c>
      <c r="K53" s="21">
        <f>U53+Z53+AE53+AJ53+AO53+AT53+BL53+BT53+BW53+BZ53+CC53+CF53+CL53+CO53+CU53+CX53+DD53</f>
        <v>6528.0551000000005</v>
      </c>
      <c r="L53" s="21">
        <f>V53+AA53+AF53+AK53+AP53+AU53+BM53+BU53+BX53+CA53+CD53+CG53+CM53+CP53+CV53+CY53+DE53+DF53</f>
        <v>13321.481</v>
      </c>
      <c r="M53" s="21">
        <f t="shared" si="10"/>
        <v>204.065082109984</v>
      </c>
      <c r="N53" s="21">
        <f>L53/J53*100</f>
        <v>69.46955047976637</v>
      </c>
      <c r="O53" s="21">
        <f>T53+AD53</f>
        <v>10955</v>
      </c>
      <c r="P53" s="21">
        <f>U53+AE53</f>
        <v>3932.2115000000003</v>
      </c>
      <c r="Q53" s="21">
        <f>V53+AF53</f>
        <v>2496.8430000000003</v>
      </c>
      <c r="R53" s="21">
        <f t="shared" si="11"/>
        <v>63.49716946812246</v>
      </c>
      <c r="S53" s="24">
        <f>Q53/O53*100</f>
        <v>22.791811958010044</v>
      </c>
      <c r="T53" s="137">
        <v>760</v>
      </c>
      <c r="U53" s="21">
        <v>0</v>
      </c>
      <c r="V53" s="138">
        <v>41.876</v>
      </c>
      <c r="W53" s="21" t="e">
        <f t="shared" si="22"/>
        <v>#DIV/0!</v>
      </c>
      <c r="X53" s="24">
        <f>V53/T53*100</f>
        <v>5.51</v>
      </c>
      <c r="Y53" s="139">
        <v>2590</v>
      </c>
      <c r="Z53" s="21">
        <v>853.9229999999999</v>
      </c>
      <c r="AA53" s="138">
        <v>214.137</v>
      </c>
      <c r="AB53" s="21">
        <f t="shared" si="3"/>
        <v>25.076851191500875</v>
      </c>
      <c r="AC53" s="24">
        <f>AA53/Y53*100</f>
        <v>8.267837837837838</v>
      </c>
      <c r="AD53" s="138">
        <v>10195</v>
      </c>
      <c r="AE53" s="21">
        <v>3932.2115000000003</v>
      </c>
      <c r="AF53" s="138">
        <v>2454.967</v>
      </c>
      <c r="AG53" s="21">
        <f t="shared" si="12"/>
        <v>62.43222166457729</v>
      </c>
      <c r="AH53" s="24">
        <f>AF53/AD53*100</f>
        <v>24.080107896027467</v>
      </c>
      <c r="AI53" s="138">
        <v>231</v>
      </c>
      <c r="AJ53" s="28">
        <v>127.8354</v>
      </c>
      <c r="AK53" s="138">
        <v>285.5</v>
      </c>
      <c r="AL53" s="21">
        <f t="shared" si="13"/>
        <v>223.33406865390964</v>
      </c>
      <c r="AM53" s="24">
        <f t="shared" si="14"/>
        <v>123.59307359307358</v>
      </c>
      <c r="AN53" s="28">
        <v>0</v>
      </c>
      <c r="AO53" s="28">
        <v>0</v>
      </c>
      <c r="AP53" s="28">
        <v>0</v>
      </c>
      <c r="AQ53" s="21"/>
      <c r="AR53" s="24"/>
      <c r="AS53" s="29">
        <v>0</v>
      </c>
      <c r="AT53" s="29"/>
      <c r="AU53" s="24">
        <v>0</v>
      </c>
      <c r="AV53" s="24"/>
      <c r="AW53" s="24"/>
      <c r="AX53" s="24"/>
      <c r="AY53" s="138">
        <v>45988.2</v>
      </c>
      <c r="AZ53" s="28">
        <f t="shared" si="15"/>
        <v>22994.1</v>
      </c>
      <c r="BA53" s="138">
        <v>22994.1</v>
      </c>
      <c r="BB53" s="21"/>
      <c r="BC53" s="28">
        <v>0</v>
      </c>
      <c r="BD53" s="21">
        <v>0</v>
      </c>
      <c r="BE53" s="138">
        <v>0</v>
      </c>
      <c r="BF53" s="21">
        <f t="shared" si="16"/>
        <v>0</v>
      </c>
      <c r="BG53" s="138">
        <v>0</v>
      </c>
      <c r="BH53" s="28">
        <v>0</v>
      </c>
      <c r="BI53" s="28">
        <v>0</v>
      </c>
      <c r="BJ53" s="28">
        <v>0</v>
      </c>
      <c r="BK53" s="24"/>
      <c r="BL53" s="24"/>
      <c r="BM53" s="24"/>
      <c r="BN53" s="21">
        <f t="shared" si="27"/>
        <v>252</v>
      </c>
      <c r="BO53" s="21">
        <f t="shared" si="17"/>
        <v>71.7444</v>
      </c>
      <c r="BP53" s="21">
        <f t="shared" si="28"/>
        <v>168.1</v>
      </c>
      <c r="BQ53" s="21">
        <f t="shared" si="18"/>
        <v>234.3040014272891</v>
      </c>
      <c r="BR53" s="24">
        <f t="shared" si="19"/>
        <v>66.7063492063492</v>
      </c>
      <c r="BS53" s="138">
        <v>152</v>
      </c>
      <c r="BT53" s="28">
        <v>43.2744</v>
      </c>
      <c r="BU53" s="138">
        <v>108.1</v>
      </c>
      <c r="BV53" s="138">
        <v>0</v>
      </c>
      <c r="BW53" s="28">
        <v>0</v>
      </c>
      <c r="BX53" s="138">
        <v>0</v>
      </c>
      <c r="BY53" s="28">
        <v>0</v>
      </c>
      <c r="BZ53" s="28">
        <v>0</v>
      </c>
      <c r="CA53" s="21">
        <v>0</v>
      </c>
      <c r="CB53" s="138">
        <v>100</v>
      </c>
      <c r="CC53" s="28">
        <v>28.47</v>
      </c>
      <c r="CD53" s="138">
        <v>60</v>
      </c>
      <c r="CE53" s="28">
        <v>0</v>
      </c>
      <c r="CF53" s="28">
        <v>0</v>
      </c>
      <c r="CG53" s="28">
        <v>0</v>
      </c>
      <c r="CH53" s="138">
        <v>0</v>
      </c>
      <c r="CI53" s="21">
        <f t="shared" si="23"/>
        <v>0</v>
      </c>
      <c r="CJ53" s="138">
        <v>0</v>
      </c>
      <c r="CK53" s="138">
        <v>0</v>
      </c>
      <c r="CL53" s="28">
        <v>0</v>
      </c>
      <c r="CM53" s="138">
        <v>0</v>
      </c>
      <c r="CN53" s="138">
        <v>5148</v>
      </c>
      <c r="CO53" s="28">
        <v>1542.3408</v>
      </c>
      <c r="CP53" s="138">
        <v>1975.68</v>
      </c>
      <c r="CQ53" s="138">
        <v>1500</v>
      </c>
      <c r="CR53" s="27">
        <v>413.09999999999997</v>
      </c>
      <c r="CS53" s="138">
        <v>433.38</v>
      </c>
      <c r="CT53" s="138">
        <v>0</v>
      </c>
      <c r="CU53" s="28">
        <v>0</v>
      </c>
      <c r="CV53" s="138">
        <v>8181.221</v>
      </c>
      <c r="CW53" s="138">
        <v>0</v>
      </c>
      <c r="CX53" s="28">
        <v>0</v>
      </c>
      <c r="CY53" s="138">
        <v>0</v>
      </c>
      <c r="CZ53" s="27">
        <v>0</v>
      </c>
      <c r="DA53" s="28">
        <v>0</v>
      </c>
      <c r="DB53" s="27">
        <v>0</v>
      </c>
      <c r="DC53" s="138">
        <v>0</v>
      </c>
      <c r="DD53" s="28">
        <v>0</v>
      </c>
      <c r="DE53" s="138">
        <v>0</v>
      </c>
      <c r="DF53" s="138">
        <v>0</v>
      </c>
      <c r="DG53" s="21">
        <f>T53+Y53+AD53+AI53+AN53+AS53+AV53+AY53+BB53+BE53+BH53+BK53+BS53+BV53+BY53+CB53+CE53+CH53+CK53+CN53+CT53+CW53+CZ53+DC53</f>
        <v>65164.2</v>
      </c>
      <c r="DH53" s="21">
        <f>U53+Z53+AE53+AJ53+AO53+AT53+AW53+AZ53+BC53+BF53+BI53+BL53+BT53+BW53+BZ53+CC53+CF53+CI53+CL53+CO53+CU53+CX53+DA53+DD53</f>
        <v>29522.155099999996</v>
      </c>
      <c r="DI53" s="21">
        <f>V53+AA53+AF53+AK53+AP53+AU53+AX53+BA53+BD53+BG53+BJ53+BM53+BU53+BX53+CA53+CD53+CG53+CJ53+CM53+CP53+CV53+CY53+DB53+DE53+DF53</f>
        <v>36315.581</v>
      </c>
      <c r="DJ53" s="27">
        <v>0</v>
      </c>
      <c r="DK53" s="27">
        <v>0</v>
      </c>
      <c r="DL53" s="27">
        <v>0</v>
      </c>
      <c r="DM53" s="138">
        <v>0</v>
      </c>
      <c r="DN53" s="27">
        <f t="shared" si="20"/>
        <v>0</v>
      </c>
      <c r="DO53" s="138">
        <v>0</v>
      </c>
      <c r="DP53" s="27">
        <v>0</v>
      </c>
      <c r="DQ53" s="27">
        <v>0</v>
      </c>
      <c r="DR53" s="27">
        <v>0</v>
      </c>
      <c r="DS53" s="27">
        <v>0</v>
      </c>
      <c r="DT53" s="27">
        <v>0</v>
      </c>
      <c r="DU53" s="138">
        <v>0</v>
      </c>
      <c r="DV53" s="27">
        <v>0</v>
      </c>
      <c r="DW53" s="27">
        <v>0</v>
      </c>
      <c r="DX53" s="138">
        <v>0</v>
      </c>
      <c r="DY53" s="138">
        <v>650</v>
      </c>
      <c r="DZ53" s="27">
        <f t="shared" si="21"/>
        <v>325</v>
      </c>
      <c r="EA53" s="138">
        <v>0</v>
      </c>
      <c r="EB53" s="27">
        <v>0</v>
      </c>
      <c r="EC53" s="21">
        <f t="shared" si="29"/>
        <v>650</v>
      </c>
      <c r="ED53" s="21">
        <f t="shared" si="29"/>
        <v>325</v>
      </c>
      <c r="EE53" s="21">
        <f t="shared" si="7"/>
        <v>0</v>
      </c>
    </row>
    <row r="54" spans="1:135" s="32" customFormat="1" ht="20.25" customHeight="1">
      <c r="A54" s="22">
        <v>45</v>
      </c>
      <c r="B54" s="31" t="s">
        <v>93</v>
      </c>
      <c r="C54" s="21">
        <v>290.9548</v>
      </c>
      <c r="D54" s="21">
        <v>2110.6504</v>
      </c>
      <c r="E54" s="21">
        <f t="shared" si="8"/>
        <v>50549.1</v>
      </c>
      <c r="F54" s="21">
        <f t="shared" si="9"/>
        <v>23073.2263</v>
      </c>
      <c r="G54" s="21">
        <f t="shared" si="24"/>
        <v>20794.657</v>
      </c>
      <c r="H54" s="21">
        <f t="shared" si="25"/>
        <v>90.12461772630385</v>
      </c>
      <c r="I54" s="21">
        <f t="shared" si="26"/>
        <v>41.137541519037924</v>
      </c>
      <c r="J54" s="21">
        <f>T54+Y54+AD54+AI54+AN54+AS54+BK54+BS54+BV54+BY54+CB54+CE54+CK54+CN54+CT54+CW54+DC54</f>
        <v>15815</v>
      </c>
      <c r="K54" s="21">
        <f>U54+Z54+AE54+AJ54+AO54+AT54+BL54+BT54+BW54+BZ54+CC54+CF54+CL54+CO54+CU54+CX54+DD54</f>
        <v>5706.176300000001</v>
      </c>
      <c r="L54" s="21">
        <f>V54+AA54+AF54+AK54+AP54+AU54+BM54+BU54+BX54+CA54+CD54+CG54+CM54+CP54+CV54+CY54+DE54+DF54</f>
        <v>3427.557</v>
      </c>
      <c r="M54" s="21">
        <f t="shared" si="10"/>
        <v>60.06749213128938</v>
      </c>
      <c r="N54" s="21">
        <f>L54/J54*100</f>
        <v>21.67282326904837</v>
      </c>
      <c r="O54" s="21">
        <f>T54+AD54</f>
        <v>9000</v>
      </c>
      <c r="P54" s="21">
        <f>U54+AE54</f>
        <v>3575.4390000000003</v>
      </c>
      <c r="Q54" s="21">
        <f>V54+AF54</f>
        <v>2262.357</v>
      </c>
      <c r="R54" s="21">
        <f t="shared" si="11"/>
        <v>63.27494330066881</v>
      </c>
      <c r="S54" s="24">
        <f>Q54/O54*100</f>
        <v>25.1373</v>
      </c>
      <c r="T54" s="137"/>
      <c r="U54" s="21">
        <v>104.13900000000001</v>
      </c>
      <c r="V54" s="138">
        <v>24.517</v>
      </c>
      <c r="W54" s="21">
        <f t="shared" si="22"/>
        <v>23.542572907364193</v>
      </c>
      <c r="X54" s="24" t="e">
        <f>V54/T54*100</f>
        <v>#DIV/0!</v>
      </c>
      <c r="Y54" s="139">
        <v>2500</v>
      </c>
      <c r="Z54" s="21">
        <v>824.25</v>
      </c>
      <c r="AA54" s="138">
        <v>556</v>
      </c>
      <c r="AB54" s="21">
        <f t="shared" si="3"/>
        <v>67.45526235972096</v>
      </c>
      <c r="AC54" s="24">
        <f>AA54/Y54*100</f>
        <v>22.24</v>
      </c>
      <c r="AD54" s="138">
        <v>9000</v>
      </c>
      <c r="AE54" s="21">
        <v>3471.3</v>
      </c>
      <c r="AF54" s="138">
        <v>2237.84</v>
      </c>
      <c r="AG54" s="21">
        <f t="shared" si="12"/>
        <v>64.46691441246796</v>
      </c>
      <c r="AH54" s="24">
        <f>AF54/AD54*100</f>
        <v>24.86488888888889</v>
      </c>
      <c r="AI54" s="138">
        <v>100</v>
      </c>
      <c r="AJ54" s="28">
        <v>55.34</v>
      </c>
      <c r="AK54" s="138">
        <v>50</v>
      </c>
      <c r="AL54" s="21">
        <f t="shared" si="13"/>
        <v>90.35056017347307</v>
      </c>
      <c r="AM54" s="24">
        <f t="shared" si="14"/>
        <v>50</v>
      </c>
      <c r="AN54" s="28">
        <v>0</v>
      </c>
      <c r="AO54" s="28">
        <v>0</v>
      </c>
      <c r="AP54" s="28">
        <v>0</v>
      </c>
      <c r="AQ54" s="21"/>
      <c r="AR54" s="24"/>
      <c r="AS54" s="29">
        <v>0</v>
      </c>
      <c r="AT54" s="29"/>
      <c r="AU54" s="24">
        <v>0</v>
      </c>
      <c r="AV54" s="24"/>
      <c r="AW54" s="24"/>
      <c r="AX54" s="24"/>
      <c r="AY54" s="138">
        <v>34734.1</v>
      </c>
      <c r="AZ54" s="28">
        <f t="shared" si="15"/>
        <v>17367.05</v>
      </c>
      <c r="BA54" s="138">
        <v>17367.1</v>
      </c>
      <c r="BB54" s="21"/>
      <c r="BC54" s="28">
        <v>0</v>
      </c>
      <c r="BD54" s="21">
        <v>0</v>
      </c>
      <c r="BE54" s="138">
        <v>0</v>
      </c>
      <c r="BF54" s="21">
        <f t="shared" si="16"/>
        <v>0</v>
      </c>
      <c r="BG54" s="138">
        <v>0</v>
      </c>
      <c r="BH54" s="28">
        <v>0</v>
      </c>
      <c r="BI54" s="28">
        <v>0</v>
      </c>
      <c r="BJ54" s="28">
        <v>0</v>
      </c>
      <c r="BK54" s="24"/>
      <c r="BL54" s="24"/>
      <c r="BM54" s="24"/>
      <c r="BN54" s="21">
        <f t="shared" si="27"/>
        <v>783</v>
      </c>
      <c r="BO54" s="21">
        <f t="shared" si="17"/>
        <v>222.92010000000002</v>
      </c>
      <c r="BP54" s="21">
        <f t="shared" si="28"/>
        <v>130</v>
      </c>
      <c r="BQ54" s="21">
        <f t="shared" si="18"/>
        <v>58.316858820716476</v>
      </c>
      <c r="BR54" s="24">
        <f t="shared" si="19"/>
        <v>16.602809706257982</v>
      </c>
      <c r="BS54" s="138">
        <v>720</v>
      </c>
      <c r="BT54" s="28">
        <v>204.984</v>
      </c>
      <c r="BU54" s="138">
        <v>60</v>
      </c>
      <c r="BV54" s="138">
        <v>0</v>
      </c>
      <c r="BW54" s="28">
        <v>0</v>
      </c>
      <c r="BX54" s="138">
        <v>70</v>
      </c>
      <c r="BY54" s="28">
        <v>0</v>
      </c>
      <c r="BZ54" s="28">
        <v>0</v>
      </c>
      <c r="CA54" s="21">
        <v>0</v>
      </c>
      <c r="CB54" s="138">
        <v>63</v>
      </c>
      <c r="CC54" s="28">
        <v>17.9361</v>
      </c>
      <c r="CD54" s="138">
        <v>0</v>
      </c>
      <c r="CE54" s="28">
        <v>0</v>
      </c>
      <c r="CF54" s="28">
        <v>0</v>
      </c>
      <c r="CG54" s="28">
        <v>0</v>
      </c>
      <c r="CH54" s="138">
        <v>0</v>
      </c>
      <c r="CI54" s="21">
        <f t="shared" si="23"/>
        <v>0</v>
      </c>
      <c r="CJ54" s="138">
        <v>0</v>
      </c>
      <c r="CK54" s="138">
        <v>0</v>
      </c>
      <c r="CL54" s="28">
        <v>0</v>
      </c>
      <c r="CM54" s="138">
        <v>0</v>
      </c>
      <c r="CN54" s="138">
        <v>3432</v>
      </c>
      <c r="CO54" s="28">
        <v>1028.2272</v>
      </c>
      <c r="CP54" s="138">
        <v>429.2</v>
      </c>
      <c r="CQ54" s="138">
        <v>2360</v>
      </c>
      <c r="CR54" s="27">
        <v>649.9440000000001</v>
      </c>
      <c r="CS54" s="138">
        <v>230</v>
      </c>
      <c r="CT54" s="138">
        <v>0</v>
      </c>
      <c r="CU54" s="28">
        <v>0</v>
      </c>
      <c r="CV54" s="138">
        <v>0</v>
      </c>
      <c r="CW54" s="138">
        <v>0</v>
      </c>
      <c r="CX54" s="28">
        <v>0</v>
      </c>
      <c r="CY54" s="138">
        <v>0</v>
      </c>
      <c r="CZ54" s="27">
        <v>0</v>
      </c>
      <c r="DA54" s="28">
        <v>0</v>
      </c>
      <c r="DB54" s="27">
        <v>0</v>
      </c>
      <c r="DC54" s="138">
        <v>0</v>
      </c>
      <c r="DD54" s="28">
        <v>0</v>
      </c>
      <c r="DE54" s="138">
        <v>0</v>
      </c>
      <c r="DF54" s="138">
        <v>0</v>
      </c>
      <c r="DG54" s="21">
        <f>T54+Y54+AD54+AI54+AN54+AS54+AV54+AY54+BB54+BE54+BH54+BK54+BS54+BV54+BY54+CB54+CE54+CH54+CK54+CN54+CT54+CW54+CZ54+DC54</f>
        <v>50549.1</v>
      </c>
      <c r="DH54" s="21">
        <f>U54+Z54+AE54+AJ54+AO54+AT54+AW54+AZ54+BC54+BF54+BI54+BL54+BT54+BW54+BZ54+CC54+CF54+CI54+CL54+CO54+CU54+CX54+DA54+DD54</f>
        <v>23073.2263</v>
      </c>
      <c r="DI54" s="21">
        <f>V54+AA54+AF54+AK54+AP54+AU54+AX54+BA54+BD54+BG54+BJ54+BM54+BU54+BX54+CA54+CD54+CG54+CJ54+CM54+CP54+CV54+CY54+DB54+DE54+DF54</f>
        <v>20794.657</v>
      </c>
      <c r="DJ54" s="27">
        <v>0</v>
      </c>
      <c r="DK54" s="27">
        <v>0</v>
      </c>
      <c r="DL54" s="27">
        <v>0</v>
      </c>
      <c r="DM54" s="138">
        <v>0</v>
      </c>
      <c r="DN54" s="27">
        <f t="shared" si="20"/>
        <v>0</v>
      </c>
      <c r="DO54" s="138">
        <v>0</v>
      </c>
      <c r="DP54" s="27">
        <v>0</v>
      </c>
      <c r="DQ54" s="27">
        <v>0</v>
      </c>
      <c r="DR54" s="27">
        <v>0</v>
      </c>
      <c r="DS54" s="27">
        <v>0</v>
      </c>
      <c r="DT54" s="27">
        <v>0</v>
      </c>
      <c r="DU54" s="138">
        <v>0</v>
      </c>
      <c r="DV54" s="27">
        <v>0</v>
      </c>
      <c r="DW54" s="27">
        <v>0</v>
      </c>
      <c r="DX54" s="138">
        <v>0</v>
      </c>
      <c r="DY54" s="138">
        <v>0</v>
      </c>
      <c r="DZ54" s="27">
        <f t="shared" si="21"/>
        <v>0</v>
      </c>
      <c r="EA54" s="138">
        <v>0</v>
      </c>
      <c r="EB54" s="27">
        <v>0</v>
      </c>
      <c r="EC54" s="21">
        <f t="shared" si="29"/>
        <v>0</v>
      </c>
      <c r="ED54" s="21">
        <f t="shared" si="29"/>
        <v>0</v>
      </c>
      <c r="EE54" s="21">
        <f t="shared" si="7"/>
        <v>0</v>
      </c>
    </row>
    <row r="55" spans="1:135" s="32" customFormat="1" ht="20.25" customHeight="1">
      <c r="A55" s="22">
        <v>46</v>
      </c>
      <c r="B55" s="31" t="s">
        <v>94</v>
      </c>
      <c r="C55" s="21">
        <v>3173.978</v>
      </c>
      <c r="D55" s="21">
        <v>177.0492</v>
      </c>
      <c r="E55" s="21">
        <f t="shared" si="8"/>
        <v>6830.8</v>
      </c>
      <c r="F55" s="21">
        <f t="shared" si="9"/>
        <v>3073.2528</v>
      </c>
      <c r="G55" s="21">
        <f t="shared" si="24"/>
        <v>2601.667</v>
      </c>
      <c r="H55" s="21">
        <f t="shared" si="25"/>
        <v>84.65515755814165</v>
      </c>
      <c r="I55" s="21">
        <f t="shared" si="26"/>
        <v>38.08729577794694</v>
      </c>
      <c r="J55" s="21">
        <f>T55+Y55+AD55+AI55+AN55+AS55+BK55+BS55+BV55+BY55+CB55+CE55+CK55+CN55+CT55+CW55+DC55</f>
        <v>1992</v>
      </c>
      <c r="K55" s="21">
        <f>U55+Z55+AE55+AJ55+AO55+AT55+BL55+BT55+BW55+BZ55+CC55+CF55+CL55+CO55+CU55+CX55+DD55</f>
        <v>653.8527999999999</v>
      </c>
      <c r="L55" s="21">
        <f>V55+AA55+AF55+AK55+AP55+AU55+BM55+BU55+BX55+CA55+CD55+CG55+CM55+CP55+CV55+CY55+DE55+DF55</f>
        <v>182.267</v>
      </c>
      <c r="M55" s="21">
        <f t="shared" si="10"/>
        <v>27.87584606198827</v>
      </c>
      <c r="N55" s="21">
        <f>L55/J55*100</f>
        <v>9.149949799196786</v>
      </c>
      <c r="O55" s="21">
        <f>T55+AD55</f>
        <v>500</v>
      </c>
      <c r="P55" s="21">
        <f>U55+AE55</f>
        <v>192.85</v>
      </c>
      <c r="Q55" s="21">
        <f>V55+AF55</f>
        <v>111.63499999999999</v>
      </c>
      <c r="R55" s="21">
        <f t="shared" si="11"/>
        <v>57.88695877625097</v>
      </c>
      <c r="S55" s="24">
        <f>Q55/O55*100</f>
        <v>22.326999999999998</v>
      </c>
      <c r="T55" s="137"/>
      <c r="U55" s="21">
        <v>0</v>
      </c>
      <c r="V55" s="138">
        <v>0.035</v>
      </c>
      <c r="W55" s="21" t="e">
        <f>V55/U54:U55*100</f>
        <v>#DIV/0!</v>
      </c>
      <c r="X55" s="24" t="e">
        <f>V55/T55*100</f>
        <v>#DIV/0!</v>
      </c>
      <c r="Y55" s="139">
        <v>880</v>
      </c>
      <c r="Z55" s="21">
        <v>283.542</v>
      </c>
      <c r="AA55" s="138">
        <v>20.932</v>
      </c>
      <c r="AB55" s="21">
        <f>AA55/Z55:Z55*100</f>
        <v>7.382327838556546</v>
      </c>
      <c r="AC55" s="24">
        <f>AA55/Y55*100</f>
        <v>2.3786363636363634</v>
      </c>
      <c r="AD55" s="138">
        <v>500</v>
      </c>
      <c r="AE55" s="21">
        <v>192.85</v>
      </c>
      <c r="AF55" s="138">
        <v>111.6</v>
      </c>
      <c r="AG55" s="21">
        <f t="shared" si="12"/>
        <v>57.86880995592429</v>
      </c>
      <c r="AH55" s="24">
        <f>AF55/AD55*100</f>
        <v>22.319999999999997</v>
      </c>
      <c r="AI55" s="138">
        <v>12</v>
      </c>
      <c r="AJ55" s="28">
        <v>6.6408000000000005</v>
      </c>
      <c r="AK55" s="138">
        <v>9.7</v>
      </c>
      <c r="AL55" s="21">
        <f t="shared" si="13"/>
        <v>146.0667389471148</v>
      </c>
      <c r="AM55" s="24">
        <f t="shared" si="14"/>
        <v>80.83333333333333</v>
      </c>
      <c r="AN55" s="28">
        <v>0</v>
      </c>
      <c r="AO55" s="28">
        <v>0</v>
      </c>
      <c r="AP55" s="28">
        <v>0</v>
      </c>
      <c r="AQ55" s="21"/>
      <c r="AR55" s="24"/>
      <c r="AS55" s="29">
        <v>0</v>
      </c>
      <c r="AT55" s="29"/>
      <c r="AU55" s="24">
        <v>0</v>
      </c>
      <c r="AV55" s="24"/>
      <c r="AW55" s="24"/>
      <c r="AX55" s="24"/>
      <c r="AY55" s="138">
        <v>4838.8</v>
      </c>
      <c r="AZ55" s="28">
        <f t="shared" si="15"/>
        <v>2419.4</v>
      </c>
      <c r="BA55" s="138">
        <v>2419.4</v>
      </c>
      <c r="BB55" s="21"/>
      <c r="BC55" s="28">
        <v>0</v>
      </c>
      <c r="BD55" s="21">
        <v>0</v>
      </c>
      <c r="BE55" s="138">
        <v>0</v>
      </c>
      <c r="BF55" s="21">
        <f t="shared" si="16"/>
        <v>0</v>
      </c>
      <c r="BG55" s="138">
        <v>0</v>
      </c>
      <c r="BH55" s="28">
        <v>0</v>
      </c>
      <c r="BI55" s="28">
        <v>0</v>
      </c>
      <c r="BJ55" s="28">
        <v>0</v>
      </c>
      <c r="BK55" s="24"/>
      <c r="BL55" s="24"/>
      <c r="BM55" s="24"/>
      <c r="BN55" s="21">
        <f t="shared" si="27"/>
        <v>600</v>
      </c>
      <c r="BO55" s="21">
        <f t="shared" si="17"/>
        <v>170.82</v>
      </c>
      <c r="BP55" s="21">
        <f t="shared" si="28"/>
        <v>40</v>
      </c>
      <c r="BQ55" s="21">
        <f t="shared" si="18"/>
        <v>23.416461772626157</v>
      </c>
      <c r="BR55" s="24">
        <f t="shared" si="19"/>
        <v>6.666666666666667</v>
      </c>
      <c r="BS55" s="138">
        <v>600</v>
      </c>
      <c r="BT55" s="28">
        <v>170.82</v>
      </c>
      <c r="BU55" s="138">
        <v>40</v>
      </c>
      <c r="BV55" s="138">
        <v>0</v>
      </c>
      <c r="BW55" s="28">
        <v>0</v>
      </c>
      <c r="BX55" s="138">
        <v>0</v>
      </c>
      <c r="BY55" s="28">
        <v>0</v>
      </c>
      <c r="BZ55" s="28">
        <v>0</v>
      </c>
      <c r="CA55" s="21">
        <v>0</v>
      </c>
      <c r="CB55" s="138">
        <v>0</v>
      </c>
      <c r="CC55" s="28">
        <v>0</v>
      </c>
      <c r="CD55" s="138">
        <v>0</v>
      </c>
      <c r="CE55" s="28">
        <v>0</v>
      </c>
      <c r="CF55" s="28">
        <v>0</v>
      </c>
      <c r="CG55" s="28">
        <v>0</v>
      </c>
      <c r="CH55" s="138">
        <v>0</v>
      </c>
      <c r="CI55" s="21">
        <f t="shared" si="23"/>
        <v>0</v>
      </c>
      <c r="CJ55" s="138">
        <v>0</v>
      </c>
      <c r="CK55" s="138">
        <v>0</v>
      </c>
      <c r="CL55" s="28">
        <v>0</v>
      </c>
      <c r="CM55" s="138">
        <v>0</v>
      </c>
      <c r="CN55" s="138">
        <v>0</v>
      </c>
      <c r="CO55" s="28">
        <v>0</v>
      </c>
      <c r="CP55" s="138">
        <v>0</v>
      </c>
      <c r="CQ55" s="138">
        <v>0</v>
      </c>
      <c r="CR55" s="27">
        <v>0</v>
      </c>
      <c r="CS55" s="138">
        <v>0</v>
      </c>
      <c r="CT55" s="138">
        <v>0</v>
      </c>
      <c r="CU55" s="28">
        <v>0</v>
      </c>
      <c r="CV55" s="138">
        <v>0</v>
      </c>
      <c r="CW55" s="138">
        <v>0</v>
      </c>
      <c r="CX55" s="28">
        <v>0</v>
      </c>
      <c r="CY55" s="138">
        <v>0</v>
      </c>
      <c r="CZ55" s="27">
        <v>0</v>
      </c>
      <c r="DA55" s="28">
        <v>0</v>
      </c>
      <c r="DB55" s="27">
        <v>0</v>
      </c>
      <c r="DC55" s="138">
        <v>0</v>
      </c>
      <c r="DD55" s="28">
        <v>0</v>
      </c>
      <c r="DE55" s="138">
        <v>0</v>
      </c>
      <c r="DF55" s="138">
        <v>0</v>
      </c>
      <c r="DG55" s="21">
        <f>T55+Y55+AD55+AI55+AN55+AS55+AV55+AY55+BB55+BE55+BH55+BK55+BS55+BV55+BY55+CB55+CE55+CH55+CK55+CN55+CT55+CW55+CZ55+DC55</f>
        <v>6830.8</v>
      </c>
      <c r="DH55" s="21">
        <f>U55+Z55+AE55+AJ55+AO55+AT55+AW55+AZ55+BC55+BF55+BI55+BL55+BT55+BW55+BZ55+CC55+CF55+CI55+CL55+CO55+CU55+CX55+DA55+DD55</f>
        <v>3073.2528</v>
      </c>
      <c r="DI55" s="21">
        <f>V55+AA55+AF55+AK55+AP55+AU55+AX55+BA55+BD55+BG55+BJ55+BM55+BU55+BX55+CA55+CD55+CG55+CJ55+CM55+CP55+CV55+CY55+DB55+DE55+DF55</f>
        <v>2601.667</v>
      </c>
      <c r="DJ55" s="27">
        <v>0</v>
      </c>
      <c r="DK55" s="27">
        <v>0</v>
      </c>
      <c r="DL55" s="27">
        <v>0</v>
      </c>
      <c r="DM55" s="138">
        <v>0</v>
      </c>
      <c r="DN55" s="27">
        <f t="shared" si="20"/>
        <v>0</v>
      </c>
      <c r="DO55" s="138">
        <v>0</v>
      </c>
      <c r="DP55" s="27">
        <v>0</v>
      </c>
      <c r="DQ55" s="27">
        <v>0</v>
      </c>
      <c r="DR55" s="27">
        <v>0</v>
      </c>
      <c r="DS55" s="27">
        <v>0</v>
      </c>
      <c r="DT55" s="27">
        <v>0</v>
      </c>
      <c r="DU55" s="138">
        <v>0</v>
      </c>
      <c r="DV55" s="27">
        <v>0</v>
      </c>
      <c r="DW55" s="27">
        <v>0</v>
      </c>
      <c r="DX55" s="138">
        <v>0</v>
      </c>
      <c r="DY55" s="138">
        <v>0</v>
      </c>
      <c r="DZ55" s="27">
        <f t="shared" si="21"/>
        <v>0</v>
      </c>
      <c r="EA55" s="138">
        <v>0</v>
      </c>
      <c r="EB55" s="27">
        <v>0</v>
      </c>
      <c r="EC55" s="21">
        <f t="shared" si="29"/>
        <v>0</v>
      </c>
      <c r="ED55" s="21">
        <f t="shared" si="29"/>
        <v>0</v>
      </c>
      <c r="EE55" s="21">
        <f t="shared" si="7"/>
        <v>0</v>
      </c>
    </row>
    <row r="56" spans="1:135" s="32" customFormat="1" ht="20.25" customHeight="1">
      <c r="A56" s="22">
        <v>47</v>
      </c>
      <c r="B56" s="31" t="s">
        <v>95</v>
      </c>
      <c r="C56" s="21">
        <v>302.1559</v>
      </c>
      <c r="D56" s="21">
        <v>4545.8129</v>
      </c>
      <c r="E56" s="21">
        <f t="shared" si="8"/>
        <v>19167.3</v>
      </c>
      <c r="F56" s="21">
        <f t="shared" si="9"/>
        <v>8823.8492</v>
      </c>
      <c r="G56" s="21">
        <f t="shared" si="24"/>
        <v>8987.343</v>
      </c>
      <c r="H56" s="21">
        <f t="shared" si="25"/>
        <v>101.85286258065244</v>
      </c>
      <c r="I56" s="21">
        <f t="shared" si="26"/>
        <v>46.88893584385908</v>
      </c>
      <c r="J56" s="21">
        <f>T56+Y56+AD56+AI56+AN56+AS56+BK56+BS56+BV56+BY56+CB56+CE56+CK56+CN56+CT56+CW56+DC56</f>
        <v>4512</v>
      </c>
      <c r="K56" s="21">
        <f>U56+Z56+AE56+AJ56+AO56+AT56+BL56+BT56+BW56+BZ56+CC56+CF56+CL56+CO56+CU56+CX56+DD56</f>
        <v>1496.1992</v>
      </c>
      <c r="L56" s="21">
        <f>V56+AA56+AF56+AK56+AP56+AU56+BM56+BU56+BX56+CA56+CD56+CG56+CM56+CP56+CV56+CY56+DE56+DF56</f>
        <v>1659.643</v>
      </c>
      <c r="M56" s="21">
        <f t="shared" si="10"/>
        <v>110.92393312334347</v>
      </c>
      <c r="N56" s="21">
        <f>L56/J56*100</f>
        <v>36.78286790780142</v>
      </c>
      <c r="O56" s="21">
        <f>T56+AD56</f>
        <v>950</v>
      </c>
      <c r="P56" s="21">
        <f>U56+AE56</f>
        <v>366.415</v>
      </c>
      <c r="Q56" s="21">
        <f>V56+AF56</f>
        <v>428.024</v>
      </c>
      <c r="R56" s="21">
        <f t="shared" si="11"/>
        <v>116.81399506024587</v>
      </c>
      <c r="S56" s="24">
        <f>Q56/O56*100</f>
        <v>45.055157894736844</v>
      </c>
      <c r="T56" s="137">
        <v>28</v>
      </c>
      <c r="U56" s="21">
        <v>10.799600000000002</v>
      </c>
      <c r="V56" s="138">
        <v>0.005</v>
      </c>
      <c r="W56" s="21">
        <f t="shared" si="22"/>
        <v>0.046298011037445824</v>
      </c>
      <c r="X56" s="24">
        <f>V56/T56*100</f>
        <v>0.017857142857142856</v>
      </c>
      <c r="Y56" s="139">
        <v>1950</v>
      </c>
      <c r="Z56" s="21">
        <v>642.915</v>
      </c>
      <c r="AA56" s="138">
        <v>368.619</v>
      </c>
      <c r="AB56" s="21">
        <f aca="true" t="shared" si="30" ref="AB56:AB82">AA56/Z55:Z56*100</f>
        <v>57.33557313175148</v>
      </c>
      <c r="AC56" s="24">
        <f>AA56/Y56*100</f>
        <v>18.903538461538464</v>
      </c>
      <c r="AD56" s="138">
        <v>922</v>
      </c>
      <c r="AE56" s="21">
        <v>355.6154</v>
      </c>
      <c r="AF56" s="138">
        <v>428.019</v>
      </c>
      <c r="AG56" s="21">
        <f t="shared" si="12"/>
        <v>120.3600856430852</v>
      </c>
      <c r="AH56" s="24">
        <f>AF56/AD56*100</f>
        <v>46.42288503253796</v>
      </c>
      <c r="AI56" s="138">
        <v>80</v>
      </c>
      <c r="AJ56" s="28">
        <v>44.272000000000006</v>
      </c>
      <c r="AK56" s="138">
        <v>0</v>
      </c>
      <c r="AL56" s="21">
        <f t="shared" si="13"/>
        <v>0</v>
      </c>
      <c r="AM56" s="24">
        <f t="shared" si="14"/>
        <v>0</v>
      </c>
      <c r="AN56" s="28">
        <v>0</v>
      </c>
      <c r="AO56" s="28">
        <v>0</v>
      </c>
      <c r="AP56" s="28">
        <v>0</v>
      </c>
      <c r="AQ56" s="21"/>
      <c r="AR56" s="24"/>
      <c r="AS56" s="29">
        <v>0</v>
      </c>
      <c r="AT56" s="29"/>
      <c r="AU56" s="24">
        <v>0</v>
      </c>
      <c r="AV56" s="24"/>
      <c r="AW56" s="24"/>
      <c r="AX56" s="24"/>
      <c r="AY56" s="138">
        <v>14655.3</v>
      </c>
      <c r="AZ56" s="28">
        <f t="shared" si="15"/>
        <v>7327.65</v>
      </c>
      <c r="BA56" s="138">
        <v>7327.7</v>
      </c>
      <c r="BB56" s="21"/>
      <c r="BC56" s="28">
        <v>0</v>
      </c>
      <c r="BD56" s="21">
        <v>0</v>
      </c>
      <c r="BE56" s="138">
        <v>0</v>
      </c>
      <c r="BF56" s="21">
        <f t="shared" si="16"/>
        <v>0</v>
      </c>
      <c r="BG56" s="138">
        <v>0</v>
      </c>
      <c r="BH56" s="28">
        <v>0</v>
      </c>
      <c r="BI56" s="28">
        <v>0</v>
      </c>
      <c r="BJ56" s="28">
        <v>0</v>
      </c>
      <c r="BK56" s="24"/>
      <c r="BL56" s="24"/>
      <c r="BM56" s="24"/>
      <c r="BN56" s="21">
        <f t="shared" si="27"/>
        <v>1100</v>
      </c>
      <c r="BO56" s="21">
        <f t="shared" si="17"/>
        <v>313.16999999999996</v>
      </c>
      <c r="BP56" s="21">
        <f t="shared" si="28"/>
        <v>863</v>
      </c>
      <c r="BQ56" s="21">
        <f t="shared" si="18"/>
        <v>275.56917967876876</v>
      </c>
      <c r="BR56" s="24">
        <f t="shared" si="19"/>
        <v>78.45454545454545</v>
      </c>
      <c r="BS56" s="138">
        <v>1100</v>
      </c>
      <c r="BT56" s="28">
        <v>313.16999999999996</v>
      </c>
      <c r="BU56" s="138">
        <v>863</v>
      </c>
      <c r="BV56" s="138">
        <v>0</v>
      </c>
      <c r="BW56" s="28">
        <v>0</v>
      </c>
      <c r="BX56" s="138">
        <v>0</v>
      </c>
      <c r="BY56" s="28">
        <v>0</v>
      </c>
      <c r="BZ56" s="28">
        <v>0</v>
      </c>
      <c r="CA56" s="21">
        <v>0</v>
      </c>
      <c r="CB56" s="138">
        <v>0</v>
      </c>
      <c r="CC56" s="28">
        <v>0</v>
      </c>
      <c r="CD56" s="138">
        <v>0</v>
      </c>
      <c r="CE56" s="28">
        <v>0</v>
      </c>
      <c r="CF56" s="28">
        <v>0</v>
      </c>
      <c r="CG56" s="28">
        <v>0</v>
      </c>
      <c r="CH56" s="138">
        <v>0</v>
      </c>
      <c r="CI56" s="21">
        <f t="shared" si="23"/>
        <v>0</v>
      </c>
      <c r="CJ56" s="138">
        <v>0</v>
      </c>
      <c r="CK56" s="138">
        <v>0</v>
      </c>
      <c r="CL56" s="28">
        <v>0</v>
      </c>
      <c r="CM56" s="138">
        <v>0</v>
      </c>
      <c r="CN56" s="138">
        <v>432</v>
      </c>
      <c r="CO56" s="28">
        <v>129.4272</v>
      </c>
      <c r="CP56" s="138">
        <v>0</v>
      </c>
      <c r="CQ56" s="138">
        <v>432</v>
      </c>
      <c r="CR56" s="27">
        <v>118.9728</v>
      </c>
      <c r="CS56" s="138">
        <v>0</v>
      </c>
      <c r="CT56" s="138">
        <v>0</v>
      </c>
      <c r="CU56" s="28">
        <v>0</v>
      </c>
      <c r="CV56" s="138">
        <v>0</v>
      </c>
      <c r="CW56" s="138">
        <v>0</v>
      </c>
      <c r="CX56" s="28">
        <v>0</v>
      </c>
      <c r="CY56" s="138">
        <v>0</v>
      </c>
      <c r="CZ56" s="27">
        <v>0</v>
      </c>
      <c r="DA56" s="28">
        <v>0</v>
      </c>
      <c r="DB56" s="27">
        <v>0</v>
      </c>
      <c r="DC56" s="138">
        <v>0</v>
      </c>
      <c r="DD56" s="28">
        <v>0</v>
      </c>
      <c r="DE56" s="138">
        <v>0</v>
      </c>
      <c r="DF56" s="138">
        <v>0</v>
      </c>
      <c r="DG56" s="21">
        <f>T56+Y56+AD56+AI56+AN56+AS56+AV56+AY56+BB56+BE56+BH56+BK56+BS56+BV56+BY56+CB56+CE56+CH56+CK56+CN56+CT56+CW56+CZ56+DC56</f>
        <v>19167.3</v>
      </c>
      <c r="DH56" s="21">
        <f>U56+Z56+AE56+AJ56+AO56+AT56+AW56+AZ56+BC56+BF56+BI56+BL56+BT56+BW56+BZ56+CC56+CF56+CI56+CL56+CO56+CU56+CX56+DA56+DD56</f>
        <v>8823.8492</v>
      </c>
      <c r="DI56" s="21">
        <f>V56+AA56+AF56+AK56+AP56+AU56+AX56+BA56+BD56+BG56+BJ56+BM56+BU56+BX56+CA56+CD56+CG56+CJ56+CM56+CP56+CV56+CY56+DB56+DE56+DF56</f>
        <v>8987.343</v>
      </c>
      <c r="DJ56" s="27">
        <v>0</v>
      </c>
      <c r="DK56" s="27">
        <v>0</v>
      </c>
      <c r="DL56" s="27">
        <v>0</v>
      </c>
      <c r="DM56" s="138">
        <v>0</v>
      </c>
      <c r="DN56" s="27">
        <f t="shared" si="20"/>
        <v>0</v>
      </c>
      <c r="DO56" s="138">
        <v>0</v>
      </c>
      <c r="DP56" s="27">
        <v>0</v>
      </c>
      <c r="DQ56" s="27">
        <v>0</v>
      </c>
      <c r="DR56" s="27">
        <v>0</v>
      </c>
      <c r="DS56" s="27">
        <v>0</v>
      </c>
      <c r="DT56" s="27">
        <v>0</v>
      </c>
      <c r="DU56" s="138">
        <v>0</v>
      </c>
      <c r="DV56" s="27">
        <v>0</v>
      </c>
      <c r="DW56" s="27">
        <v>0</v>
      </c>
      <c r="DX56" s="138">
        <v>0</v>
      </c>
      <c r="DY56" s="138">
        <v>0</v>
      </c>
      <c r="DZ56" s="27">
        <f t="shared" si="21"/>
        <v>0</v>
      </c>
      <c r="EA56" s="138">
        <v>0</v>
      </c>
      <c r="EB56" s="27">
        <v>0</v>
      </c>
      <c r="EC56" s="21">
        <f t="shared" si="29"/>
        <v>0</v>
      </c>
      <c r="ED56" s="21">
        <f t="shared" si="29"/>
        <v>0</v>
      </c>
      <c r="EE56" s="21">
        <f t="shared" si="7"/>
        <v>0</v>
      </c>
    </row>
    <row r="57" spans="1:135" s="32" customFormat="1" ht="20.25" customHeight="1">
      <c r="A57" s="22">
        <v>48</v>
      </c>
      <c r="B57" s="31" t="s">
        <v>96</v>
      </c>
      <c r="C57" s="21">
        <v>13685.8835</v>
      </c>
      <c r="D57" s="21">
        <v>15374.1909</v>
      </c>
      <c r="E57" s="21">
        <f t="shared" si="8"/>
        <v>80434</v>
      </c>
      <c r="F57" s="21">
        <f t="shared" si="9"/>
        <v>30678.17289</v>
      </c>
      <c r="G57" s="21">
        <f t="shared" si="24"/>
        <v>34386.077000000005</v>
      </c>
      <c r="H57" s="21">
        <f t="shared" si="25"/>
        <v>112.08645678898515</v>
      </c>
      <c r="I57" s="21">
        <f t="shared" si="26"/>
        <v>42.750673844394164</v>
      </c>
      <c r="J57" s="21">
        <f>T57+Y57+AD57+AI57+AN57+AS57+BK57+BS57+BV57+BY57+CB57+CE57+CK57+CN57+CT57+CW57+DC57</f>
        <v>36589.7</v>
      </c>
      <c r="K57" s="21">
        <f>U57+Z57+AE57+AJ57+AO57+AT57+BL57+BT57+BW57+BZ57+CC57+CF57+CL57+CO57+CU57+CX57+DD57</f>
        <v>8756.02289</v>
      </c>
      <c r="L57" s="21">
        <f>V57+AA57+AF57+AK57+AP57+AU57+BM57+BU57+BX57+CA57+CD57+CG57+CM57+CP57+CV57+CY57+DE57+DF57</f>
        <v>12313.877</v>
      </c>
      <c r="M57" s="21">
        <f t="shared" si="10"/>
        <v>140.63322075212164</v>
      </c>
      <c r="N57" s="21">
        <f>L57/J57*100</f>
        <v>33.65394359614864</v>
      </c>
      <c r="O57" s="21">
        <f>T57+AD57</f>
        <v>8125</v>
      </c>
      <c r="P57" s="21">
        <f>U57+AE57</f>
        <v>3133.8125</v>
      </c>
      <c r="Q57" s="21">
        <f>V57+AF57</f>
        <v>3540.204</v>
      </c>
      <c r="R57" s="21">
        <f t="shared" si="11"/>
        <v>112.96795835743205</v>
      </c>
      <c r="S57" s="24">
        <f>Q57/O57*100</f>
        <v>43.57174153846154</v>
      </c>
      <c r="T57" s="137"/>
      <c r="U57" s="21">
        <v>0</v>
      </c>
      <c r="V57" s="138">
        <v>0.136</v>
      </c>
      <c r="W57" s="21" t="e">
        <f t="shared" si="22"/>
        <v>#DIV/0!</v>
      </c>
      <c r="X57" s="24" t="e">
        <f>V57/T57*100</f>
        <v>#DIV/0!</v>
      </c>
      <c r="Y57" s="139">
        <v>16462</v>
      </c>
      <c r="Z57" s="21">
        <v>1955.4507</v>
      </c>
      <c r="AA57" s="138">
        <v>4065.873</v>
      </c>
      <c r="AB57" s="21">
        <f t="shared" si="30"/>
        <v>207.92510902985177</v>
      </c>
      <c r="AC57" s="24">
        <f>AA57/Y57*100</f>
        <v>24.698536022354514</v>
      </c>
      <c r="AD57" s="138">
        <v>8125</v>
      </c>
      <c r="AE57" s="21">
        <v>3133.8125</v>
      </c>
      <c r="AF57" s="138">
        <v>3540.068</v>
      </c>
      <c r="AG57" s="21">
        <f t="shared" si="12"/>
        <v>112.96361859556052</v>
      </c>
      <c r="AH57" s="24">
        <f>AF57/AD57*100</f>
        <v>43.570067692307695</v>
      </c>
      <c r="AI57" s="138">
        <v>330</v>
      </c>
      <c r="AJ57" s="28">
        <v>182.622</v>
      </c>
      <c r="AK57" s="138">
        <v>346.5</v>
      </c>
      <c r="AL57" s="21">
        <f t="shared" si="13"/>
        <v>189.73617636429344</v>
      </c>
      <c r="AM57" s="24">
        <f t="shared" si="14"/>
        <v>105</v>
      </c>
      <c r="AN57" s="28">
        <v>0</v>
      </c>
      <c r="AO57" s="28">
        <v>0</v>
      </c>
      <c r="AP57" s="28">
        <v>0</v>
      </c>
      <c r="AQ57" s="21"/>
      <c r="AR57" s="24"/>
      <c r="AS57" s="29">
        <v>0</v>
      </c>
      <c r="AT57" s="29"/>
      <c r="AU57" s="24">
        <v>0</v>
      </c>
      <c r="AV57" s="24"/>
      <c r="AW57" s="24"/>
      <c r="AX57" s="24"/>
      <c r="AY57" s="138">
        <v>43844.3</v>
      </c>
      <c r="AZ57" s="28">
        <f t="shared" si="15"/>
        <v>21922.15</v>
      </c>
      <c r="BA57" s="138">
        <v>21922.2</v>
      </c>
      <c r="BB57" s="21"/>
      <c r="BC57" s="28">
        <v>0</v>
      </c>
      <c r="BD57" s="21">
        <v>0</v>
      </c>
      <c r="BE57" s="138">
        <v>0</v>
      </c>
      <c r="BF57" s="21">
        <f t="shared" si="16"/>
        <v>0</v>
      </c>
      <c r="BG57" s="138">
        <v>0</v>
      </c>
      <c r="BH57" s="28">
        <v>0</v>
      </c>
      <c r="BI57" s="28">
        <v>0</v>
      </c>
      <c r="BJ57" s="28">
        <v>0</v>
      </c>
      <c r="BK57" s="24"/>
      <c r="BL57" s="24"/>
      <c r="BM57" s="24"/>
      <c r="BN57" s="21">
        <f t="shared" si="27"/>
        <v>872.7</v>
      </c>
      <c r="BO57" s="21">
        <f t="shared" si="17"/>
        <v>248.45768999999999</v>
      </c>
      <c r="BP57" s="21">
        <f t="shared" si="28"/>
        <v>11.9</v>
      </c>
      <c r="BQ57" s="21">
        <f t="shared" si="18"/>
        <v>4.789547870303391</v>
      </c>
      <c r="BR57" s="24">
        <f t="shared" si="19"/>
        <v>1.3635842786753753</v>
      </c>
      <c r="BS57" s="138">
        <v>872.7</v>
      </c>
      <c r="BT57" s="28">
        <v>248.45768999999999</v>
      </c>
      <c r="BU57" s="138">
        <v>11.9</v>
      </c>
      <c r="BV57" s="138">
        <v>0</v>
      </c>
      <c r="BW57" s="28">
        <v>0</v>
      </c>
      <c r="BX57" s="138">
        <v>0</v>
      </c>
      <c r="BY57" s="28">
        <v>0</v>
      </c>
      <c r="BZ57" s="28">
        <v>0</v>
      </c>
      <c r="CA57" s="21">
        <v>0</v>
      </c>
      <c r="CB57" s="138">
        <v>0</v>
      </c>
      <c r="CC57" s="28">
        <v>0</v>
      </c>
      <c r="CD57" s="138">
        <v>0</v>
      </c>
      <c r="CE57" s="28">
        <v>0</v>
      </c>
      <c r="CF57" s="28">
        <v>0</v>
      </c>
      <c r="CG57" s="28">
        <v>0</v>
      </c>
      <c r="CH57" s="138">
        <v>0</v>
      </c>
      <c r="CI57" s="21">
        <f t="shared" si="23"/>
        <v>0</v>
      </c>
      <c r="CJ57" s="138">
        <v>0</v>
      </c>
      <c r="CK57" s="138">
        <v>0</v>
      </c>
      <c r="CL57" s="28">
        <v>0</v>
      </c>
      <c r="CM57" s="138">
        <v>0</v>
      </c>
      <c r="CN57" s="138">
        <v>5400</v>
      </c>
      <c r="CO57" s="28">
        <v>1617.8400000000001</v>
      </c>
      <c r="CP57" s="138">
        <v>2046.1</v>
      </c>
      <c r="CQ57" s="138">
        <v>3000</v>
      </c>
      <c r="CR57" s="27">
        <v>826.1999999999999</v>
      </c>
      <c r="CS57" s="138">
        <v>986.1</v>
      </c>
      <c r="CT57" s="138">
        <v>0</v>
      </c>
      <c r="CU57" s="28">
        <v>0</v>
      </c>
      <c r="CV57" s="138">
        <v>0</v>
      </c>
      <c r="CW57" s="138">
        <v>0</v>
      </c>
      <c r="CX57" s="28">
        <v>0</v>
      </c>
      <c r="CY57" s="138">
        <v>0</v>
      </c>
      <c r="CZ57" s="27">
        <v>0</v>
      </c>
      <c r="DA57" s="28">
        <v>0</v>
      </c>
      <c r="DB57" s="27">
        <v>0</v>
      </c>
      <c r="DC57" s="138">
        <v>5400</v>
      </c>
      <c r="DD57" s="28">
        <v>1617.8400000000001</v>
      </c>
      <c r="DE57" s="138">
        <v>2303.3</v>
      </c>
      <c r="DF57" s="138">
        <v>0</v>
      </c>
      <c r="DG57" s="21">
        <f>T57+Y57+AD57+AI57+AN57+AS57+AV57+AY57+BB57+BE57+BH57+BK57+BS57+BV57+BY57+CB57+CE57+CH57+CK57+CN57+CT57+CW57+CZ57+DC57</f>
        <v>80434</v>
      </c>
      <c r="DH57" s="21">
        <f>U57+Z57+AE57+AJ57+AO57+AT57+AW57+AZ57+BC57+BF57+BI57+BL57+BT57+BW57+BZ57+CC57+CF57+CI57+CL57+CO57+CU57+CX57+DA57+DD57</f>
        <v>30678.17289</v>
      </c>
      <c r="DI57" s="21">
        <f>V57+AA57+AF57+AK57+AP57+AU57+AX57+BA57+BD57+BG57+BJ57+BM57+BU57+BX57+CA57+CD57+CG57+CJ57+CM57+CP57+CV57+CY57+DB57+DE57+DF57</f>
        <v>34236.077000000005</v>
      </c>
      <c r="DJ57" s="27">
        <v>0</v>
      </c>
      <c r="DK57" s="27">
        <v>0</v>
      </c>
      <c r="DL57" s="27">
        <v>0</v>
      </c>
      <c r="DM57" s="138">
        <v>0</v>
      </c>
      <c r="DN57" s="27">
        <f t="shared" si="20"/>
        <v>0</v>
      </c>
      <c r="DO57" s="138">
        <v>0</v>
      </c>
      <c r="DP57" s="27">
        <v>0</v>
      </c>
      <c r="DQ57" s="27">
        <v>0</v>
      </c>
      <c r="DR57" s="27">
        <v>0</v>
      </c>
      <c r="DS57" s="27">
        <v>0</v>
      </c>
      <c r="DT57" s="27">
        <v>0</v>
      </c>
      <c r="DU57" s="138">
        <v>150</v>
      </c>
      <c r="DV57" s="27">
        <v>0</v>
      </c>
      <c r="DW57" s="27">
        <v>0</v>
      </c>
      <c r="DX57" s="138">
        <v>0</v>
      </c>
      <c r="DY57" s="138">
        <v>0</v>
      </c>
      <c r="DZ57" s="27">
        <f t="shared" si="21"/>
        <v>0</v>
      </c>
      <c r="EA57" s="138">
        <v>0</v>
      </c>
      <c r="EB57" s="27">
        <v>0</v>
      </c>
      <c r="EC57" s="21">
        <f t="shared" si="29"/>
        <v>0</v>
      </c>
      <c r="ED57" s="21">
        <f t="shared" si="29"/>
        <v>0</v>
      </c>
      <c r="EE57" s="21">
        <f t="shared" si="7"/>
        <v>150</v>
      </c>
    </row>
    <row r="58" spans="1:135" s="32" customFormat="1" ht="20.25" customHeight="1">
      <c r="A58" s="22">
        <v>49</v>
      </c>
      <c r="B58" s="31" t="s">
        <v>97</v>
      </c>
      <c r="C58" s="21">
        <v>16531.2782</v>
      </c>
      <c r="D58" s="21">
        <v>19844.039</v>
      </c>
      <c r="E58" s="21">
        <f t="shared" si="8"/>
        <v>59638.100000000006</v>
      </c>
      <c r="F58" s="21">
        <f t="shared" si="9"/>
        <v>27427.076960000006</v>
      </c>
      <c r="G58" s="21">
        <f t="shared" si="24"/>
        <v>28301.2395</v>
      </c>
      <c r="H58" s="21">
        <f t="shared" si="25"/>
        <v>103.18722458567089</v>
      </c>
      <c r="I58" s="21">
        <f t="shared" si="26"/>
        <v>47.454965030743764</v>
      </c>
      <c r="J58" s="21">
        <f>T58+Y58+AD58+AI58+AN58+AS58+BK58+BS58+BV58+BY58+CB58+CE58+CK58+CN58+CT58+CW58+DC58</f>
        <v>15486.8</v>
      </c>
      <c r="K58" s="21">
        <f>U58+Z58+AE58+AJ58+AO58+AT58+BL58+BT58+BW58+BZ58+CC58+CF58+CL58+CO58+CU58+CX58+DD58</f>
        <v>5351.42696</v>
      </c>
      <c r="L58" s="21">
        <f>V58+AA58+AF58+AK58+AP58+AU58+BM58+BU58+BX58+CA58+CD58+CG58+CM58+CP58+CV58+CY58+DE58+DF58</f>
        <v>6225.5395</v>
      </c>
      <c r="M58" s="21">
        <f t="shared" si="10"/>
        <v>116.3341954684924</v>
      </c>
      <c r="N58" s="21">
        <f>L58/J58*100</f>
        <v>40.19900495906191</v>
      </c>
      <c r="O58" s="21">
        <f>T58+AD58</f>
        <v>5500</v>
      </c>
      <c r="P58" s="21">
        <f>U58+AE58</f>
        <v>2121.35</v>
      </c>
      <c r="Q58" s="21">
        <f>V58+AF58</f>
        <v>2997.3999999999996</v>
      </c>
      <c r="R58" s="21">
        <f t="shared" si="11"/>
        <v>141.29681570697903</v>
      </c>
      <c r="S58" s="24">
        <f>Q58/O58*100</f>
        <v>54.49818181818181</v>
      </c>
      <c r="T58" s="137">
        <v>500</v>
      </c>
      <c r="U58" s="21">
        <v>192.85</v>
      </c>
      <c r="V58" s="138">
        <v>134.026</v>
      </c>
      <c r="W58" s="21">
        <f t="shared" si="22"/>
        <v>69.49753694581281</v>
      </c>
      <c r="X58" s="24">
        <f>V58/T58*100</f>
        <v>26.805200000000003</v>
      </c>
      <c r="Y58" s="139">
        <v>4320</v>
      </c>
      <c r="Z58" s="21">
        <v>1424.304</v>
      </c>
      <c r="AA58" s="138">
        <v>593.1195</v>
      </c>
      <c r="AB58" s="21">
        <f t="shared" si="30"/>
        <v>41.64276025342904</v>
      </c>
      <c r="AC58" s="24">
        <f>AA58/Y58*100</f>
        <v>13.729618055555557</v>
      </c>
      <c r="AD58" s="138">
        <v>5000</v>
      </c>
      <c r="AE58" s="21">
        <v>1928.5</v>
      </c>
      <c r="AF58" s="138">
        <v>2863.374</v>
      </c>
      <c r="AG58" s="21">
        <f t="shared" si="12"/>
        <v>148.47674358309567</v>
      </c>
      <c r="AH58" s="24">
        <f>AF58/AD58*100</f>
        <v>57.26747999999999</v>
      </c>
      <c r="AI58" s="138">
        <v>450</v>
      </c>
      <c r="AJ58" s="28">
        <v>249.03000000000003</v>
      </c>
      <c r="AK58" s="138">
        <v>332</v>
      </c>
      <c r="AL58" s="21">
        <f t="shared" si="13"/>
        <v>133.3172710115247</v>
      </c>
      <c r="AM58" s="24">
        <f t="shared" si="14"/>
        <v>73.77777777777777</v>
      </c>
      <c r="AN58" s="28">
        <v>0</v>
      </c>
      <c r="AO58" s="28">
        <v>0</v>
      </c>
      <c r="AP58" s="28">
        <v>0</v>
      </c>
      <c r="AQ58" s="21"/>
      <c r="AR58" s="24"/>
      <c r="AS58" s="29">
        <v>0</v>
      </c>
      <c r="AT58" s="29"/>
      <c r="AU58" s="24">
        <v>0</v>
      </c>
      <c r="AV58" s="24"/>
      <c r="AW58" s="24"/>
      <c r="AX58" s="24"/>
      <c r="AY58" s="138">
        <v>44151.3</v>
      </c>
      <c r="AZ58" s="28">
        <f t="shared" si="15"/>
        <v>22075.65</v>
      </c>
      <c r="BA58" s="138">
        <v>22075.7</v>
      </c>
      <c r="BB58" s="21"/>
      <c r="BC58" s="28">
        <v>0</v>
      </c>
      <c r="BD58" s="21">
        <v>0</v>
      </c>
      <c r="BE58" s="138">
        <v>0</v>
      </c>
      <c r="BF58" s="21">
        <f t="shared" si="16"/>
        <v>0</v>
      </c>
      <c r="BG58" s="138">
        <v>0</v>
      </c>
      <c r="BH58" s="28">
        <v>0</v>
      </c>
      <c r="BI58" s="28">
        <v>0</v>
      </c>
      <c r="BJ58" s="28">
        <v>0</v>
      </c>
      <c r="BK58" s="24"/>
      <c r="BL58" s="24"/>
      <c r="BM58" s="24"/>
      <c r="BN58" s="21">
        <f t="shared" si="27"/>
        <v>416.8</v>
      </c>
      <c r="BO58" s="21">
        <f t="shared" si="17"/>
        <v>118.66296</v>
      </c>
      <c r="BP58" s="21">
        <f t="shared" si="28"/>
        <v>127.5</v>
      </c>
      <c r="BQ58" s="21">
        <f t="shared" si="18"/>
        <v>107.4471764398933</v>
      </c>
      <c r="BR58" s="24">
        <f t="shared" si="19"/>
        <v>30.590211132437616</v>
      </c>
      <c r="BS58" s="138">
        <v>416.8</v>
      </c>
      <c r="BT58" s="28">
        <v>118.66296</v>
      </c>
      <c r="BU58" s="138">
        <v>127.5</v>
      </c>
      <c r="BV58" s="138">
        <v>0</v>
      </c>
      <c r="BW58" s="28">
        <v>0</v>
      </c>
      <c r="BX58" s="138">
        <v>0</v>
      </c>
      <c r="BY58" s="28">
        <v>0</v>
      </c>
      <c r="BZ58" s="28">
        <v>0</v>
      </c>
      <c r="CA58" s="21">
        <v>0</v>
      </c>
      <c r="CB58" s="138">
        <v>0</v>
      </c>
      <c r="CC58" s="28">
        <v>0</v>
      </c>
      <c r="CD58" s="138">
        <v>0</v>
      </c>
      <c r="CE58" s="28">
        <v>0</v>
      </c>
      <c r="CF58" s="28">
        <v>0</v>
      </c>
      <c r="CG58" s="28">
        <v>0</v>
      </c>
      <c r="CH58" s="138">
        <v>0</v>
      </c>
      <c r="CI58" s="21">
        <f t="shared" si="23"/>
        <v>0</v>
      </c>
      <c r="CJ58" s="138">
        <v>0</v>
      </c>
      <c r="CK58" s="138">
        <v>0</v>
      </c>
      <c r="CL58" s="28">
        <v>0</v>
      </c>
      <c r="CM58" s="138">
        <v>0</v>
      </c>
      <c r="CN58" s="138">
        <v>2800</v>
      </c>
      <c r="CO58" s="28">
        <v>838.88</v>
      </c>
      <c r="CP58" s="138">
        <v>1054.74</v>
      </c>
      <c r="CQ58" s="138">
        <v>1500</v>
      </c>
      <c r="CR58" s="27">
        <v>413.09999999999997</v>
      </c>
      <c r="CS58" s="138">
        <v>350.74</v>
      </c>
      <c r="CT58" s="138">
        <v>0</v>
      </c>
      <c r="CU58" s="28">
        <v>0</v>
      </c>
      <c r="CV58" s="138">
        <v>338.78</v>
      </c>
      <c r="CW58" s="138">
        <v>0</v>
      </c>
      <c r="CX58" s="28">
        <v>0</v>
      </c>
      <c r="CY58" s="138">
        <v>0</v>
      </c>
      <c r="CZ58" s="27">
        <v>0</v>
      </c>
      <c r="DA58" s="28">
        <v>0</v>
      </c>
      <c r="DB58" s="27">
        <v>0</v>
      </c>
      <c r="DC58" s="138">
        <v>2000</v>
      </c>
      <c r="DD58" s="28">
        <v>599.2</v>
      </c>
      <c r="DE58" s="138">
        <v>782</v>
      </c>
      <c r="DF58" s="138">
        <v>0</v>
      </c>
      <c r="DG58" s="21">
        <f>T58+Y58+AD58+AI58+AN58+AS58+AV58+AY58+BB58+BE58+BH58+BK58+BS58+BV58+BY58+CB58+CE58+CH58+CK58+CN58+CT58+CW58+CZ58+DC58</f>
        <v>59638.100000000006</v>
      </c>
      <c r="DH58" s="21">
        <f>U58+Z58+AE58+AJ58+AO58+AT58+AW58+AZ58+BC58+BF58+BI58+BL58+BT58+BW58+BZ58+CC58+CF58+CI58+CL58+CO58+CU58+CX58+DA58+DD58</f>
        <v>27427.076960000006</v>
      </c>
      <c r="DI58" s="21">
        <f>V58+AA58+AF58+AK58+AP58+AU58+AX58+BA58+BD58+BG58+BJ58+BM58+BU58+BX58+CA58+CD58+CG58+CJ58+CM58+CP58+CV58+CY58+DB58+DE58+DF58</f>
        <v>28301.2395</v>
      </c>
      <c r="DJ58" s="27">
        <v>0</v>
      </c>
      <c r="DK58" s="27">
        <v>0</v>
      </c>
      <c r="DL58" s="27">
        <v>0</v>
      </c>
      <c r="DM58" s="138">
        <v>0</v>
      </c>
      <c r="DN58" s="27">
        <f t="shared" si="20"/>
        <v>0</v>
      </c>
      <c r="DO58" s="138">
        <v>0</v>
      </c>
      <c r="DP58" s="27">
        <v>0</v>
      </c>
      <c r="DQ58" s="27">
        <v>0</v>
      </c>
      <c r="DR58" s="27">
        <v>0</v>
      </c>
      <c r="DS58" s="27">
        <v>0</v>
      </c>
      <c r="DT58" s="27">
        <v>0</v>
      </c>
      <c r="DU58" s="138">
        <v>0</v>
      </c>
      <c r="DV58" s="27">
        <v>0</v>
      </c>
      <c r="DW58" s="27">
        <v>0</v>
      </c>
      <c r="DX58" s="138">
        <v>0</v>
      </c>
      <c r="DY58" s="138">
        <v>0</v>
      </c>
      <c r="DZ58" s="27">
        <f t="shared" si="21"/>
        <v>0</v>
      </c>
      <c r="EA58" s="138">
        <v>0</v>
      </c>
      <c r="EB58" s="27">
        <v>0</v>
      </c>
      <c r="EC58" s="21">
        <f t="shared" si="29"/>
        <v>0</v>
      </c>
      <c r="ED58" s="21">
        <f t="shared" si="29"/>
        <v>0</v>
      </c>
      <c r="EE58" s="21">
        <f t="shared" si="7"/>
        <v>0</v>
      </c>
    </row>
    <row r="59" spans="1:135" s="32" customFormat="1" ht="20.25" customHeight="1">
      <c r="A59" s="22">
        <v>50</v>
      </c>
      <c r="B59" s="31" t="s">
        <v>98</v>
      </c>
      <c r="C59" s="21">
        <v>7.0771</v>
      </c>
      <c r="D59" s="21">
        <v>2563.6621</v>
      </c>
      <c r="E59" s="21">
        <f t="shared" si="8"/>
        <v>37431.3</v>
      </c>
      <c r="F59" s="21">
        <f t="shared" si="9"/>
        <v>16320.938000000002</v>
      </c>
      <c r="G59" s="21">
        <f t="shared" si="24"/>
        <v>13721.4595</v>
      </c>
      <c r="H59" s="21">
        <f t="shared" si="25"/>
        <v>84.07273834383783</v>
      </c>
      <c r="I59" s="21">
        <f t="shared" si="26"/>
        <v>36.65771560164889</v>
      </c>
      <c r="J59" s="21">
        <f>T59+Y59+AD59+AI59+AN59+AS59+BK59+BS59+BV59+BY59+CB59+CE59+CK59+CN59+CT59+CW59+DC59</f>
        <v>16100</v>
      </c>
      <c r="K59" s="21">
        <f>U59+Z59+AE59+AJ59+AO59+AT59+BL59+BT59+BW59+BZ59+CC59+CF59+CL59+CO59+CU59+CX59+DD59</f>
        <v>5655.2880000000005</v>
      </c>
      <c r="L59" s="21">
        <f>V59+AA59+AF59+AK59+AP59+AU59+BM59+BU59+BX59+CA59+CD59+CG59+CM59+CP59+CV59+CY59+DE59+DF59</f>
        <v>3055.7594999999997</v>
      </c>
      <c r="M59" s="21">
        <f t="shared" si="10"/>
        <v>54.03366725089862</v>
      </c>
      <c r="N59" s="21">
        <f>L59/J59*100</f>
        <v>18.979872670807453</v>
      </c>
      <c r="O59" s="21">
        <f>T59+AD59</f>
        <v>7300</v>
      </c>
      <c r="P59" s="21">
        <f>U59+AE59</f>
        <v>2815.61</v>
      </c>
      <c r="Q59" s="21">
        <f>V59+AF59</f>
        <v>1707.586</v>
      </c>
      <c r="R59" s="21">
        <f t="shared" si="11"/>
        <v>60.64710666605105</v>
      </c>
      <c r="S59" s="24">
        <f>Q59/O59*100</f>
        <v>23.39158904109589</v>
      </c>
      <c r="T59" s="137">
        <v>300</v>
      </c>
      <c r="U59" s="21">
        <v>115.71000000000001</v>
      </c>
      <c r="V59" s="138">
        <v>164</v>
      </c>
      <c r="W59" s="21">
        <f t="shared" si="22"/>
        <v>141.7336444559675</v>
      </c>
      <c r="X59" s="24">
        <f>V59/T59*100</f>
        <v>54.666666666666664</v>
      </c>
      <c r="Y59" s="139">
        <v>5600</v>
      </c>
      <c r="Z59" s="21">
        <v>1846.32</v>
      </c>
      <c r="AA59" s="138">
        <v>385.07</v>
      </c>
      <c r="AB59" s="21">
        <f t="shared" si="30"/>
        <v>20.85608128601759</v>
      </c>
      <c r="AC59" s="24">
        <f>AA59/Y59*100</f>
        <v>6.876250000000001</v>
      </c>
      <c r="AD59" s="138">
        <v>7000</v>
      </c>
      <c r="AE59" s="21">
        <v>2699.9</v>
      </c>
      <c r="AF59" s="138">
        <v>1543.586</v>
      </c>
      <c r="AG59" s="21">
        <f t="shared" si="12"/>
        <v>57.17196933219749</v>
      </c>
      <c r="AH59" s="24">
        <f>AF59/AD59*100</f>
        <v>22.05122857142857</v>
      </c>
      <c r="AI59" s="138">
        <v>140</v>
      </c>
      <c r="AJ59" s="28">
        <v>77.476</v>
      </c>
      <c r="AK59" s="138">
        <v>155</v>
      </c>
      <c r="AL59" s="21">
        <f t="shared" si="13"/>
        <v>200.06195466983323</v>
      </c>
      <c r="AM59" s="24">
        <f t="shared" si="14"/>
        <v>110.71428571428572</v>
      </c>
      <c r="AN59" s="28">
        <v>0</v>
      </c>
      <c r="AO59" s="28">
        <v>0</v>
      </c>
      <c r="AP59" s="28">
        <v>0</v>
      </c>
      <c r="AQ59" s="21"/>
      <c r="AR59" s="24"/>
      <c r="AS59" s="29">
        <v>0</v>
      </c>
      <c r="AT59" s="29"/>
      <c r="AU59" s="24">
        <v>0</v>
      </c>
      <c r="AV59" s="24"/>
      <c r="AW59" s="24"/>
      <c r="AX59" s="24"/>
      <c r="AY59" s="138">
        <v>21331.3</v>
      </c>
      <c r="AZ59" s="28">
        <f t="shared" si="15"/>
        <v>10665.65</v>
      </c>
      <c r="BA59" s="138">
        <v>10665.7</v>
      </c>
      <c r="BB59" s="21"/>
      <c r="BC59" s="28">
        <v>0</v>
      </c>
      <c r="BD59" s="21">
        <v>0</v>
      </c>
      <c r="BE59" s="138">
        <v>0</v>
      </c>
      <c r="BF59" s="21">
        <f t="shared" si="16"/>
        <v>0</v>
      </c>
      <c r="BG59" s="138">
        <v>0</v>
      </c>
      <c r="BH59" s="28">
        <v>0</v>
      </c>
      <c r="BI59" s="28">
        <v>0</v>
      </c>
      <c r="BJ59" s="28">
        <v>0</v>
      </c>
      <c r="BK59" s="24"/>
      <c r="BL59" s="24"/>
      <c r="BM59" s="24"/>
      <c r="BN59" s="21">
        <f t="shared" si="27"/>
        <v>60</v>
      </c>
      <c r="BO59" s="21">
        <f t="shared" si="17"/>
        <v>17.081999999999997</v>
      </c>
      <c r="BP59" s="21">
        <f t="shared" si="28"/>
        <v>24</v>
      </c>
      <c r="BQ59" s="21">
        <f t="shared" si="18"/>
        <v>140.49877063575696</v>
      </c>
      <c r="BR59" s="24">
        <f t="shared" si="19"/>
        <v>40</v>
      </c>
      <c r="BS59" s="138">
        <v>60</v>
      </c>
      <c r="BT59" s="28">
        <v>17.081999999999997</v>
      </c>
      <c r="BU59" s="138">
        <v>24</v>
      </c>
      <c r="BV59" s="138">
        <v>0</v>
      </c>
      <c r="BW59" s="28">
        <v>0</v>
      </c>
      <c r="BX59" s="138">
        <v>0</v>
      </c>
      <c r="BY59" s="28">
        <v>0</v>
      </c>
      <c r="BZ59" s="28">
        <v>0</v>
      </c>
      <c r="CA59" s="21">
        <v>0</v>
      </c>
      <c r="CB59" s="138">
        <v>0</v>
      </c>
      <c r="CC59" s="28">
        <v>0</v>
      </c>
      <c r="CD59" s="138">
        <v>0</v>
      </c>
      <c r="CE59" s="28">
        <v>0</v>
      </c>
      <c r="CF59" s="28">
        <v>0</v>
      </c>
      <c r="CG59" s="28">
        <v>0</v>
      </c>
      <c r="CH59" s="138">
        <v>0</v>
      </c>
      <c r="CI59" s="21">
        <f t="shared" si="23"/>
        <v>0</v>
      </c>
      <c r="CJ59" s="138">
        <v>0</v>
      </c>
      <c r="CK59" s="138">
        <v>2000</v>
      </c>
      <c r="CL59" s="28">
        <v>599.2</v>
      </c>
      <c r="CM59" s="138">
        <v>588.1</v>
      </c>
      <c r="CN59" s="138">
        <v>1000</v>
      </c>
      <c r="CO59" s="28">
        <v>299.6</v>
      </c>
      <c r="CP59" s="138">
        <v>140</v>
      </c>
      <c r="CQ59" s="138">
        <v>1000</v>
      </c>
      <c r="CR59" s="27">
        <v>275.4</v>
      </c>
      <c r="CS59" s="138">
        <v>140</v>
      </c>
      <c r="CT59" s="138">
        <v>0</v>
      </c>
      <c r="CU59" s="28">
        <v>0</v>
      </c>
      <c r="CV59" s="138">
        <v>0</v>
      </c>
      <c r="CW59" s="138">
        <v>0</v>
      </c>
      <c r="CX59" s="28">
        <v>0</v>
      </c>
      <c r="CY59" s="138">
        <v>0</v>
      </c>
      <c r="CZ59" s="27">
        <v>0</v>
      </c>
      <c r="DA59" s="28">
        <v>0</v>
      </c>
      <c r="DB59" s="27">
        <v>0</v>
      </c>
      <c r="DC59" s="138">
        <v>0</v>
      </c>
      <c r="DD59" s="28">
        <v>0</v>
      </c>
      <c r="DE59" s="138">
        <v>56.0035</v>
      </c>
      <c r="DF59" s="138">
        <v>0</v>
      </c>
      <c r="DG59" s="21">
        <f>T59+Y59+AD59+AI59+AN59+AS59+AV59+AY59+BB59+BE59+BH59+BK59+BS59+BV59+BY59+CB59+CE59+CH59+CK59+CN59+CT59+CW59+CZ59+DC59</f>
        <v>37431.3</v>
      </c>
      <c r="DH59" s="21">
        <f>U59+Z59+AE59+AJ59+AO59+AT59+AW59+AZ59+BC59+BF59+BI59+BL59+BT59+BW59+BZ59+CC59+CF59+CI59+CL59+CO59+CU59+CX59+DA59+DD59</f>
        <v>16320.938000000002</v>
      </c>
      <c r="DI59" s="21">
        <f>V59+AA59+AF59+AK59+AP59+AU59+AX59+BA59+BD59+BG59+BJ59+BM59+BU59+BX59+CA59+CD59+CG59+CJ59+CM59+CP59+CV59+CY59+DB59+DE59+DF59</f>
        <v>13721.4595</v>
      </c>
      <c r="DJ59" s="27">
        <v>0</v>
      </c>
      <c r="DK59" s="27">
        <v>0</v>
      </c>
      <c r="DL59" s="27">
        <v>0</v>
      </c>
      <c r="DM59" s="138">
        <v>0</v>
      </c>
      <c r="DN59" s="27">
        <f t="shared" si="20"/>
        <v>0</v>
      </c>
      <c r="DO59" s="138">
        <v>0</v>
      </c>
      <c r="DP59" s="27">
        <v>0</v>
      </c>
      <c r="DQ59" s="27">
        <v>0</v>
      </c>
      <c r="DR59" s="27">
        <v>0</v>
      </c>
      <c r="DS59" s="27">
        <v>0</v>
      </c>
      <c r="DT59" s="27">
        <v>0</v>
      </c>
      <c r="DU59" s="138">
        <v>0</v>
      </c>
      <c r="DV59" s="27">
        <v>0</v>
      </c>
      <c r="DW59" s="27">
        <v>0</v>
      </c>
      <c r="DX59" s="138">
        <v>0</v>
      </c>
      <c r="DY59" s="138">
        <v>0</v>
      </c>
      <c r="DZ59" s="27">
        <f t="shared" si="21"/>
        <v>0</v>
      </c>
      <c r="EA59" s="138">
        <v>0</v>
      </c>
      <c r="EB59" s="27">
        <v>0</v>
      </c>
      <c r="EC59" s="21">
        <f t="shared" si="29"/>
        <v>0</v>
      </c>
      <c r="ED59" s="21">
        <f t="shared" si="29"/>
        <v>0</v>
      </c>
      <c r="EE59" s="21">
        <f t="shared" si="7"/>
        <v>0</v>
      </c>
    </row>
    <row r="60" spans="1:135" s="32" customFormat="1" ht="20.25" customHeight="1">
      <c r="A60" s="22">
        <v>51</v>
      </c>
      <c r="B60" s="31" t="s">
        <v>99</v>
      </c>
      <c r="C60" s="21">
        <v>55433.6426</v>
      </c>
      <c r="D60" s="21">
        <v>14325.6596</v>
      </c>
      <c r="E60" s="21">
        <f t="shared" si="8"/>
        <v>81874.418</v>
      </c>
      <c r="F60" s="21">
        <f t="shared" si="9"/>
        <v>37572.588421</v>
      </c>
      <c r="G60" s="21">
        <f t="shared" si="24"/>
        <v>33864.186</v>
      </c>
      <c r="H60" s="21">
        <f t="shared" si="25"/>
        <v>90.13003208762879</v>
      </c>
      <c r="I60" s="21">
        <f t="shared" si="26"/>
        <v>41.36113187393894</v>
      </c>
      <c r="J60" s="21">
        <f>T60+Y60+AD60+AI60+AN60+AS60+BK60+BS60+BV60+BY60+CB60+CE60+CK60+CN60+CT60+CW60+DC60</f>
        <v>24637.94</v>
      </c>
      <c r="K60" s="21">
        <f>U60+Z60+AE60+AJ60+AO60+AT60+BL60+BT60+BW60+BZ60+CC60+CF60+CL60+CO60+CU60+CX60+DD60</f>
        <v>8954.349421</v>
      </c>
      <c r="L60" s="21">
        <f>V60+AA60+AF60+AK60+AP60+AU60+BM60+BU60+BX60+CA60+CD60+CG60+CM60+CP60+CV60+CY60+DE60+DF60</f>
        <v>7168.803000000001</v>
      </c>
      <c r="M60" s="21">
        <f t="shared" si="10"/>
        <v>80.05945114435133</v>
      </c>
      <c r="N60" s="21">
        <f>L60/J60*100</f>
        <v>29.09660060865479</v>
      </c>
      <c r="O60" s="21">
        <f>T60+AD60</f>
        <v>12000.360999999999</v>
      </c>
      <c r="P60" s="21">
        <f>U60+AE60</f>
        <v>4628.562379700001</v>
      </c>
      <c r="Q60" s="21">
        <f>V60+AF60</f>
        <v>2492.369</v>
      </c>
      <c r="R60" s="21">
        <f t="shared" si="11"/>
        <v>53.847583667253986</v>
      </c>
      <c r="S60" s="24">
        <f>Q60/O60*100</f>
        <v>20.76911686240106</v>
      </c>
      <c r="T60" s="137">
        <v>1115.3</v>
      </c>
      <c r="U60" s="21">
        <v>430.194352</v>
      </c>
      <c r="V60" s="138">
        <v>221.313</v>
      </c>
      <c r="W60" s="21">
        <f t="shared" si="22"/>
        <v>51.444887402891794</v>
      </c>
      <c r="X60" s="24">
        <f>V60/T60*100</f>
        <v>19.843360530798886</v>
      </c>
      <c r="Y60" s="139">
        <v>3136.4</v>
      </c>
      <c r="Z60" s="21">
        <v>1034.07108</v>
      </c>
      <c r="AA60" s="138">
        <v>478.652</v>
      </c>
      <c r="AB60" s="21">
        <f t="shared" si="30"/>
        <v>46.28811396601479</v>
      </c>
      <c r="AC60" s="24">
        <f>AA60/Y60*100</f>
        <v>15.261191174595076</v>
      </c>
      <c r="AD60" s="138">
        <v>10885.061</v>
      </c>
      <c r="AE60" s="21">
        <v>4198.3680277</v>
      </c>
      <c r="AF60" s="138">
        <v>2271.056</v>
      </c>
      <c r="AG60" s="21">
        <f t="shared" si="12"/>
        <v>54.09378084570058</v>
      </c>
      <c r="AH60" s="24">
        <f>AF60/AD60*100</f>
        <v>20.863971272186717</v>
      </c>
      <c r="AI60" s="138">
        <v>1814</v>
      </c>
      <c r="AJ60" s="28">
        <v>1003.8676</v>
      </c>
      <c r="AK60" s="138">
        <v>1227.5</v>
      </c>
      <c r="AL60" s="21">
        <f t="shared" si="13"/>
        <v>122.2770811609021</v>
      </c>
      <c r="AM60" s="24">
        <f t="shared" si="14"/>
        <v>67.66813671444322</v>
      </c>
      <c r="AN60" s="28">
        <v>0</v>
      </c>
      <c r="AO60" s="28">
        <v>0</v>
      </c>
      <c r="AP60" s="28">
        <v>0</v>
      </c>
      <c r="AQ60" s="21"/>
      <c r="AR60" s="24"/>
      <c r="AS60" s="29">
        <v>0</v>
      </c>
      <c r="AT60" s="29"/>
      <c r="AU60" s="24">
        <v>0</v>
      </c>
      <c r="AV60" s="24"/>
      <c r="AW60" s="24"/>
      <c r="AX60" s="24"/>
      <c r="AY60" s="138">
        <v>52734.2</v>
      </c>
      <c r="AZ60" s="28">
        <f t="shared" si="15"/>
        <v>26367.1</v>
      </c>
      <c r="BA60" s="138">
        <v>26367.1</v>
      </c>
      <c r="BB60" s="21"/>
      <c r="BC60" s="28">
        <v>0</v>
      </c>
      <c r="BD60" s="21">
        <v>0</v>
      </c>
      <c r="BE60" s="138">
        <v>0</v>
      </c>
      <c r="BF60" s="21">
        <f t="shared" si="16"/>
        <v>0</v>
      </c>
      <c r="BG60" s="138">
        <v>0</v>
      </c>
      <c r="BH60" s="28">
        <v>0</v>
      </c>
      <c r="BI60" s="28">
        <v>0</v>
      </c>
      <c r="BJ60" s="28">
        <v>0</v>
      </c>
      <c r="BK60" s="24"/>
      <c r="BL60" s="24"/>
      <c r="BM60" s="24"/>
      <c r="BN60" s="21">
        <f t="shared" si="27"/>
        <v>1022.179</v>
      </c>
      <c r="BO60" s="21">
        <f t="shared" si="17"/>
        <v>291.0143613</v>
      </c>
      <c r="BP60" s="21">
        <f t="shared" si="28"/>
        <v>516.042</v>
      </c>
      <c r="BQ60" s="21">
        <f t="shared" si="18"/>
        <v>177.32526934230032</v>
      </c>
      <c r="BR60" s="24">
        <f t="shared" si="19"/>
        <v>50.48450418175291</v>
      </c>
      <c r="BS60" s="138">
        <v>1022.179</v>
      </c>
      <c r="BT60" s="28">
        <v>291.0143613</v>
      </c>
      <c r="BU60" s="138">
        <v>516.042</v>
      </c>
      <c r="BV60" s="138">
        <v>0</v>
      </c>
      <c r="BW60" s="28">
        <v>0</v>
      </c>
      <c r="BX60" s="138">
        <v>0</v>
      </c>
      <c r="BY60" s="28">
        <v>0</v>
      </c>
      <c r="BZ60" s="28">
        <v>0</v>
      </c>
      <c r="CA60" s="21">
        <v>0</v>
      </c>
      <c r="CB60" s="138">
        <v>0</v>
      </c>
      <c r="CC60" s="28">
        <v>0</v>
      </c>
      <c r="CD60" s="138">
        <v>0</v>
      </c>
      <c r="CE60" s="28">
        <v>0</v>
      </c>
      <c r="CF60" s="28">
        <v>0</v>
      </c>
      <c r="CG60" s="28">
        <v>0</v>
      </c>
      <c r="CH60" s="138">
        <v>0</v>
      </c>
      <c r="CI60" s="21">
        <f t="shared" si="23"/>
        <v>0</v>
      </c>
      <c r="CJ60" s="138">
        <v>0</v>
      </c>
      <c r="CK60" s="138">
        <v>0</v>
      </c>
      <c r="CL60" s="28">
        <v>0</v>
      </c>
      <c r="CM60" s="138">
        <v>0</v>
      </c>
      <c r="CN60" s="138">
        <v>6665</v>
      </c>
      <c r="CO60" s="28">
        <v>1996.8340000000003</v>
      </c>
      <c r="CP60" s="138">
        <v>1483.89</v>
      </c>
      <c r="CQ60" s="138">
        <v>2430</v>
      </c>
      <c r="CR60" s="27">
        <v>669.222</v>
      </c>
      <c r="CS60" s="138">
        <v>482.79</v>
      </c>
      <c r="CT60" s="138">
        <v>0</v>
      </c>
      <c r="CU60" s="28">
        <v>0</v>
      </c>
      <c r="CV60" s="138">
        <v>0</v>
      </c>
      <c r="CW60" s="138">
        <v>0</v>
      </c>
      <c r="CX60" s="28">
        <v>0</v>
      </c>
      <c r="CY60" s="138">
        <v>0</v>
      </c>
      <c r="CZ60" s="27">
        <v>0</v>
      </c>
      <c r="DA60" s="28">
        <v>0</v>
      </c>
      <c r="DB60" s="27">
        <v>0</v>
      </c>
      <c r="DC60" s="138">
        <v>0</v>
      </c>
      <c r="DD60" s="28">
        <v>0</v>
      </c>
      <c r="DE60" s="138">
        <v>970.35</v>
      </c>
      <c r="DF60" s="138">
        <v>0</v>
      </c>
      <c r="DG60" s="21">
        <f>T60+Y60+AD60+AI60+AN60+AS60+AV60+AY60+BB60+BE60+BH60+BK60+BS60+BV60+BY60+CB60+CE60+CH60+CK60+CN60+CT60+CW60+CZ60+DC60</f>
        <v>77372.14</v>
      </c>
      <c r="DH60" s="21">
        <f>U60+Z60+AE60+AJ60+AO60+AT60+AW60+AZ60+BC60+BF60+BI60+BL60+BT60+BW60+BZ60+CC60+CF60+CI60+CL60+CO60+CU60+CX60+DA60+DD60</f>
        <v>35321.449421</v>
      </c>
      <c r="DI60" s="21">
        <f>V60+AA60+AF60+AK60+AP60+AU60+AX60+BA60+BD60+BG60+BJ60+BM60+BU60+BX60+CA60+CD60+CG60+CJ60+CM60+CP60+CV60+CY60+DB60+DE60+DF60</f>
        <v>33535.903</v>
      </c>
      <c r="DJ60" s="27">
        <v>0</v>
      </c>
      <c r="DK60" s="27">
        <v>0</v>
      </c>
      <c r="DL60" s="27">
        <v>0</v>
      </c>
      <c r="DM60" s="138">
        <v>4502.278</v>
      </c>
      <c r="DN60" s="27">
        <f t="shared" si="20"/>
        <v>2251.139</v>
      </c>
      <c r="DO60" s="138">
        <v>225.113</v>
      </c>
      <c r="DP60" s="27">
        <v>0</v>
      </c>
      <c r="DQ60" s="27">
        <v>0</v>
      </c>
      <c r="DR60" s="27">
        <v>0</v>
      </c>
      <c r="DS60" s="27">
        <v>0</v>
      </c>
      <c r="DT60" s="27">
        <v>0</v>
      </c>
      <c r="DU60" s="138">
        <v>0</v>
      </c>
      <c r="DV60" s="27">
        <v>0</v>
      </c>
      <c r="DW60" s="27">
        <v>0</v>
      </c>
      <c r="DX60" s="138">
        <v>103.17</v>
      </c>
      <c r="DY60" s="138">
        <v>0</v>
      </c>
      <c r="DZ60" s="27">
        <f t="shared" si="21"/>
        <v>0</v>
      </c>
      <c r="EA60" s="138">
        <v>0</v>
      </c>
      <c r="EB60" s="27">
        <v>0</v>
      </c>
      <c r="EC60" s="21">
        <f t="shared" si="29"/>
        <v>4502.278</v>
      </c>
      <c r="ED60" s="21">
        <f t="shared" si="29"/>
        <v>2251.139</v>
      </c>
      <c r="EE60" s="21">
        <f t="shared" si="7"/>
        <v>328.283</v>
      </c>
    </row>
    <row r="61" spans="1:135" s="32" customFormat="1" ht="20.25" customHeight="1">
      <c r="A61" s="22">
        <v>52</v>
      </c>
      <c r="B61" s="31" t="s">
        <v>100</v>
      </c>
      <c r="C61" s="21">
        <v>1630.218</v>
      </c>
      <c r="D61" s="21">
        <v>569.2937</v>
      </c>
      <c r="E61" s="21">
        <f t="shared" si="8"/>
        <v>19229</v>
      </c>
      <c r="F61" s="21">
        <f t="shared" si="9"/>
        <v>8079.933</v>
      </c>
      <c r="G61" s="21">
        <f t="shared" si="24"/>
        <v>9741.405</v>
      </c>
      <c r="H61" s="21">
        <f t="shared" si="25"/>
        <v>120.56294278677807</v>
      </c>
      <c r="I61" s="21">
        <f t="shared" si="26"/>
        <v>50.659966716937966</v>
      </c>
      <c r="J61" s="21">
        <f>T61+Y61+AD61+AI61+AN61+AS61+BK61+BS61+BV61+BY61+CB61+CE61+CK61+CN61+CT61+CW61+DC61</f>
        <v>6268.6</v>
      </c>
      <c r="K61" s="21">
        <f>U61+Z61+AE61+AJ61+AO61+AT61+BL61+BT61+BW61+BZ61+CC61+CF61+CL61+CO61+CU61+CX61+DD61</f>
        <v>1599.7329999999997</v>
      </c>
      <c r="L61" s="21">
        <f>V61+AA61+AF61+AK61+AP61+AU61+BM61+BU61+BX61+CA61+CD61+CG61+CM61+CP61+CV61+CY61+DE61+DF61</f>
        <v>3261.105</v>
      </c>
      <c r="M61" s="21">
        <f t="shared" si="10"/>
        <v>203.85308048280558</v>
      </c>
      <c r="N61" s="21">
        <f>L61/J61*100</f>
        <v>52.02285996873305</v>
      </c>
      <c r="O61" s="21">
        <f>T61+AD61</f>
        <v>3113.1</v>
      </c>
      <c r="P61" s="21">
        <f>U61+AE61</f>
        <v>1157.1</v>
      </c>
      <c r="Q61" s="21">
        <f>V61+AF61</f>
        <v>2892.955</v>
      </c>
      <c r="R61" s="21">
        <f t="shared" si="11"/>
        <v>250.017716705557</v>
      </c>
      <c r="S61" s="24">
        <f>Q61/O61*100</f>
        <v>92.92843146702644</v>
      </c>
      <c r="T61" s="137">
        <v>113.1</v>
      </c>
      <c r="U61" s="21">
        <v>0</v>
      </c>
      <c r="V61" s="138">
        <v>0.055</v>
      </c>
      <c r="W61" s="21" t="e">
        <f t="shared" si="22"/>
        <v>#DIV/0!</v>
      </c>
      <c r="X61" s="24">
        <f>V61/T61*100</f>
        <v>0.04862953138815208</v>
      </c>
      <c r="Y61" s="139">
        <v>1800</v>
      </c>
      <c r="Z61" s="21">
        <v>0</v>
      </c>
      <c r="AA61" s="138">
        <v>0</v>
      </c>
      <c r="AB61" s="21" t="e">
        <f t="shared" si="30"/>
        <v>#DIV/0!</v>
      </c>
      <c r="AC61" s="24">
        <f>AA61/Y61*100</f>
        <v>0</v>
      </c>
      <c r="AD61" s="138">
        <v>3000</v>
      </c>
      <c r="AE61" s="21">
        <v>1157.1</v>
      </c>
      <c r="AF61" s="138">
        <v>2892.9</v>
      </c>
      <c r="AG61" s="21">
        <f t="shared" si="12"/>
        <v>250.01296344309048</v>
      </c>
      <c r="AH61" s="24">
        <f>AF61/AD61*100</f>
        <v>96.43</v>
      </c>
      <c r="AI61" s="138">
        <v>174.5</v>
      </c>
      <c r="AJ61" s="28">
        <v>96.56830000000001</v>
      </c>
      <c r="AK61" s="138">
        <v>140</v>
      </c>
      <c r="AL61" s="21">
        <f t="shared" si="13"/>
        <v>144.9751108800714</v>
      </c>
      <c r="AM61" s="24">
        <f t="shared" si="14"/>
        <v>80.22922636103151</v>
      </c>
      <c r="AN61" s="28">
        <v>0</v>
      </c>
      <c r="AO61" s="28">
        <v>0</v>
      </c>
      <c r="AP61" s="28">
        <v>0</v>
      </c>
      <c r="AQ61" s="21"/>
      <c r="AR61" s="24"/>
      <c r="AS61" s="29">
        <v>0</v>
      </c>
      <c r="AT61" s="29"/>
      <c r="AU61" s="24">
        <v>0</v>
      </c>
      <c r="AV61" s="24"/>
      <c r="AW61" s="24"/>
      <c r="AX61" s="24"/>
      <c r="AY61" s="138">
        <v>12960.4</v>
      </c>
      <c r="AZ61" s="28">
        <f t="shared" si="15"/>
        <v>6480.2</v>
      </c>
      <c r="BA61" s="138">
        <v>6480.3</v>
      </c>
      <c r="BB61" s="21"/>
      <c r="BC61" s="28">
        <v>0</v>
      </c>
      <c r="BD61" s="21">
        <v>0</v>
      </c>
      <c r="BE61" s="138">
        <v>0</v>
      </c>
      <c r="BF61" s="21">
        <f t="shared" si="16"/>
        <v>0</v>
      </c>
      <c r="BG61" s="138">
        <v>0</v>
      </c>
      <c r="BH61" s="28">
        <v>0</v>
      </c>
      <c r="BI61" s="28">
        <v>0</v>
      </c>
      <c r="BJ61" s="28">
        <v>0</v>
      </c>
      <c r="BK61" s="24"/>
      <c r="BL61" s="24"/>
      <c r="BM61" s="24"/>
      <c r="BN61" s="21">
        <f t="shared" si="27"/>
        <v>521</v>
      </c>
      <c r="BO61" s="21">
        <f t="shared" si="17"/>
        <v>148.32869999999997</v>
      </c>
      <c r="BP61" s="21">
        <f t="shared" si="28"/>
        <v>0</v>
      </c>
      <c r="BQ61" s="21">
        <f t="shared" si="18"/>
        <v>0</v>
      </c>
      <c r="BR61" s="24">
        <f t="shared" si="19"/>
        <v>0</v>
      </c>
      <c r="BS61" s="138">
        <v>11</v>
      </c>
      <c r="BT61" s="28">
        <v>3.1317</v>
      </c>
      <c r="BU61" s="138">
        <v>0</v>
      </c>
      <c r="BV61" s="138">
        <v>0</v>
      </c>
      <c r="BW61" s="28">
        <v>0</v>
      </c>
      <c r="BX61" s="138">
        <v>0</v>
      </c>
      <c r="BY61" s="28">
        <v>0</v>
      </c>
      <c r="BZ61" s="28">
        <v>0</v>
      </c>
      <c r="CA61" s="21">
        <v>0</v>
      </c>
      <c r="CB61" s="138">
        <v>510</v>
      </c>
      <c r="CC61" s="28">
        <v>145.19699999999997</v>
      </c>
      <c r="CD61" s="138">
        <v>0</v>
      </c>
      <c r="CE61" s="28">
        <v>0</v>
      </c>
      <c r="CF61" s="28">
        <v>0</v>
      </c>
      <c r="CG61" s="28">
        <v>0</v>
      </c>
      <c r="CH61" s="138">
        <v>0</v>
      </c>
      <c r="CI61" s="21">
        <f t="shared" si="23"/>
        <v>0</v>
      </c>
      <c r="CJ61" s="138">
        <v>0</v>
      </c>
      <c r="CK61" s="138">
        <v>0</v>
      </c>
      <c r="CL61" s="28">
        <v>0</v>
      </c>
      <c r="CM61" s="138">
        <v>0</v>
      </c>
      <c r="CN61" s="138">
        <v>660</v>
      </c>
      <c r="CO61" s="28">
        <v>197.736</v>
      </c>
      <c r="CP61" s="138">
        <v>228.15</v>
      </c>
      <c r="CQ61" s="138">
        <v>660</v>
      </c>
      <c r="CR61" s="27">
        <v>181.76399999999998</v>
      </c>
      <c r="CS61" s="138">
        <v>228.15</v>
      </c>
      <c r="CT61" s="138">
        <v>0</v>
      </c>
      <c r="CU61" s="28">
        <v>0</v>
      </c>
      <c r="CV61" s="138">
        <v>0</v>
      </c>
      <c r="CW61" s="138">
        <v>0</v>
      </c>
      <c r="CX61" s="28">
        <v>0</v>
      </c>
      <c r="CY61" s="138">
        <v>0</v>
      </c>
      <c r="CZ61" s="27">
        <v>0</v>
      </c>
      <c r="DA61" s="28">
        <v>0</v>
      </c>
      <c r="DB61" s="27">
        <v>0</v>
      </c>
      <c r="DC61" s="138">
        <v>0</v>
      </c>
      <c r="DD61" s="28">
        <v>0</v>
      </c>
      <c r="DE61" s="138">
        <v>0</v>
      </c>
      <c r="DF61" s="138">
        <v>0</v>
      </c>
      <c r="DG61" s="21">
        <f>T61+Y61+AD61+AI61+AN61+AS61+AV61+AY61+BB61+BE61+BH61+BK61+BS61+BV61+BY61+CB61+CE61+CH61+CK61+CN61+CT61+CW61+CZ61+DC61</f>
        <v>19229</v>
      </c>
      <c r="DH61" s="21">
        <f>U61+Z61+AE61+AJ61+AO61+AT61+AW61+AZ61+BC61+BF61+BI61+BL61+BT61+BW61+BZ61+CC61+CF61+CI61+CL61+CO61+CU61+CX61+DA61+DD61</f>
        <v>8079.933</v>
      </c>
      <c r="DI61" s="21">
        <f>V61+AA61+AF61+AK61+AP61+AU61+AX61+BA61+BD61+BG61+BJ61+BM61+BU61+BX61+CA61+CD61+CG61+CJ61+CM61+CP61+CV61+CY61+DB61+DE61+DF61</f>
        <v>9741.405</v>
      </c>
      <c r="DJ61" s="27">
        <v>0</v>
      </c>
      <c r="DK61" s="27">
        <v>0</v>
      </c>
      <c r="DL61" s="27">
        <v>0</v>
      </c>
      <c r="DM61" s="138">
        <v>0</v>
      </c>
      <c r="DN61" s="27">
        <f t="shared" si="20"/>
        <v>0</v>
      </c>
      <c r="DO61" s="138">
        <v>0</v>
      </c>
      <c r="DP61" s="27">
        <v>0</v>
      </c>
      <c r="DQ61" s="27">
        <v>0</v>
      </c>
      <c r="DR61" s="27">
        <v>0</v>
      </c>
      <c r="DS61" s="27">
        <v>0</v>
      </c>
      <c r="DT61" s="27">
        <v>0</v>
      </c>
      <c r="DU61" s="138">
        <v>0</v>
      </c>
      <c r="DV61" s="27">
        <v>0</v>
      </c>
      <c r="DW61" s="27">
        <v>0</v>
      </c>
      <c r="DX61" s="138">
        <v>0</v>
      </c>
      <c r="DY61" s="138">
        <v>0</v>
      </c>
      <c r="DZ61" s="27">
        <f t="shared" si="21"/>
        <v>0</v>
      </c>
      <c r="EA61" s="138">
        <v>0</v>
      </c>
      <c r="EB61" s="27">
        <v>0</v>
      </c>
      <c r="EC61" s="21">
        <f t="shared" si="29"/>
        <v>0</v>
      </c>
      <c r="ED61" s="21">
        <f t="shared" si="29"/>
        <v>0</v>
      </c>
      <c r="EE61" s="21">
        <f t="shared" si="7"/>
        <v>0</v>
      </c>
    </row>
    <row r="62" spans="1:135" s="32" customFormat="1" ht="20.25" customHeight="1">
      <c r="A62" s="22">
        <v>53</v>
      </c>
      <c r="B62" s="31" t="s">
        <v>101</v>
      </c>
      <c r="C62" s="21">
        <v>73130.002</v>
      </c>
      <c r="D62" s="21">
        <v>17435.1451</v>
      </c>
      <c r="E62" s="21">
        <f t="shared" si="8"/>
        <v>143569.6</v>
      </c>
      <c r="F62" s="21">
        <f t="shared" si="9"/>
        <v>63387.250100000005</v>
      </c>
      <c r="G62" s="21">
        <f t="shared" si="24"/>
        <v>63583.767</v>
      </c>
      <c r="H62" s="21">
        <f t="shared" si="25"/>
        <v>100.31002591166201</v>
      </c>
      <c r="I62" s="21">
        <f t="shared" si="26"/>
        <v>44.28776495859847</v>
      </c>
      <c r="J62" s="21">
        <f>T62+Y62+AD62+AI62+AN62+AS62+BK62+BS62+BV62+BY62+CB62+CE62+CK62+CN62+CT62+CW62+DC62</f>
        <v>53587</v>
      </c>
      <c r="K62" s="21">
        <f>U62+Z62+AE62+AJ62+AO62+AT62+BL62+BT62+BW62+BZ62+CC62+CF62+CL62+CO62+CU62+CX62+DD62</f>
        <v>18395.950100000002</v>
      </c>
      <c r="L62" s="21">
        <f>V62+AA62+AF62+AK62+AP62+AU62+BM62+BU62+BX62+CA62+CD62+CG62+CM62+CP62+CV62+CY62+DE62+DF62</f>
        <v>18592.467</v>
      </c>
      <c r="M62" s="21">
        <f t="shared" si="10"/>
        <v>101.06826175833126</v>
      </c>
      <c r="N62" s="21">
        <f>L62/J62*100</f>
        <v>34.69585347192416</v>
      </c>
      <c r="O62" s="21">
        <f>T62+AD62</f>
        <v>21680</v>
      </c>
      <c r="P62" s="21">
        <f>U62+AE62</f>
        <v>8361.976</v>
      </c>
      <c r="Q62" s="21">
        <f>V62+AF62</f>
        <v>9789.048</v>
      </c>
      <c r="R62" s="21">
        <f t="shared" si="11"/>
        <v>117.06620540408153</v>
      </c>
      <c r="S62" s="24">
        <f>Q62/O62*100</f>
        <v>45.152435424354245</v>
      </c>
      <c r="T62" s="137">
        <v>1680</v>
      </c>
      <c r="U62" s="21">
        <v>647.976</v>
      </c>
      <c r="V62" s="138">
        <v>391.843</v>
      </c>
      <c r="W62" s="21">
        <f t="shared" si="22"/>
        <v>60.47183846315296</v>
      </c>
      <c r="X62" s="24">
        <f>V62/T62*100</f>
        <v>23.323988095238096</v>
      </c>
      <c r="Y62" s="139">
        <v>7900</v>
      </c>
      <c r="Z62" s="21">
        <v>2604.63</v>
      </c>
      <c r="AA62" s="138">
        <v>1130.659</v>
      </c>
      <c r="AB62" s="21">
        <f t="shared" si="30"/>
        <v>43.409582167140826</v>
      </c>
      <c r="AC62" s="24">
        <f>AA62/Y62*100</f>
        <v>14.31213924050633</v>
      </c>
      <c r="AD62" s="138">
        <v>20000</v>
      </c>
      <c r="AE62" s="21">
        <v>7714</v>
      </c>
      <c r="AF62" s="138">
        <v>9397.205</v>
      </c>
      <c r="AG62" s="21">
        <f t="shared" si="12"/>
        <v>121.82013222711952</v>
      </c>
      <c r="AH62" s="24">
        <f>AF62/AD62*100</f>
        <v>46.986025</v>
      </c>
      <c r="AI62" s="138">
        <v>1036</v>
      </c>
      <c r="AJ62" s="28">
        <v>573.3224</v>
      </c>
      <c r="AK62" s="138">
        <v>942</v>
      </c>
      <c r="AL62" s="21">
        <f t="shared" si="13"/>
        <v>164.305458848285</v>
      </c>
      <c r="AM62" s="24">
        <f t="shared" si="14"/>
        <v>90.92664092664093</v>
      </c>
      <c r="AN62" s="28">
        <v>0</v>
      </c>
      <c r="AO62" s="28">
        <v>0</v>
      </c>
      <c r="AP62" s="28">
        <v>0</v>
      </c>
      <c r="AQ62" s="21"/>
      <c r="AR62" s="24"/>
      <c r="AS62" s="29">
        <v>0</v>
      </c>
      <c r="AT62" s="29"/>
      <c r="AU62" s="24">
        <v>0</v>
      </c>
      <c r="AV62" s="24"/>
      <c r="AW62" s="24"/>
      <c r="AX62" s="24"/>
      <c r="AY62" s="138">
        <v>89982.6</v>
      </c>
      <c r="AZ62" s="28">
        <f t="shared" si="15"/>
        <v>44991.3</v>
      </c>
      <c r="BA62" s="138">
        <v>44991.3</v>
      </c>
      <c r="BB62" s="21"/>
      <c r="BC62" s="28">
        <v>0</v>
      </c>
      <c r="BD62" s="21">
        <v>0</v>
      </c>
      <c r="BE62" s="138">
        <v>0</v>
      </c>
      <c r="BF62" s="21">
        <f t="shared" si="16"/>
        <v>0</v>
      </c>
      <c r="BG62" s="138">
        <v>0</v>
      </c>
      <c r="BH62" s="28">
        <v>0</v>
      </c>
      <c r="BI62" s="28">
        <v>0</v>
      </c>
      <c r="BJ62" s="28">
        <v>0</v>
      </c>
      <c r="BK62" s="24"/>
      <c r="BL62" s="24"/>
      <c r="BM62" s="24"/>
      <c r="BN62" s="21">
        <f t="shared" si="27"/>
        <v>1751</v>
      </c>
      <c r="BO62" s="21">
        <f t="shared" si="17"/>
        <v>498.5097</v>
      </c>
      <c r="BP62" s="21">
        <f t="shared" si="28"/>
        <v>369.9</v>
      </c>
      <c r="BQ62" s="21">
        <f t="shared" si="18"/>
        <v>74.20116398938677</v>
      </c>
      <c r="BR62" s="24">
        <f t="shared" si="19"/>
        <v>21.12507138777841</v>
      </c>
      <c r="BS62" s="138">
        <v>1751</v>
      </c>
      <c r="BT62" s="28">
        <v>498.5097</v>
      </c>
      <c r="BU62" s="138">
        <v>369.9</v>
      </c>
      <c r="BV62" s="138">
        <v>0</v>
      </c>
      <c r="BW62" s="28">
        <v>0</v>
      </c>
      <c r="BX62" s="138">
        <v>0</v>
      </c>
      <c r="BY62" s="28">
        <v>0</v>
      </c>
      <c r="BZ62" s="28">
        <v>0</v>
      </c>
      <c r="CA62" s="21">
        <v>0</v>
      </c>
      <c r="CB62" s="138">
        <v>0</v>
      </c>
      <c r="CC62" s="28">
        <v>0</v>
      </c>
      <c r="CD62" s="138">
        <v>0</v>
      </c>
      <c r="CE62" s="28">
        <v>0</v>
      </c>
      <c r="CF62" s="28">
        <v>0</v>
      </c>
      <c r="CG62" s="28">
        <v>0</v>
      </c>
      <c r="CH62" s="138">
        <v>0</v>
      </c>
      <c r="CI62" s="21">
        <f t="shared" si="23"/>
        <v>0</v>
      </c>
      <c r="CJ62" s="138">
        <v>0</v>
      </c>
      <c r="CK62" s="138">
        <v>0</v>
      </c>
      <c r="CL62" s="28">
        <v>0</v>
      </c>
      <c r="CM62" s="138">
        <v>0</v>
      </c>
      <c r="CN62" s="138">
        <v>17220</v>
      </c>
      <c r="CO62" s="28">
        <v>5159.112</v>
      </c>
      <c r="CP62" s="138">
        <v>4782.2</v>
      </c>
      <c r="CQ62" s="138">
        <v>4500</v>
      </c>
      <c r="CR62" s="27">
        <v>1239.3</v>
      </c>
      <c r="CS62" s="138">
        <v>1238</v>
      </c>
      <c r="CT62" s="138">
        <v>0</v>
      </c>
      <c r="CU62" s="28">
        <v>0</v>
      </c>
      <c r="CV62" s="138">
        <v>871.96</v>
      </c>
      <c r="CW62" s="138">
        <v>0</v>
      </c>
      <c r="CX62" s="28">
        <v>0</v>
      </c>
      <c r="CY62" s="138">
        <v>0</v>
      </c>
      <c r="CZ62" s="27">
        <v>0</v>
      </c>
      <c r="DA62" s="28">
        <v>0</v>
      </c>
      <c r="DB62" s="27">
        <v>0</v>
      </c>
      <c r="DC62" s="138">
        <v>4000</v>
      </c>
      <c r="DD62" s="28">
        <v>1198.4</v>
      </c>
      <c r="DE62" s="138">
        <v>706.7</v>
      </c>
      <c r="DF62" s="138">
        <v>0</v>
      </c>
      <c r="DG62" s="21">
        <f>T62+Y62+AD62+AI62+AN62+AS62+AV62+AY62+BB62+BE62+BH62+BK62+BS62+BV62+BY62+CB62+CE62+CH62+CK62+CN62+CT62+CW62+CZ62+DC62</f>
        <v>143569.6</v>
      </c>
      <c r="DH62" s="21">
        <f>U62+Z62+AE62+AJ62+AO62+AT62+AW62+AZ62+BC62+BF62+BI62+BL62+BT62+BW62+BZ62+CC62+CF62+CI62+CL62+CO62+CU62+CX62+DA62+DD62</f>
        <v>63387.25010000001</v>
      </c>
      <c r="DI62" s="21">
        <f>V62+AA62+AF62+AK62+AP62+AU62+AX62+BA62+BD62+BG62+BJ62+BM62+BU62+BX62+CA62+CD62+CG62+CJ62+CM62+CP62+CV62+CY62+DB62+DE62+DF62</f>
        <v>63583.767</v>
      </c>
      <c r="DJ62" s="27">
        <v>0</v>
      </c>
      <c r="DK62" s="27">
        <v>0</v>
      </c>
      <c r="DL62" s="27">
        <v>0</v>
      </c>
      <c r="DM62" s="138">
        <v>0</v>
      </c>
      <c r="DN62" s="27">
        <f t="shared" si="20"/>
        <v>0</v>
      </c>
      <c r="DO62" s="138">
        <v>0</v>
      </c>
      <c r="DP62" s="27">
        <v>0</v>
      </c>
      <c r="DQ62" s="27">
        <v>0</v>
      </c>
      <c r="DR62" s="27">
        <v>0</v>
      </c>
      <c r="DS62" s="27">
        <v>0</v>
      </c>
      <c r="DT62" s="27">
        <v>0</v>
      </c>
      <c r="DU62" s="138">
        <v>0</v>
      </c>
      <c r="DV62" s="27">
        <v>0</v>
      </c>
      <c r="DW62" s="27">
        <v>0</v>
      </c>
      <c r="DX62" s="138">
        <v>0</v>
      </c>
      <c r="DY62" s="138">
        <v>8485</v>
      </c>
      <c r="DZ62" s="27">
        <f t="shared" si="21"/>
        <v>4242.5</v>
      </c>
      <c r="EA62" s="138">
        <v>0</v>
      </c>
      <c r="EB62" s="27">
        <v>0</v>
      </c>
      <c r="EC62" s="21">
        <f t="shared" si="29"/>
        <v>8485</v>
      </c>
      <c r="ED62" s="21">
        <f t="shared" si="29"/>
        <v>4242.5</v>
      </c>
      <c r="EE62" s="21">
        <f t="shared" si="7"/>
        <v>0</v>
      </c>
    </row>
    <row r="63" spans="1:135" s="32" customFormat="1" ht="20.25" customHeight="1">
      <c r="A63" s="22">
        <v>54</v>
      </c>
      <c r="B63" s="31" t="s">
        <v>102</v>
      </c>
      <c r="C63" s="21">
        <v>15131.0629</v>
      </c>
      <c r="D63" s="21">
        <v>7262.7309</v>
      </c>
      <c r="E63" s="21">
        <f t="shared" si="8"/>
        <v>31487.9</v>
      </c>
      <c r="F63" s="21">
        <f t="shared" si="9"/>
        <v>13450.411000000002</v>
      </c>
      <c r="G63" s="21">
        <f t="shared" si="24"/>
        <v>13303.3776</v>
      </c>
      <c r="H63" s="21">
        <f t="shared" si="25"/>
        <v>98.9068482740044</v>
      </c>
      <c r="I63" s="21">
        <f t="shared" si="26"/>
        <v>42.24917380962211</v>
      </c>
      <c r="J63" s="21">
        <f>T63+Y63+AD63+AI63+AN63+AS63+BK63+BS63+BV63+BY63+CB63+CE63+CK63+CN63+CT63+CW63+DC63</f>
        <v>8860</v>
      </c>
      <c r="K63" s="21">
        <f>U63+Z63+AE63+AJ63+AO63+AT63+BL63+BT63+BW63+BZ63+CC63+CF63+CL63+CO63+CU63+CX63+DD63</f>
        <v>2136.4610000000002</v>
      </c>
      <c r="L63" s="21">
        <f>V63+AA63+AF63+AK63+AP63+AU63+BM63+BU63+BX63+CA63+CD63+CG63+CM63+CP63+CV63+CY63+DE63+DF63</f>
        <v>1989.3776</v>
      </c>
      <c r="M63" s="21">
        <f t="shared" si="10"/>
        <v>93.11555886112593</v>
      </c>
      <c r="N63" s="21">
        <f>L63/J63*100</f>
        <v>22.45347178329571</v>
      </c>
      <c r="O63" s="21">
        <f>T63+AD63</f>
        <v>3750</v>
      </c>
      <c r="P63" s="21">
        <f>U63+AE63</f>
        <v>1407.805</v>
      </c>
      <c r="Q63" s="21">
        <f>V63+AF63</f>
        <v>1312.332</v>
      </c>
      <c r="R63" s="21">
        <f t="shared" si="11"/>
        <v>93.21830793327202</v>
      </c>
      <c r="S63" s="24">
        <f>Q63/O63*100</f>
        <v>34.99552</v>
      </c>
      <c r="T63" s="137">
        <v>100</v>
      </c>
      <c r="U63" s="21">
        <v>0</v>
      </c>
      <c r="V63" s="138">
        <v>29.221</v>
      </c>
      <c r="W63" s="21" t="e">
        <f t="shared" si="22"/>
        <v>#DIV/0!</v>
      </c>
      <c r="X63" s="24">
        <f>V63/T63*100</f>
        <v>29.221000000000004</v>
      </c>
      <c r="Y63" s="139">
        <v>2800</v>
      </c>
      <c r="Z63" s="21">
        <v>0</v>
      </c>
      <c r="AA63" s="138">
        <v>405.7956</v>
      </c>
      <c r="AB63" s="21" t="e">
        <f t="shared" si="30"/>
        <v>#DIV/0!</v>
      </c>
      <c r="AC63" s="24">
        <f>AA63/Y63*100</f>
        <v>14.4927</v>
      </c>
      <c r="AD63" s="138">
        <v>3650</v>
      </c>
      <c r="AE63" s="21">
        <v>1407.805</v>
      </c>
      <c r="AF63" s="138">
        <v>1283.111</v>
      </c>
      <c r="AG63" s="21">
        <f t="shared" si="12"/>
        <v>91.14266535493198</v>
      </c>
      <c r="AH63" s="24">
        <f>AF63/AD63*100</f>
        <v>35.15372602739726</v>
      </c>
      <c r="AI63" s="138">
        <v>150</v>
      </c>
      <c r="AJ63" s="28">
        <v>83.01</v>
      </c>
      <c r="AK63" s="138">
        <v>67.5</v>
      </c>
      <c r="AL63" s="21">
        <f t="shared" si="13"/>
        <v>81.31550415612577</v>
      </c>
      <c r="AM63" s="24">
        <f t="shared" si="14"/>
        <v>45</v>
      </c>
      <c r="AN63" s="28">
        <v>0</v>
      </c>
      <c r="AO63" s="28">
        <v>0</v>
      </c>
      <c r="AP63" s="28">
        <v>0</v>
      </c>
      <c r="AQ63" s="21"/>
      <c r="AR63" s="24"/>
      <c r="AS63" s="29">
        <v>0</v>
      </c>
      <c r="AT63" s="29"/>
      <c r="AU63" s="24">
        <v>0</v>
      </c>
      <c r="AV63" s="24"/>
      <c r="AW63" s="24"/>
      <c r="AX63" s="24"/>
      <c r="AY63" s="138">
        <v>22627.9</v>
      </c>
      <c r="AZ63" s="28">
        <f t="shared" si="15"/>
        <v>11313.95</v>
      </c>
      <c r="BA63" s="138">
        <v>11314</v>
      </c>
      <c r="BB63" s="21"/>
      <c r="BC63" s="28">
        <v>0</v>
      </c>
      <c r="BD63" s="21">
        <v>0</v>
      </c>
      <c r="BE63" s="138">
        <v>0</v>
      </c>
      <c r="BF63" s="21">
        <f t="shared" si="16"/>
        <v>0</v>
      </c>
      <c r="BG63" s="138">
        <v>0</v>
      </c>
      <c r="BH63" s="28">
        <v>0</v>
      </c>
      <c r="BI63" s="28">
        <v>0</v>
      </c>
      <c r="BJ63" s="28">
        <v>0</v>
      </c>
      <c r="BK63" s="24"/>
      <c r="BL63" s="24"/>
      <c r="BM63" s="24"/>
      <c r="BN63" s="21">
        <f t="shared" si="27"/>
        <v>100</v>
      </c>
      <c r="BO63" s="21">
        <f t="shared" si="17"/>
        <v>28.47</v>
      </c>
      <c r="BP63" s="21">
        <f t="shared" si="28"/>
        <v>0</v>
      </c>
      <c r="BQ63" s="21">
        <f t="shared" si="18"/>
        <v>0</v>
      </c>
      <c r="BR63" s="24">
        <f t="shared" si="19"/>
        <v>0</v>
      </c>
      <c r="BS63" s="138">
        <v>100</v>
      </c>
      <c r="BT63" s="28">
        <v>28.47</v>
      </c>
      <c r="BU63" s="138">
        <v>0</v>
      </c>
      <c r="BV63" s="138">
        <v>0</v>
      </c>
      <c r="BW63" s="28">
        <v>0</v>
      </c>
      <c r="BX63" s="138">
        <v>0</v>
      </c>
      <c r="BY63" s="28">
        <v>0</v>
      </c>
      <c r="BZ63" s="28">
        <v>0</v>
      </c>
      <c r="CA63" s="21">
        <v>0</v>
      </c>
      <c r="CB63" s="138">
        <v>0</v>
      </c>
      <c r="CC63" s="28">
        <v>0</v>
      </c>
      <c r="CD63" s="138">
        <v>0</v>
      </c>
      <c r="CE63" s="28">
        <v>0</v>
      </c>
      <c r="CF63" s="28">
        <v>0</v>
      </c>
      <c r="CG63" s="28">
        <v>0</v>
      </c>
      <c r="CH63" s="138">
        <v>0</v>
      </c>
      <c r="CI63" s="21">
        <f t="shared" si="23"/>
        <v>0</v>
      </c>
      <c r="CJ63" s="138">
        <v>0</v>
      </c>
      <c r="CK63" s="138">
        <v>1000</v>
      </c>
      <c r="CL63" s="28">
        <v>299.6</v>
      </c>
      <c r="CM63" s="138">
        <v>102</v>
      </c>
      <c r="CN63" s="138">
        <v>1000</v>
      </c>
      <c r="CO63" s="28">
        <v>299.6</v>
      </c>
      <c r="CP63" s="138">
        <v>101.75</v>
      </c>
      <c r="CQ63" s="138">
        <v>800</v>
      </c>
      <c r="CR63" s="27">
        <v>220.32</v>
      </c>
      <c r="CS63" s="138">
        <v>101.75</v>
      </c>
      <c r="CT63" s="138">
        <v>60</v>
      </c>
      <c r="CU63" s="28">
        <v>17.976</v>
      </c>
      <c r="CV63" s="138">
        <v>0</v>
      </c>
      <c r="CW63" s="138">
        <v>0</v>
      </c>
      <c r="CX63" s="28">
        <v>0</v>
      </c>
      <c r="CY63" s="138">
        <v>0</v>
      </c>
      <c r="CZ63" s="27">
        <v>0</v>
      </c>
      <c r="DA63" s="28">
        <v>0</v>
      </c>
      <c r="DB63" s="27">
        <v>0</v>
      </c>
      <c r="DC63" s="138">
        <v>0</v>
      </c>
      <c r="DD63" s="28">
        <v>0</v>
      </c>
      <c r="DE63" s="138">
        <v>0</v>
      </c>
      <c r="DF63" s="138">
        <v>0</v>
      </c>
      <c r="DG63" s="21">
        <f>T63+Y63+AD63+AI63+AN63+AS63+AV63+AY63+BB63+BE63+BH63+BK63+BS63+BV63+BY63+CB63+CE63+CH63+CK63+CN63+CT63+CW63+CZ63+DC63</f>
        <v>31487.9</v>
      </c>
      <c r="DH63" s="21">
        <f>U63+Z63+AE63+AJ63+AO63+AT63+AW63+AZ63+BC63+BF63+BI63+BL63+BT63+BW63+BZ63+CC63+CF63+CI63+CL63+CO63+CU63+CX63+DA63+DD63</f>
        <v>13450.411000000002</v>
      </c>
      <c r="DI63" s="21">
        <f>V63+AA63+AF63+AK63+AP63+AU63+AX63+BA63+BD63+BG63+BJ63+BM63+BU63+BX63+CA63+CD63+CG63+CJ63+CM63+CP63+CV63+CY63+DB63+DE63+DF63</f>
        <v>13303.3776</v>
      </c>
      <c r="DJ63" s="27">
        <v>0</v>
      </c>
      <c r="DK63" s="27">
        <v>0</v>
      </c>
      <c r="DL63" s="27">
        <v>0</v>
      </c>
      <c r="DM63" s="138">
        <v>0</v>
      </c>
      <c r="DN63" s="27">
        <f t="shared" si="20"/>
        <v>0</v>
      </c>
      <c r="DO63" s="138">
        <v>0</v>
      </c>
      <c r="DP63" s="27">
        <v>0</v>
      </c>
      <c r="DQ63" s="27">
        <v>0</v>
      </c>
      <c r="DR63" s="27">
        <v>0</v>
      </c>
      <c r="DS63" s="27">
        <v>0</v>
      </c>
      <c r="DT63" s="27">
        <v>0</v>
      </c>
      <c r="DU63" s="138">
        <v>0</v>
      </c>
      <c r="DV63" s="27">
        <v>0</v>
      </c>
      <c r="DW63" s="27">
        <v>0</v>
      </c>
      <c r="DX63" s="138">
        <v>0</v>
      </c>
      <c r="DY63" s="138">
        <v>0</v>
      </c>
      <c r="DZ63" s="27">
        <f t="shared" si="21"/>
        <v>0</v>
      </c>
      <c r="EA63" s="138">
        <v>0</v>
      </c>
      <c r="EB63" s="27">
        <v>0</v>
      </c>
      <c r="EC63" s="21">
        <f t="shared" si="29"/>
        <v>0</v>
      </c>
      <c r="ED63" s="21">
        <f t="shared" si="29"/>
        <v>0</v>
      </c>
      <c r="EE63" s="21">
        <f t="shared" si="7"/>
        <v>0</v>
      </c>
    </row>
    <row r="64" spans="1:135" s="32" customFormat="1" ht="20.25" customHeight="1">
      <c r="A64" s="22">
        <v>55</v>
      </c>
      <c r="B64" s="31" t="s">
        <v>103</v>
      </c>
      <c r="C64" s="21">
        <v>5820.681</v>
      </c>
      <c r="D64" s="21">
        <v>14266.4612</v>
      </c>
      <c r="E64" s="21">
        <f t="shared" si="8"/>
        <v>64515.600000000006</v>
      </c>
      <c r="F64" s="21">
        <f t="shared" si="9"/>
        <v>28274.386780000004</v>
      </c>
      <c r="G64" s="21">
        <f t="shared" si="24"/>
        <v>28145.2403</v>
      </c>
      <c r="H64" s="21">
        <f t="shared" si="25"/>
        <v>99.54323861732219</v>
      </c>
      <c r="I64" s="21">
        <f t="shared" si="26"/>
        <v>43.62548019393759</v>
      </c>
      <c r="J64" s="21">
        <f>T64+Y64+AD64+AI64+AN64+AS64+BK64+BS64+BV64+BY64+CB64+CE64+CK64+CN64+CT64+CW64+DC64</f>
        <v>18550.2</v>
      </c>
      <c r="K64" s="21">
        <f>U64+Z64+AE64+AJ64+AO64+AT64+BL64+BT64+BW64+BZ64+CC64+CF64+CL64+CO64+CU64+CX64+DD64</f>
        <v>5291.68678</v>
      </c>
      <c r="L64" s="21">
        <f>V64+AA64+AF64+AK64+AP64+AU64+BM64+BU64+BX64+CA64+CD64+CG64+CM64+CP64+CV64+CY64+DE64+DF64</f>
        <v>5162.540299999999</v>
      </c>
      <c r="M64" s="21">
        <f t="shared" si="10"/>
        <v>97.55944587483688</v>
      </c>
      <c r="N64" s="21">
        <f>L64/J64*100</f>
        <v>27.830105874869265</v>
      </c>
      <c r="O64" s="21">
        <f>T64+AD64</f>
        <v>9500</v>
      </c>
      <c r="P64" s="21">
        <f>U64+AE64</f>
        <v>3664.15</v>
      </c>
      <c r="Q64" s="21">
        <f>V64+AF64</f>
        <v>3893.261</v>
      </c>
      <c r="R64" s="21">
        <f t="shared" si="11"/>
        <v>106.25277349453488</v>
      </c>
      <c r="S64" s="24">
        <f>Q64/O64*100</f>
        <v>40.98169473684211</v>
      </c>
      <c r="T64" s="137"/>
      <c r="U64" s="21">
        <v>0</v>
      </c>
      <c r="V64" s="138">
        <v>755.43</v>
      </c>
      <c r="W64" s="21" t="e">
        <f t="shared" si="22"/>
        <v>#DIV/0!</v>
      </c>
      <c r="X64" s="24" t="e">
        <f>V64/T64*100</f>
        <v>#DIV/0!</v>
      </c>
      <c r="Y64" s="139">
        <v>3929</v>
      </c>
      <c r="Z64" s="21">
        <v>0</v>
      </c>
      <c r="AA64" s="138">
        <v>42.031</v>
      </c>
      <c r="AB64" s="21" t="e">
        <f t="shared" si="30"/>
        <v>#DIV/0!</v>
      </c>
      <c r="AC64" s="24">
        <f>AA64/Y64*100</f>
        <v>1.0697632985492491</v>
      </c>
      <c r="AD64" s="138">
        <v>9500</v>
      </c>
      <c r="AE64" s="21">
        <v>3664.15</v>
      </c>
      <c r="AF64" s="138">
        <v>3137.831</v>
      </c>
      <c r="AG64" s="21">
        <f t="shared" si="12"/>
        <v>85.6359865180192</v>
      </c>
      <c r="AH64" s="24">
        <f>AF64/AD64*100</f>
        <v>33.0298</v>
      </c>
      <c r="AI64" s="138">
        <v>397.2</v>
      </c>
      <c r="AJ64" s="28">
        <v>219.81048</v>
      </c>
      <c r="AK64" s="138">
        <v>204.1</v>
      </c>
      <c r="AL64" s="21">
        <f t="shared" si="13"/>
        <v>92.85271566669614</v>
      </c>
      <c r="AM64" s="24">
        <f t="shared" si="14"/>
        <v>51.384692849949644</v>
      </c>
      <c r="AN64" s="28">
        <v>0</v>
      </c>
      <c r="AO64" s="28">
        <v>0</v>
      </c>
      <c r="AP64" s="28">
        <v>0</v>
      </c>
      <c r="AQ64" s="21"/>
      <c r="AR64" s="24"/>
      <c r="AS64" s="29">
        <v>0</v>
      </c>
      <c r="AT64" s="29"/>
      <c r="AU64" s="24">
        <v>0</v>
      </c>
      <c r="AV64" s="24"/>
      <c r="AW64" s="24"/>
      <c r="AX64" s="24"/>
      <c r="AY64" s="138">
        <v>45965.4</v>
      </c>
      <c r="AZ64" s="28">
        <f t="shared" si="15"/>
        <v>22982.7</v>
      </c>
      <c r="BA64" s="138">
        <v>22982.7</v>
      </c>
      <c r="BB64" s="21"/>
      <c r="BC64" s="28">
        <v>0</v>
      </c>
      <c r="BD64" s="21">
        <v>0</v>
      </c>
      <c r="BE64" s="138">
        <v>0</v>
      </c>
      <c r="BF64" s="21">
        <f t="shared" si="16"/>
        <v>0</v>
      </c>
      <c r="BG64" s="138">
        <v>0</v>
      </c>
      <c r="BH64" s="28">
        <v>0</v>
      </c>
      <c r="BI64" s="28">
        <v>0</v>
      </c>
      <c r="BJ64" s="28">
        <v>0</v>
      </c>
      <c r="BK64" s="24"/>
      <c r="BL64" s="24"/>
      <c r="BM64" s="24"/>
      <c r="BN64" s="21">
        <f t="shared" si="27"/>
        <v>509</v>
      </c>
      <c r="BO64" s="21">
        <f t="shared" si="17"/>
        <v>144.9123</v>
      </c>
      <c r="BP64" s="21">
        <f t="shared" si="28"/>
        <v>14.6073</v>
      </c>
      <c r="BQ64" s="21">
        <f t="shared" si="18"/>
        <v>10.080096720568235</v>
      </c>
      <c r="BR64" s="24">
        <f t="shared" si="19"/>
        <v>2.869803536345776</v>
      </c>
      <c r="BS64" s="138">
        <v>509</v>
      </c>
      <c r="BT64" s="28">
        <v>144.9123</v>
      </c>
      <c r="BU64" s="138">
        <v>14.6073</v>
      </c>
      <c r="BV64" s="138">
        <v>0</v>
      </c>
      <c r="BW64" s="28">
        <v>0</v>
      </c>
      <c r="BX64" s="138">
        <v>0</v>
      </c>
      <c r="BY64" s="28">
        <v>0</v>
      </c>
      <c r="BZ64" s="28">
        <v>0</v>
      </c>
      <c r="CA64" s="21">
        <v>0</v>
      </c>
      <c r="CB64" s="138">
        <v>0</v>
      </c>
      <c r="CC64" s="28">
        <v>0</v>
      </c>
      <c r="CD64" s="138">
        <v>0</v>
      </c>
      <c r="CE64" s="28">
        <v>0</v>
      </c>
      <c r="CF64" s="28">
        <v>0</v>
      </c>
      <c r="CG64" s="28">
        <v>0</v>
      </c>
      <c r="CH64" s="138">
        <v>0</v>
      </c>
      <c r="CI64" s="21">
        <f t="shared" si="23"/>
        <v>0</v>
      </c>
      <c r="CJ64" s="138">
        <v>0</v>
      </c>
      <c r="CK64" s="138">
        <v>0</v>
      </c>
      <c r="CL64" s="28">
        <v>0</v>
      </c>
      <c r="CM64" s="138">
        <v>0</v>
      </c>
      <c r="CN64" s="138">
        <v>3915</v>
      </c>
      <c r="CO64" s="28">
        <v>1172.934</v>
      </c>
      <c r="CP64" s="138">
        <v>869.641</v>
      </c>
      <c r="CQ64" s="138">
        <v>1900</v>
      </c>
      <c r="CR64" s="27">
        <v>523.26</v>
      </c>
      <c r="CS64" s="138">
        <v>264.341</v>
      </c>
      <c r="CT64" s="138">
        <v>0</v>
      </c>
      <c r="CU64" s="28">
        <v>0</v>
      </c>
      <c r="CV64" s="138">
        <v>0</v>
      </c>
      <c r="CW64" s="138">
        <v>0</v>
      </c>
      <c r="CX64" s="28">
        <v>0</v>
      </c>
      <c r="CY64" s="138">
        <v>0</v>
      </c>
      <c r="CZ64" s="27">
        <v>0</v>
      </c>
      <c r="DA64" s="28">
        <v>0</v>
      </c>
      <c r="DB64" s="27">
        <v>0</v>
      </c>
      <c r="DC64" s="138">
        <v>300</v>
      </c>
      <c r="DD64" s="28">
        <v>89.88</v>
      </c>
      <c r="DE64" s="138">
        <v>138.9</v>
      </c>
      <c r="DF64" s="138">
        <v>0</v>
      </c>
      <c r="DG64" s="21">
        <f>T64+Y64+AD64+AI64+AN64+AS64+AV64+AY64+BB64+BE64+BH64+BK64+BS64+BV64+BY64+CB64+CE64+CH64+CK64+CN64+CT64+CW64+CZ64+DC64</f>
        <v>64515.600000000006</v>
      </c>
      <c r="DH64" s="21">
        <f>U64+Z64+AE64+AJ64+AO64+AT64+AW64+AZ64+BC64+BF64+BI64+BL64+BT64+BW64+BZ64+CC64+CF64+CI64+CL64+CO64+CU64+CX64+DA64+DD64</f>
        <v>28274.386780000004</v>
      </c>
      <c r="DI64" s="21">
        <f>V64+AA64+AF64+AK64+AP64+AU64+AX64+BA64+BD64+BG64+BJ64+BM64+BU64+BX64+CA64+CD64+CG64+CJ64+CM64+CP64+CV64+CY64+DB64+DE64+DF64</f>
        <v>28145.2403</v>
      </c>
      <c r="DJ64" s="27">
        <v>0</v>
      </c>
      <c r="DK64" s="27">
        <v>0</v>
      </c>
      <c r="DL64" s="27">
        <v>0</v>
      </c>
      <c r="DM64" s="138">
        <v>0</v>
      </c>
      <c r="DN64" s="27">
        <f t="shared" si="20"/>
        <v>0</v>
      </c>
      <c r="DO64" s="138">
        <v>0</v>
      </c>
      <c r="DP64" s="27">
        <v>0</v>
      </c>
      <c r="DQ64" s="27">
        <v>0</v>
      </c>
      <c r="DR64" s="27">
        <v>0</v>
      </c>
      <c r="DS64" s="27">
        <v>0</v>
      </c>
      <c r="DT64" s="27">
        <v>0</v>
      </c>
      <c r="DU64" s="138">
        <v>0</v>
      </c>
      <c r="DV64" s="27">
        <v>0</v>
      </c>
      <c r="DW64" s="27">
        <v>0</v>
      </c>
      <c r="DX64" s="138">
        <v>0</v>
      </c>
      <c r="DY64" s="138">
        <v>0</v>
      </c>
      <c r="DZ64" s="27">
        <f t="shared" si="21"/>
        <v>0</v>
      </c>
      <c r="EA64" s="138">
        <v>0</v>
      </c>
      <c r="EB64" s="27">
        <v>0</v>
      </c>
      <c r="EC64" s="21">
        <f t="shared" si="29"/>
        <v>0</v>
      </c>
      <c r="ED64" s="21">
        <f t="shared" si="29"/>
        <v>0</v>
      </c>
      <c r="EE64" s="21">
        <f t="shared" si="7"/>
        <v>0</v>
      </c>
    </row>
    <row r="65" spans="1:135" s="32" customFormat="1" ht="20.25" customHeight="1">
      <c r="A65" s="22">
        <v>56</v>
      </c>
      <c r="B65" s="31" t="s">
        <v>52</v>
      </c>
      <c r="C65" s="21">
        <v>4602.023</v>
      </c>
      <c r="D65" s="21">
        <v>3009.2983</v>
      </c>
      <c r="E65" s="21">
        <f t="shared" si="8"/>
        <v>49429.9</v>
      </c>
      <c r="F65" s="21">
        <f t="shared" si="9"/>
        <v>23005.7555</v>
      </c>
      <c r="G65" s="21">
        <f t="shared" si="24"/>
        <v>20219.0804</v>
      </c>
      <c r="H65" s="21">
        <f t="shared" si="25"/>
        <v>87.88705243781278</v>
      </c>
      <c r="I65" s="21">
        <f t="shared" si="26"/>
        <v>40.90455453075972</v>
      </c>
      <c r="J65" s="21">
        <f>T65+Y65+AD65+AI65+AN65+AS65+BK65+BS65+BV65+BY65+CB65+CE65+CK65+CN65+CT65+CW65+DC65</f>
        <v>12266</v>
      </c>
      <c r="K65" s="21">
        <f>U65+Z65+AE65+AJ65+AO65+AT65+BL65+BT65+BW65+BZ65+CC65+CF65+CL65+CO65+CU65+CX65+DD65</f>
        <v>4423.8054999999995</v>
      </c>
      <c r="L65" s="21">
        <f>V65+AA65+AF65+AK65+AP65+AU65+BM65+BU65+BX65+CA65+CD65+CG65+CM65+CP65+CV65+CY65+DE65+DF65</f>
        <v>3452.0804000000003</v>
      </c>
      <c r="M65" s="21">
        <f t="shared" si="10"/>
        <v>78.0341812043952</v>
      </c>
      <c r="N65" s="21">
        <f>L65/J65*100</f>
        <v>28.143489320071748</v>
      </c>
      <c r="O65" s="21">
        <f>T65+AD65</f>
        <v>6157</v>
      </c>
      <c r="P65" s="21">
        <f>U65+AE65</f>
        <v>2374.7549</v>
      </c>
      <c r="Q65" s="21">
        <f>V65+AF65</f>
        <v>1915.372</v>
      </c>
      <c r="R65" s="21">
        <f t="shared" si="11"/>
        <v>80.65556575964956</v>
      </c>
      <c r="S65" s="24">
        <f>Q65/O65*100</f>
        <v>31.108851713496833</v>
      </c>
      <c r="T65" s="137"/>
      <c r="U65" s="21">
        <v>0</v>
      </c>
      <c r="V65" s="138">
        <v>0.337</v>
      </c>
      <c r="W65" s="21" t="e">
        <f t="shared" si="22"/>
        <v>#DIV/0!</v>
      </c>
      <c r="X65" s="24" t="e">
        <f>V65/T65*100</f>
        <v>#DIV/0!</v>
      </c>
      <c r="Y65" s="139">
        <v>3100</v>
      </c>
      <c r="Z65" s="21">
        <v>1022.0699999999999</v>
      </c>
      <c r="AA65" s="138">
        <v>506.412</v>
      </c>
      <c r="AB65" s="21">
        <f t="shared" si="30"/>
        <v>49.547682644045906</v>
      </c>
      <c r="AC65" s="24">
        <f>AA65/Y65*100</f>
        <v>16.335870967741936</v>
      </c>
      <c r="AD65" s="138">
        <v>6157</v>
      </c>
      <c r="AE65" s="21">
        <v>2374.7549</v>
      </c>
      <c r="AF65" s="138">
        <v>1915.035</v>
      </c>
      <c r="AG65" s="21">
        <f t="shared" si="12"/>
        <v>80.64137482146053</v>
      </c>
      <c r="AH65" s="24">
        <f>AF65/AD65*100</f>
        <v>31.10337826863733</v>
      </c>
      <c r="AI65" s="138">
        <v>559</v>
      </c>
      <c r="AJ65" s="28">
        <v>309.3506</v>
      </c>
      <c r="AK65" s="138">
        <v>252</v>
      </c>
      <c r="AL65" s="21">
        <f t="shared" si="13"/>
        <v>81.46097017429416</v>
      </c>
      <c r="AM65" s="24">
        <f t="shared" si="14"/>
        <v>45.08050089445438</v>
      </c>
      <c r="AN65" s="28">
        <v>0</v>
      </c>
      <c r="AO65" s="28">
        <v>0</v>
      </c>
      <c r="AP65" s="28">
        <v>0</v>
      </c>
      <c r="AQ65" s="21"/>
      <c r="AR65" s="24"/>
      <c r="AS65" s="29">
        <v>0</v>
      </c>
      <c r="AT65" s="29"/>
      <c r="AU65" s="24">
        <v>0</v>
      </c>
      <c r="AV65" s="24"/>
      <c r="AW65" s="24"/>
      <c r="AX65" s="24"/>
      <c r="AY65" s="138">
        <v>33533.9</v>
      </c>
      <c r="AZ65" s="28">
        <f t="shared" si="15"/>
        <v>16766.95</v>
      </c>
      <c r="BA65" s="138">
        <v>16767</v>
      </c>
      <c r="BB65" s="21"/>
      <c r="BC65" s="28">
        <v>0</v>
      </c>
      <c r="BD65" s="21">
        <v>0</v>
      </c>
      <c r="BE65" s="138">
        <v>0</v>
      </c>
      <c r="BF65" s="21">
        <f t="shared" si="16"/>
        <v>0</v>
      </c>
      <c r="BG65" s="138">
        <v>0</v>
      </c>
      <c r="BH65" s="28">
        <v>0</v>
      </c>
      <c r="BI65" s="28">
        <v>0</v>
      </c>
      <c r="BJ65" s="28">
        <v>0</v>
      </c>
      <c r="BK65" s="24"/>
      <c r="BL65" s="24"/>
      <c r="BM65" s="24"/>
      <c r="BN65" s="21">
        <f t="shared" si="27"/>
        <v>1100</v>
      </c>
      <c r="BO65" s="21">
        <f t="shared" si="17"/>
        <v>313.16999999999996</v>
      </c>
      <c r="BP65" s="21">
        <f t="shared" si="28"/>
        <v>192.8</v>
      </c>
      <c r="BQ65" s="21">
        <f t="shared" si="18"/>
        <v>61.564006769486234</v>
      </c>
      <c r="BR65" s="24">
        <f t="shared" si="19"/>
        <v>17.527272727272727</v>
      </c>
      <c r="BS65" s="138">
        <v>1100</v>
      </c>
      <c r="BT65" s="28">
        <v>313.16999999999996</v>
      </c>
      <c r="BU65" s="138">
        <v>192.8</v>
      </c>
      <c r="BV65" s="138">
        <v>0</v>
      </c>
      <c r="BW65" s="28">
        <v>0</v>
      </c>
      <c r="BX65" s="138">
        <v>0</v>
      </c>
      <c r="BY65" s="28">
        <v>0</v>
      </c>
      <c r="BZ65" s="28">
        <v>0</v>
      </c>
      <c r="CA65" s="21">
        <v>0</v>
      </c>
      <c r="CB65" s="138">
        <v>0</v>
      </c>
      <c r="CC65" s="28">
        <v>0</v>
      </c>
      <c r="CD65" s="138">
        <v>0</v>
      </c>
      <c r="CE65" s="28">
        <v>0</v>
      </c>
      <c r="CF65" s="28">
        <v>0</v>
      </c>
      <c r="CG65" s="28">
        <v>0</v>
      </c>
      <c r="CH65" s="138">
        <v>0</v>
      </c>
      <c r="CI65" s="21">
        <f t="shared" si="23"/>
        <v>0</v>
      </c>
      <c r="CJ65" s="138">
        <v>0</v>
      </c>
      <c r="CK65" s="138">
        <v>0</v>
      </c>
      <c r="CL65" s="28">
        <v>0</v>
      </c>
      <c r="CM65" s="138">
        <v>0</v>
      </c>
      <c r="CN65" s="138">
        <v>1350</v>
      </c>
      <c r="CO65" s="28">
        <v>404.46000000000004</v>
      </c>
      <c r="CP65" s="138">
        <v>78.2</v>
      </c>
      <c r="CQ65" s="138">
        <v>1350</v>
      </c>
      <c r="CR65" s="27">
        <v>371.78999999999996</v>
      </c>
      <c r="CS65" s="138">
        <v>78.2</v>
      </c>
      <c r="CT65" s="138">
        <v>0</v>
      </c>
      <c r="CU65" s="28">
        <v>0</v>
      </c>
      <c r="CV65" s="138">
        <v>507.2964</v>
      </c>
      <c r="CW65" s="138">
        <v>0</v>
      </c>
      <c r="CX65" s="28">
        <v>0</v>
      </c>
      <c r="CY65" s="138">
        <v>0</v>
      </c>
      <c r="CZ65" s="27">
        <v>0</v>
      </c>
      <c r="DA65" s="28">
        <v>0</v>
      </c>
      <c r="DB65" s="27">
        <v>0</v>
      </c>
      <c r="DC65" s="138">
        <v>0</v>
      </c>
      <c r="DD65" s="28">
        <v>0</v>
      </c>
      <c r="DE65" s="138">
        <v>0</v>
      </c>
      <c r="DF65" s="138">
        <v>0</v>
      </c>
      <c r="DG65" s="21">
        <f>T65+Y65+AD65+AI65+AN65+AS65+AV65+AY65+BB65+BE65+BH65+BK65+BS65+BV65+BY65+CB65+CE65+CH65+CK65+CN65+CT65+CW65+CZ65+DC65</f>
        <v>45799.9</v>
      </c>
      <c r="DH65" s="21">
        <f>U65+Z65+AE65+AJ65+AO65+AT65+AW65+AZ65+BC65+BF65+BI65+BL65+BT65+BW65+BZ65+CC65+CF65+CI65+CL65+CO65+CU65+CX65+DA65+DD65</f>
        <v>21190.7555</v>
      </c>
      <c r="DI65" s="21">
        <f>V65+AA65+AF65+AK65+AP65+AU65+AX65+BA65+BD65+BG65+BJ65+BM65+BU65+BX65+CA65+CD65+CG65+CJ65+CM65+CP65+CV65+CY65+DB65+DE65+DF65</f>
        <v>20219.0804</v>
      </c>
      <c r="DJ65" s="27">
        <v>0</v>
      </c>
      <c r="DK65" s="27">
        <v>0</v>
      </c>
      <c r="DL65" s="27">
        <v>0</v>
      </c>
      <c r="DM65" s="138">
        <v>3630</v>
      </c>
      <c r="DN65" s="27">
        <f t="shared" si="20"/>
        <v>1815</v>
      </c>
      <c r="DO65" s="138">
        <v>0</v>
      </c>
      <c r="DP65" s="27">
        <v>0</v>
      </c>
      <c r="DQ65" s="27">
        <v>0</v>
      </c>
      <c r="DR65" s="27">
        <v>0</v>
      </c>
      <c r="DS65" s="27">
        <v>0</v>
      </c>
      <c r="DT65" s="27">
        <v>0</v>
      </c>
      <c r="DU65" s="138">
        <v>0</v>
      </c>
      <c r="DV65" s="27">
        <v>0</v>
      </c>
      <c r="DW65" s="27">
        <v>0</v>
      </c>
      <c r="DX65" s="138">
        <v>0</v>
      </c>
      <c r="DY65" s="138">
        <v>0</v>
      </c>
      <c r="DZ65" s="27">
        <f t="shared" si="21"/>
        <v>0</v>
      </c>
      <c r="EA65" s="138">
        <v>0</v>
      </c>
      <c r="EB65" s="27">
        <v>0</v>
      </c>
      <c r="EC65" s="21">
        <f t="shared" si="29"/>
        <v>3630</v>
      </c>
      <c r="ED65" s="21">
        <f t="shared" si="29"/>
        <v>1815</v>
      </c>
      <c r="EE65" s="21">
        <f t="shared" si="7"/>
        <v>0</v>
      </c>
    </row>
    <row r="66" spans="1:135" s="32" customFormat="1" ht="20.25" customHeight="1">
      <c r="A66" s="22">
        <v>57</v>
      </c>
      <c r="B66" s="31" t="s">
        <v>104</v>
      </c>
      <c r="C66" s="21">
        <v>14722.3806</v>
      </c>
      <c r="D66" s="21">
        <v>22713.3877</v>
      </c>
      <c r="E66" s="21">
        <f t="shared" si="8"/>
        <v>127134.29999999999</v>
      </c>
      <c r="F66" s="21">
        <f t="shared" si="9"/>
        <v>58733.13878</v>
      </c>
      <c r="G66" s="21">
        <f t="shared" si="24"/>
        <v>60348.40699999999</v>
      </c>
      <c r="H66" s="21">
        <f t="shared" si="25"/>
        <v>102.75018201572776</v>
      </c>
      <c r="I66" s="21">
        <f t="shared" si="26"/>
        <v>47.46823398563566</v>
      </c>
      <c r="J66" s="21">
        <f>T66+Y66+AD66+AI66+AN66+AS66+BK66+BS66+BV66+BY66+CB66+CE66+CK66+CN66+CT66+CW66+DC66</f>
        <v>33102.4</v>
      </c>
      <c r="K66" s="21">
        <f>U66+Z66+AE66+AJ66+AO66+AT66+BL66+BT66+BW66+BZ66+CC66+CF66+CL66+CO66+CU66+CX66+DD66</f>
        <v>11717.18878</v>
      </c>
      <c r="L66" s="21">
        <f>V66+AA66+AF66+AK66+AP66+AU66+BM66+BU66+BX66+CA66+CD66+CG66+CM66+CP66+CV66+CY66+DE66+DF66</f>
        <v>15719.907</v>
      </c>
      <c r="M66" s="21">
        <f t="shared" si="10"/>
        <v>134.1610798900178</v>
      </c>
      <c r="N66" s="21">
        <f>L66/J66*100</f>
        <v>47.48872287205761</v>
      </c>
      <c r="O66" s="21">
        <f>T66+AD66</f>
        <v>14000</v>
      </c>
      <c r="P66" s="21">
        <f>U66+AE66</f>
        <v>5399.8</v>
      </c>
      <c r="Q66" s="21">
        <f>V66+AF66</f>
        <v>7849.211</v>
      </c>
      <c r="R66" s="21">
        <f t="shared" si="11"/>
        <v>145.3611430052965</v>
      </c>
      <c r="S66" s="24">
        <f>Q66/O66*100</f>
        <v>56.06579285714286</v>
      </c>
      <c r="T66" s="137">
        <v>700</v>
      </c>
      <c r="U66" s="21">
        <v>269.99</v>
      </c>
      <c r="V66" s="138">
        <v>468.319</v>
      </c>
      <c r="W66" s="21">
        <f t="shared" si="22"/>
        <v>173.45790584836476</v>
      </c>
      <c r="X66" s="24">
        <f>V66/T66*100</f>
        <v>66.9027142857143</v>
      </c>
      <c r="Y66" s="139">
        <v>7000</v>
      </c>
      <c r="Z66" s="21">
        <v>2307.9</v>
      </c>
      <c r="AA66" s="138">
        <v>476.79</v>
      </c>
      <c r="AB66" s="21">
        <f t="shared" si="30"/>
        <v>20.65904068633823</v>
      </c>
      <c r="AC66" s="24">
        <f>AA66/Y66*100</f>
        <v>6.811285714285714</v>
      </c>
      <c r="AD66" s="138">
        <v>13300</v>
      </c>
      <c r="AE66" s="21">
        <v>5129.81</v>
      </c>
      <c r="AF66" s="138">
        <v>7380.892</v>
      </c>
      <c r="AG66" s="21">
        <f t="shared" si="12"/>
        <v>143.88236601355604</v>
      </c>
      <c r="AH66" s="24">
        <f>AF66/AD66*100</f>
        <v>55.495428571428576</v>
      </c>
      <c r="AI66" s="138">
        <v>1580</v>
      </c>
      <c r="AJ66" s="28">
        <v>874.3720000000001</v>
      </c>
      <c r="AK66" s="138">
        <v>1256.766</v>
      </c>
      <c r="AL66" s="21">
        <f t="shared" si="13"/>
        <v>143.73355962908235</v>
      </c>
      <c r="AM66" s="24">
        <f t="shared" si="14"/>
        <v>79.54215189873418</v>
      </c>
      <c r="AN66" s="28">
        <v>0</v>
      </c>
      <c r="AO66" s="28">
        <v>0</v>
      </c>
      <c r="AP66" s="28">
        <v>0</v>
      </c>
      <c r="AQ66" s="21"/>
      <c r="AR66" s="24"/>
      <c r="AS66" s="29">
        <v>0</v>
      </c>
      <c r="AT66" s="29"/>
      <c r="AU66" s="24">
        <v>0</v>
      </c>
      <c r="AV66" s="24"/>
      <c r="AW66" s="24"/>
      <c r="AX66" s="24"/>
      <c r="AY66" s="138">
        <v>87387.9</v>
      </c>
      <c r="AZ66" s="28">
        <f t="shared" si="15"/>
        <v>43693.95</v>
      </c>
      <c r="BA66" s="138">
        <v>43694</v>
      </c>
      <c r="BB66" s="21"/>
      <c r="BC66" s="28">
        <v>0</v>
      </c>
      <c r="BD66" s="21">
        <v>0</v>
      </c>
      <c r="BE66" s="138">
        <v>0</v>
      </c>
      <c r="BF66" s="21">
        <f t="shared" si="16"/>
        <v>0</v>
      </c>
      <c r="BG66" s="138">
        <v>0</v>
      </c>
      <c r="BH66" s="28">
        <v>0</v>
      </c>
      <c r="BI66" s="28">
        <v>0</v>
      </c>
      <c r="BJ66" s="28">
        <v>0</v>
      </c>
      <c r="BK66" s="24"/>
      <c r="BL66" s="24"/>
      <c r="BM66" s="24"/>
      <c r="BN66" s="21">
        <f t="shared" si="27"/>
        <v>1167.4</v>
      </c>
      <c r="BO66" s="21">
        <f t="shared" si="17"/>
        <v>332.35878</v>
      </c>
      <c r="BP66" s="21">
        <f t="shared" si="28"/>
        <v>276.2</v>
      </c>
      <c r="BQ66" s="21">
        <f t="shared" si="18"/>
        <v>83.1029648141084</v>
      </c>
      <c r="BR66" s="24">
        <f t="shared" si="19"/>
        <v>23.659414082576664</v>
      </c>
      <c r="BS66" s="138">
        <v>1167.4</v>
      </c>
      <c r="BT66" s="28">
        <v>332.35878</v>
      </c>
      <c r="BU66" s="138">
        <v>276.2</v>
      </c>
      <c r="BV66" s="138">
        <v>0</v>
      </c>
      <c r="BW66" s="28">
        <v>0</v>
      </c>
      <c r="BX66" s="138">
        <v>0</v>
      </c>
      <c r="BY66" s="28">
        <v>0</v>
      </c>
      <c r="BZ66" s="28">
        <v>0</v>
      </c>
      <c r="CA66" s="21">
        <v>0</v>
      </c>
      <c r="CB66" s="138">
        <v>0</v>
      </c>
      <c r="CC66" s="28">
        <v>0</v>
      </c>
      <c r="CD66" s="138">
        <v>0</v>
      </c>
      <c r="CE66" s="28">
        <v>0</v>
      </c>
      <c r="CF66" s="28">
        <v>0</v>
      </c>
      <c r="CG66" s="28">
        <v>0</v>
      </c>
      <c r="CH66" s="138">
        <v>0</v>
      </c>
      <c r="CI66" s="21">
        <f t="shared" si="23"/>
        <v>0</v>
      </c>
      <c r="CJ66" s="138">
        <v>0</v>
      </c>
      <c r="CK66" s="138">
        <v>0</v>
      </c>
      <c r="CL66" s="28">
        <v>0</v>
      </c>
      <c r="CM66" s="138">
        <v>0</v>
      </c>
      <c r="CN66" s="138">
        <v>9355</v>
      </c>
      <c r="CO66" s="28">
        <v>2802.758</v>
      </c>
      <c r="CP66" s="138">
        <v>2910.81</v>
      </c>
      <c r="CQ66" s="138">
        <v>4255</v>
      </c>
      <c r="CR66" s="27">
        <v>1171.827</v>
      </c>
      <c r="CS66" s="138">
        <v>1271.61</v>
      </c>
      <c r="CT66" s="138">
        <v>0</v>
      </c>
      <c r="CU66" s="28">
        <v>0</v>
      </c>
      <c r="CV66" s="138">
        <v>0</v>
      </c>
      <c r="CW66" s="138">
        <v>0</v>
      </c>
      <c r="CX66" s="28">
        <v>0</v>
      </c>
      <c r="CY66" s="138">
        <v>200</v>
      </c>
      <c r="CZ66" s="27">
        <v>0</v>
      </c>
      <c r="DA66" s="28">
        <v>0</v>
      </c>
      <c r="DB66" s="27">
        <v>0</v>
      </c>
      <c r="DC66" s="138">
        <v>0</v>
      </c>
      <c r="DD66" s="28">
        <v>0</v>
      </c>
      <c r="DE66" s="138">
        <v>2750.13</v>
      </c>
      <c r="DF66" s="138">
        <v>0</v>
      </c>
      <c r="DG66" s="21">
        <f>T66+Y66+AD66+AI66+AN66+AS66+AV66+AY66+BB66+BE66+BH66+BK66+BS66+BV66+BY66+CB66+CE66+CH66+CK66+CN66+CT66+CW66+CZ66+DC66</f>
        <v>120490.29999999999</v>
      </c>
      <c r="DH66" s="21">
        <f>U66+Z66+AE66+AJ66+AO66+AT66+AW66+AZ66+BC66+BF66+BI66+BL66+BT66+BW66+BZ66+CC66+CF66+CI66+CL66+CO66+CU66+CX66+DA66+DD66</f>
        <v>55411.13878</v>
      </c>
      <c r="DI66" s="21">
        <f>V66+AA66+AF66+AK66+AP66+AU66+AX66+BA66+BD66+BG66+BJ66+BM66+BU66+BX66+CA66+CD66+CG66+CJ66+CM66+CP66+CV66+CY66+DB66+DE66+DF66</f>
        <v>59413.90699999999</v>
      </c>
      <c r="DJ66" s="27">
        <v>0</v>
      </c>
      <c r="DK66" s="27">
        <v>0</v>
      </c>
      <c r="DL66" s="27">
        <v>0</v>
      </c>
      <c r="DM66" s="138">
        <v>6644</v>
      </c>
      <c r="DN66" s="27">
        <f t="shared" si="20"/>
        <v>3322</v>
      </c>
      <c r="DO66" s="138">
        <v>934.5</v>
      </c>
      <c r="DP66" s="27">
        <v>0</v>
      </c>
      <c r="DQ66" s="27">
        <v>0</v>
      </c>
      <c r="DR66" s="27">
        <v>0</v>
      </c>
      <c r="DS66" s="27">
        <v>0</v>
      </c>
      <c r="DT66" s="27">
        <v>0</v>
      </c>
      <c r="DU66" s="138">
        <v>0</v>
      </c>
      <c r="DV66" s="27">
        <v>0</v>
      </c>
      <c r="DW66" s="27">
        <v>0</v>
      </c>
      <c r="DX66" s="138">
        <v>0</v>
      </c>
      <c r="DY66" s="138">
        <v>0</v>
      </c>
      <c r="DZ66" s="27">
        <f t="shared" si="21"/>
        <v>0</v>
      </c>
      <c r="EA66" s="138">
        <v>0</v>
      </c>
      <c r="EB66" s="27">
        <v>0</v>
      </c>
      <c r="EC66" s="21">
        <f t="shared" si="29"/>
        <v>6644</v>
      </c>
      <c r="ED66" s="21">
        <f t="shared" si="29"/>
        <v>3322</v>
      </c>
      <c r="EE66" s="21">
        <f t="shared" si="7"/>
        <v>934.5</v>
      </c>
    </row>
    <row r="67" spans="1:135" s="32" customFormat="1" ht="20.25" customHeight="1">
      <c r="A67" s="22">
        <v>58</v>
      </c>
      <c r="B67" s="31" t="s">
        <v>105</v>
      </c>
      <c r="C67" s="21">
        <v>88493.8823</v>
      </c>
      <c r="D67" s="21">
        <v>19094.9218</v>
      </c>
      <c r="E67" s="21">
        <f t="shared" si="8"/>
        <v>213407.38999999998</v>
      </c>
      <c r="F67" s="21">
        <f t="shared" si="9"/>
        <v>97763.72158</v>
      </c>
      <c r="G67" s="21">
        <f t="shared" si="24"/>
        <v>75585.4963</v>
      </c>
      <c r="H67" s="21">
        <f t="shared" si="25"/>
        <v>77.31446295050095</v>
      </c>
      <c r="I67" s="21">
        <f t="shared" si="26"/>
        <v>35.418406222952264</v>
      </c>
      <c r="J67" s="21">
        <f>T67+Y67+AD67+AI67+AN67+AS67+BK67+BS67+BV67+BY67+CB67+CE67+CK67+CN67+CT67+CW67+DC67</f>
        <v>61340.7</v>
      </c>
      <c r="K67" s="21">
        <f>U67+Z67+AE67+AJ67+AO67+AT67+BL67+BT67+BW67+BZ67+CC67+CF67+CL67+CO67+CU67+CX67+DD67</f>
        <v>21730.37658</v>
      </c>
      <c r="L67" s="21">
        <f>V67+AA67+AF67+AK67+AP67+AU67+BM67+BU67+BX67+CA67+CD67+CG67+CM67+CP67+CV67+CY67+DE67+DF67</f>
        <v>19515.5583</v>
      </c>
      <c r="M67" s="21">
        <f t="shared" si="10"/>
        <v>89.80773171672297</v>
      </c>
      <c r="N67" s="21">
        <f>L67/J67*100</f>
        <v>31.815023793337865</v>
      </c>
      <c r="O67" s="21">
        <f>T67+AD67</f>
        <v>29485</v>
      </c>
      <c r="P67" s="21">
        <f>U67+AE67</f>
        <v>11372.364500000001</v>
      </c>
      <c r="Q67" s="21">
        <f>V67+AF67</f>
        <v>11321.800000000001</v>
      </c>
      <c r="R67" s="21">
        <f t="shared" si="11"/>
        <v>99.55537390663129</v>
      </c>
      <c r="S67" s="24">
        <f>Q67/O67*100</f>
        <v>38.398507715787694</v>
      </c>
      <c r="T67" s="137">
        <v>3243.7</v>
      </c>
      <c r="U67" s="21">
        <v>1251.09509</v>
      </c>
      <c r="V67" s="138">
        <v>497.823</v>
      </c>
      <c r="W67" s="21">
        <f t="shared" si="22"/>
        <v>39.790980236362365</v>
      </c>
      <c r="X67" s="24">
        <f>V67/T67*100</f>
        <v>15.347381077164965</v>
      </c>
      <c r="Y67" s="139">
        <v>10940</v>
      </c>
      <c r="Z67" s="21">
        <v>3606.918</v>
      </c>
      <c r="AA67" s="138">
        <v>3317.767</v>
      </c>
      <c r="AB67" s="21">
        <f t="shared" si="30"/>
        <v>91.98343294746373</v>
      </c>
      <c r="AC67" s="24">
        <f>AA67/Y67*100</f>
        <v>30.32693784277879</v>
      </c>
      <c r="AD67" s="138">
        <v>26241.3</v>
      </c>
      <c r="AE67" s="21">
        <v>10121.26941</v>
      </c>
      <c r="AF67" s="138">
        <v>10823.977</v>
      </c>
      <c r="AG67" s="21">
        <f t="shared" si="12"/>
        <v>106.94288000382355</v>
      </c>
      <c r="AH67" s="24">
        <f>AF67/AD67*100</f>
        <v>41.247868817474746</v>
      </c>
      <c r="AI67" s="138">
        <v>2046.7</v>
      </c>
      <c r="AJ67" s="28">
        <v>1132.64378</v>
      </c>
      <c r="AK67" s="138">
        <v>594</v>
      </c>
      <c r="AL67" s="21">
        <f t="shared" si="13"/>
        <v>52.443672978983734</v>
      </c>
      <c r="AM67" s="24">
        <f t="shared" si="14"/>
        <v>29.0223286265696</v>
      </c>
      <c r="AN67" s="28">
        <v>0</v>
      </c>
      <c r="AO67" s="28">
        <v>0</v>
      </c>
      <c r="AP67" s="28">
        <v>0</v>
      </c>
      <c r="AQ67" s="21"/>
      <c r="AR67" s="24"/>
      <c r="AS67" s="29">
        <v>0</v>
      </c>
      <c r="AT67" s="29"/>
      <c r="AU67" s="24">
        <v>0</v>
      </c>
      <c r="AV67" s="24"/>
      <c r="AW67" s="24"/>
      <c r="AX67" s="24"/>
      <c r="AY67" s="138">
        <v>104888.2</v>
      </c>
      <c r="AZ67" s="28">
        <f t="shared" si="15"/>
        <v>52444.1</v>
      </c>
      <c r="BA67" s="138">
        <v>52444.1</v>
      </c>
      <c r="BB67" s="21"/>
      <c r="BC67" s="28">
        <v>0</v>
      </c>
      <c r="BD67" s="21">
        <v>0</v>
      </c>
      <c r="BE67" s="138">
        <v>1528.4</v>
      </c>
      <c r="BF67" s="21">
        <f t="shared" si="16"/>
        <v>764.2</v>
      </c>
      <c r="BG67" s="138">
        <v>1223.2</v>
      </c>
      <c r="BH67" s="28">
        <v>0</v>
      </c>
      <c r="BI67" s="28">
        <v>0</v>
      </c>
      <c r="BJ67" s="28">
        <v>0</v>
      </c>
      <c r="BK67" s="24"/>
      <c r="BL67" s="24"/>
      <c r="BM67" s="24"/>
      <c r="BN67" s="21">
        <f t="shared" si="27"/>
        <v>2329</v>
      </c>
      <c r="BO67" s="21">
        <f t="shared" si="17"/>
        <v>663.0663</v>
      </c>
      <c r="BP67" s="21">
        <f t="shared" si="28"/>
        <v>773.4</v>
      </c>
      <c r="BQ67" s="21">
        <f t="shared" si="18"/>
        <v>116.6399197184354</v>
      </c>
      <c r="BR67" s="24">
        <f t="shared" si="19"/>
        <v>33.20738514383856</v>
      </c>
      <c r="BS67" s="138">
        <v>1464</v>
      </c>
      <c r="BT67" s="28">
        <v>416.8008</v>
      </c>
      <c r="BU67" s="138">
        <v>559</v>
      </c>
      <c r="BV67" s="138">
        <v>0</v>
      </c>
      <c r="BW67" s="28">
        <v>0</v>
      </c>
      <c r="BX67" s="138">
        <v>0</v>
      </c>
      <c r="BY67" s="28">
        <v>0</v>
      </c>
      <c r="BZ67" s="28">
        <v>0</v>
      </c>
      <c r="CA67" s="21">
        <v>0</v>
      </c>
      <c r="CB67" s="138">
        <v>865</v>
      </c>
      <c r="CC67" s="28">
        <v>246.2655</v>
      </c>
      <c r="CD67" s="138">
        <v>214.4</v>
      </c>
      <c r="CE67" s="28">
        <v>0</v>
      </c>
      <c r="CF67" s="28">
        <v>0</v>
      </c>
      <c r="CG67" s="28">
        <v>0</v>
      </c>
      <c r="CH67" s="138">
        <v>0</v>
      </c>
      <c r="CI67" s="21">
        <f t="shared" si="23"/>
        <v>0</v>
      </c>
      <c r="CJ67" s="138">
        <v>0</v>
      </c>
      <c r="CK67" s="138">
        <v>10500</v>
      </c>
      <c r="CL67" s="28">
        <v>3145.8</v>
      </c>
      <c r="CM67" s="138">
        <v>3134.8</v>
      </c>
      <c r="CN67" s="138">
        <v>6040</v>
      </c>
      <c r="CO67" s="28">
        <v>1809.584</v>
      </c>
      <c r="CP67" s="138">
        <v>200</v>
      </c>
      <c r="CQ67" s="138">
        <v>6000</v>
      </c>
      <c r="CR67" s="27">
        <v>1652.3999999999999</v>
      </c>
      <c r="CS67" s="138">
        <v>200</v>
      </c>
      <c r="CT67" s="138">
        <v>0</v>
      </c>
      <c r="CU67" s="28">
        <v>0</v>
      </c>
      <c r="CV67" s="138">
        <v>173.7913</v>
      </c>
      <c r="CW67" s="138">
        <v>0</v>
      </c>
      <c r="CX67" s="28">
        <v>0</v>
      </c>
      <c r="CY67" s="138">
        <v>0</v>
      </c>
      <c r="CZ67" s="27">
        <v>0</v>
      </c>
      <c r="DA67" s="28">
        <v>0</v>
      </c>
      <c r="DB67" s="27">
        <v>0</v>
      </c>
      <c r="DC67" s="138">
        <v>0</v>
      </c>
      <c r="DD67" s="28">
        <v>0</v>
      </c>
      <c r="DE67" s="138">
        <v>0</v>
      </c>
      <c r="DF67" s="138">
        <v>0</v>
      </c>
      <c r="DG67" s="21">
        <f>T67+Y67+AD67+AI67+AN67+AS67+AV67+AY67+BB67+BE67+BH67+BK67+BS67+BV67+BY67+CB67+CE67+CH67+CK67+CN67+CT67+CW67+CZ67+DC67</f>
        <v>167757.3</v>
      </c>
      <c r="DH67" s="21">
        <f>U67+Z67+AE67+AJ67+AO67+AT67+AW67+AZ67+BC67+BF67+BI67+BL67+BT67+BW67+BZ67+CC67+CF67+CI67+CL67+CO67+CU67+CX67+DA67+DD67</f>
        <v>74938.67658</v>
      </c>
      <c r="DI67" s="21">
        <f>V67+AA67+AF67+AK67+AP67+AU67+AX67+BA67+BD67+BG67+BJ67+BM67+BU67+BX67+CA67+CD67+CG67+CJ67+CM67+CP67+CV67+CY67+DB67+DE67+DF67</f>
        <v>73182.85829999999</v>
      </c>
      <c r="DJ67" s="27">
        <v>0</v>
      </c>
      <c r="DK67" s="27">
        <v>0</v>
      </c>
      <c r="DL67" s="27">
        <v>0</v>
      </c>
      <c r="DM67" s="138">
        <v>45650.09</v>
      </c>
      <c r="DN67" s="27">
        <f t="shared" si="20"/>
        <v>22825.045</v>
      </c>
      <c r="DO67" s="138">
        <v>2402.638</v>
      </c>
      <c r="DP67" s="27">
        <v>0</v>
      </c>
      <c r="DQ67" s="27">
        <v>0</v>
      </c>
      <c r="DR67" s="27">
        <v>0</v>
      </c>
      <c r="DS67" s="27">
        <v>0</v>
      </c>
      <c r="DT67" s="27">
        <v>0</v>
      </c>
      <c r="DU67" s="138">
        <v>0</v>
      </c>
      <c r="DV67" s="27">
        <v>0</v>
      </c>
      <c r="DW67" s="27">
        <v>0</v>
      </c>
      <c r="DX67" s="138">
        <v>0</v>
      </c>
      <c r="DY67" s="138">
        <v>0</v>
      </c>
      <c r="DZ67" s="27">
        <f t="shared" si="21"/>
        <v>0</v>
      </c>
      <c r="EA67" s="138">
        <v>0</v>
      </c>
      <c r="EB67" s="27">
        <v>0</v>
      </c>
      <c r="EC67" s="21">
        <f t="shared" si="29"/>
        <v>45650.09</v>
      </c>
      <c r="ED67" s="21">
        <f t="shared" si="29"/>
        <v>22825.045</v>
      </c>
      <c r="EE67" s="21">
        <f t="shared" si="7"/>
        <v>2402.638</v>
      </c>
    </row>
    <row r="68" spans="1:135" s="32" customFormat="1" ht="20.25" customHeight="1">
      <c r="A68" s="22">
        <v>59</v>
      </c>
      <c r="B68" s="31" t="s">
        <v>106</v>
      </c>
      <c r="C68" s="21">
        <v>160.7077</v>
      </c>
      <c r="D68" s="21">
        <v>1934.1282</v>
      </c>
      <c r="E68" s="21">
        <f t="shared" si="8"/>
        <v>37825.5</v>
      </c>
      <c r="F68" s="21">
        <f t="shared" si="9"/>
        <v>17514.62628</v>
      </c>
      <c r="G68" s="21">
        <f t="shared" si="24"/>
        <v>16713.87</v>
      </c>
      <c r="H68" s="21">
        <f t="shared" si="25"/>
        <v>95.42807098936284</v>
      </c>
      <c r="I68" s="21">
        <f t="shared" si="26"/>
        <v>44.18677876036007</v>
      </c>
      <c r="J68" s="21">
        <f>T68+Y68+AD68+AI68+AN68+AS68+BK68+BS68+BV68+BY68+CB68+CE68+CK68+CN68+CT68+CW68+DC68</f>
        <v>10539.800000000001</v>
      </c>
      <c r="K68" s="21">
        <f>U68+Z68+AE68+AJ68+AO68+AT68+BL68+BT68+BW68+BZ68+CC68+CF68+CL68+CO68+CU68+CX68+DD68</f>
        <v>3871.77628</v>
      </c>
      <c r="L68" s="21">
        <f>V68+AA68+AF68+AK68+AP68+AU68+BM68+BU68+BX68+CA68+CD68+CG68+CM68+CP68+CV68+CY68+DE68+DF68</f>
        <v>3070.9700000000003</v>
      </c>
      <c r="M68" s="21">
        <f t="shared" si="10"/>
        <v>79.3168245764448</v>
      </c>
      <c r="N68" s="21">
        <f>L68/J68*100</f>
        <v>29.136890643086204</v>
      </c>
      <c r="O68" s="21">
        <f>T68+AD68</f>
        <v>5787.2</v>
      </c>
      <c r="P68" s="21">
        <f>U68+AE68</f>
        <v>2232.1230399999995</v>
      </c>
      <c r="Q68" s="21">
        <f>V68+AF68</f>
        <v>1891.65</v>
      </c>
      <c r="R68" s="21">
        <f t="shared" si="11"/>
        <v>84.74667238773722</v>
      </c>
      <c r="S68" s="24">
        <f>Q68/O68*100</f>
        <v>32.686791539950235</v>
      </c>
      <c r="T68" s="137">
        <v>262.3</v>
      </c>
      <c r="U68" s="21">
        <v>101.16911</v>
      </c>
      <c r="V68" s="138">
        <v>14.143</v>
      </c>
      <c r="W68" s="21">
        <f t="shared" si="22"/>
        <v>13.979563524874342</v>
      </c>
      <c r="X68" s="24">
        <f>V68/T68*100</f>
        <v>5.391917651544033</v>
      </c>
      <c r="Y68" s="139">
        <v>3008</v>
      </c>
      <c r="Z68" s="21">
        <v>991.7375999999999</v>
      </c>
      <c r="AA68" s="138">
        <v>413.9</v>
      </c>
      <c r="AB68" s="21">
        <f t="shared" si="30"/>
        <v>41.734829858220564</v>
      </c>
      <c r="AC68" s="24">
        <f>AA68/Y68*100</f>
        <v>13.759973404255318</v>
      </c>
      <c r="AD68" s="138">
        <v>5524.9</v>
      </c>
      <c r="AE68" s="21">
        <v>2130.9539299999997</v>
      </c>
      <c r="AF68" s="138">
        <v>1877.507</v>
      </c>
      <c r="AG68" s="21">
        <f t="shared" si="12"/>
        <v>88.10640969605572</v>
      </c>
      <c r="AH68" s="24">
        <f>AF68/AD68*100</f>
        <v>33.982642219768685</v>
      </c>
      <c r="AI68" s="138">
        <v>498.6</v>
      </c>
      <c r="AJ68" s="28">
        <v>275.92524000000003</v>
      </c>
      <c r="AK68" s="138">
        <v>469.1</v>
      </c>
      <c r="AL68" s="21">
        <f t="shared" si="13"/>
        <v>170.00981860158933</v>
      </c>
      <c r="AM68" s="24">
        <f t="shared" si="14"/>
        <v>94.08343361411954</v>
      </c>
      <c r="AN68" s="28">
        <v>0</v>
      </c>
      <c r="AO68" s="28">
        <v>0</v>
      </c>
      <c r="AP68" s="28">
        <v>0</v>
      </c>
      <c r="AQ68" s="21"/>
      <c r="AR68" s="24"/>
      <c r="AS68" s="29">
        <v>0</v>
      </c>
      <c r="AT68" s="29"/>
      <c r="AU68" s="24">
        <v>0</v>
      </c>
      <c r="AV68" s="24"/>
      <c r="AW68" s="24"/>
      <c r="AX68" s="24"/>
      <c r="AY68" s="138">
        <v>27285.7</v>
      </c>
      <c r="AZ68" s="28">
        <f t="shared" si="15"/>
        <v>13642.85</v>
      </c>
      <c r="BA68" s="138">
        <v>13642.9</v>
      </c>
      <c r="BB68" s="21"/>
      <c r="BC68" s="28">
        <v>0</v>
      </c>
      <c r="BD68" s="21">
        <v>0</v>
      </c>
      <c r="BE68" s="138">
        <v>0</v>
      </c>
      <c r="BF68" s="21">
        <f t="shared" si="16"/>
        <v>0</v>
      </c>
      <c r="BG68" s="138">
        <v>0</v>
      </c>
      <c r="BH68" s="28">
        <v>0</v>
      </c>
      <c r="BI68" s="28">
        <v>0</v>
      </c>
      <c r="BJ68" s="28">
        <v>0</v>
      </c>
      <c r="BK68" s="24"/>
      <c r="BL68" s="24"/>
      <c r="BM68" s="24"/>
      <c r="BN68" s="21">
        <f t="shared" si="27"/>
        <v>88</v>
      </c>
      <c r="BO68" s="21">
        <f t="shared" si="17"/>
        <v>25.0536</v>
      </c>
      <c r="BP68" s="21">
        <f t="shared" si="28"/>
        <v>0</v>
      </c>
      <c r="BQ68" s="21">
        <f t="shared" si="18"/>
        <v>0</v>
      </c>
      <c r="BR68" s="24">
        <f t="shared" si="19"/>
        <v>0</v>
      </c>
      <c r="BS68" s="138">
        <v>88</v>
      </c>
      <c r="BT68" s="28">
        <v>25.0536</v>
      </c>
      <c r="BU68" s="138">
        <v>0</v>
      </c>
      <c r="BV68" s="138">
        <v>0</v>
      </c>
      <c r="BW68" s="28">
        <v>0</v>
      </c>
      <c r="BX68" s="138">
        <v>0</v>
      </c>
      <c r="BY68" s="28">
        <v>0</v>
      </c>
      <c r="BZ68" s="28">
        <v>0</v>
      </c>
      <c r="CA68" s="21">
        <v>0</v>
      </c>
      <c r="CB68" s="138">
        <v>0</v>
      </c>
      <c r="CC68" s="28">
        <v>0</v>
      </c>
      <c r="CD68" s="138">
        <v>0</v>
      </c>
      <c r="CE68" s="28">
        <v>0</v>
      </c>
      <c r="CF68" s="28">
        <v>0</v>
      </c>
      <c r="CG68" s="28">
        <v>0</v>
      </c>
      <c r="CH68" s="138">
        <v>0</v>
      </c>
      <c r="CI68" s="21">
        <f t="shared" si="23"/>
        <v>0</v>
      </c>
      <c r="CJ68" s="138">
        <v>0</v>
      </c>
      <c r="CK68" s="138">
        <v>0</v>
      </c>
      <c r="CL68" s="28">
        <v>0</v>
      </c>
      <c r="CM68" s="138">
        <v>0</v>
      </c>
      <c r="CN68" s="138">
        <v>1158</v>
      </c>
      <c r="CO68" s="28">
        <v>346.9368</v>
      </c>
      <c r="CP68" s="138">
        <v>54</v>
      </c>
      <c r="CQ68" s="138">
        <v>1158</v>
      </c>
      <c r="CR68" s="27">
        <v>318.9132</v>
      </c>
      <c r="CS68" s="138">
        <v>42</v>
      </c>
      <c r="CT68" s="138">
        <v>0</v>
      </c>
      <c r="CU68" s="28">
        <v>0</v>
      </c>
      <c r="CV68" s="138">
        <v>0</v>
      </c>
      <c r="CW68" s="138">
        <v>0</v>
      </c>
      <c r="CX68" s="28">
        <v>0</v>
      </c>
      <c r="CY68" s="138">
        <v>0</v>
      </c>
      <c r="CZ68" s="27">
        <v>0</v>
      </c>
      <c r="DA68" s="28">
        <v>0</v>
      </c>
      <c r="DB68" s="27">
        <v>0</v>
      </c>
      <c r="DC68" s="138">
        <v>0</v>
      </c>
      <c r="DD68" s="28">
        <v>0</v>
      </c>
      <c r="DE68" s="138">
        <v>242.32</v>
      </c>
      <c r="DF68" s="138">
        <v>0</v>
      </c>
      <c r="DG68" s="21">
        <f>T68+Y68+AD68+AI68+AN68+AS68+AV68+AY68+BB68+BE68+BH68+BK68+BS68+BV68+BY68+CB68+CE68+CH68+CK68+CN68+CT68+CW68+CZ68+DC68</f>
        <v>37825.5</v>
      </c>
      <c r="DH68" s="21">
        <f>U68+Z68+AE68+AJ68+AO68+AT68+AW68+AZ68+BC68+BF68+BI68+BL68+BT68+BW68+BZ68+CC68+CF68+CI68+CL68+CO68+CU68+CX68+DA68+DD68</f>
        <v>17514.62628</v>
      </c>
      <c r="DI68" s="21">
        <f>V68+AA68+AF68+AK68+AP68+AU68+AX68+BA68+BD68+BG68+BJ68+BM68+BU68+BX68+CA68+CD68+CG68+CJ68+CM68+CP68+CV68+CY68+DB68+DE68+DF68</f>
        <v>16713.87</v>
      </c>
      <c r="DJ68" s="27">
        <v>0</v>
      </c>
      <c r="DK68" s="27">
        <v>0</v>
      </c>
      <c r="DL68" s="27">
        <v>0</v>
      </c>
      <c r="DM68" s="138">
        <v>0</v>
      </c>
      <c r="DN68" s="27">
        <f t="shared" si="20"/>
        <v>0</v>
      </c>
      <c r="DO68" s="138">
        <v>0</v>
      </c>
      <c r="DP68" s="27">
        <v>0</v>
      </c>
      <c r="DQ68" s="27">
        <v>0</v>
      </c>
      <c r="DR68" s="27">
        <v>0</v>
      </c>
      <c r="DS68" s="27">
        <v>0</v>
      </c>
      <c r="DT68" s="27">
        <v>0</v>
      </c>
      <c r="DU68" s="138">
        <v>0</v>
      </c>
      <c r="DV68" s="27">
        <v>0</v>
      </c>
      <c r="DW68" s="27">
        <v>0</v>
      </c>
      <c r="DX68" s="138">
        <v>0</v>
      </c>
      <c r="DY68" s="138">
        <v>0</v>
      </c>
      <c r="DZ68" s="27">
        <f t="shared" si="21"/>
        <v>0</v>
      </c>
      <c r="EA68" s="138">
        <v>0</v>
      </c>
      <c r="EB68" s="27">
        <v>0</v>
      </c>
      <c r="EC68" s="21">
        <f t="shared" si="29"/>
        <v>0</v>
      </c>
      <c r="ED68" s="21">
        <f t="shared" si="29"/>
        <v>0</v>
      </c>
      <c r="EE68" s="21">
        <f t="shared" si="7"/>
        <v>0</v>
      </c>
    </row>
    <row r="69" spans="1:135" s="32" customFormat="1" ht="20.25" customHeight="1">
      <c r="A69" s="22">
        <v>60</v>
      </c>
      <c r="B69" s="31" t="s">
        <v>107</v>
      </c>
      <c r="C69" s="21">
        <v>229.6632</v>
      </c>
      <c r="D69" s="21">
        <v>1145.7581</v>
      </c>
      <c r="E69" s="21">
        <f t="shared" si="8"/>
        <v>57045.823000000004</v>
      </c>
      <c r="F69" s="21">
        <f t="shared" si="9"/>
        <v>24448.58408</v>
      </c>
      <c r="G69" s="21">
        <f t="shared" si="24"/>
        <v>25266.173000000003</v>
      </c>
      <c r="H69" s="21">
        <f t="shared" si="25"/>
        <v>103.34411562372982</v>
      </c>
      <c r="I69" s="21">
        <f t="shared" si="26"/>
        <v>44.29101320880234</v>
      </c>
      <c r="J69" s="21">
        <f>T69+Y69+AD69+AI69+AN69+AS69+BK69+BS69+BV69+BY69+CB69+CE69+CK69+CN69+CT69+CW69+DC69</f>
        <v>20197.223</v>
      </c>
      <c r="K69" s="21">
        <f>U69+Z69+AE69+AJ69+AO69+AT69+BL69+BT69+BW69+BZ69+CC69+CF69+CL69+CO69+CU69+CX69+DD69</f>
        <v>6024.284079999999</v>
      </c>
      <c r="L69" s="21">
        <f>V69+AA69+AF69+AK69+AP69+AU69+BM69+BU69+BX69+CA69+CD69+CG69+CM69+CP69+CV69+CY69+DE69+DF69</f>
        <v>6841.873</v>
      </c>
      <c r="M69" s="21">
        <f t="shared" si="10"/>
        <v>113.57155321931631</v>
      </c>
      <c r="N69" s="21">
        <f>L69/J69*100</f>
        <v>33.87531543321574</v>
      </c>
      <c r="O69" s="21">
        <f>T69+AD69</f>
        <v>7700</v>
      </c>
      <c r="P69" s="21">
        <f>U69+AE69</f>
        <v>2815.6099999999997</v>
      </c>
      <c r="Q69" s="21">
        <f>V69+AF69</f>
        <v>3075.7509999999997</v>
      </c>
      <c r="R69" s="21">
        <f t="shared" si="11"/>
        <v>109.23924123014197</v>
      </c>
      <c r="S69" s="24">
        <f>Q69/O69*100</f>
        <v>39.94481818181818</v>
      </c>
      <c r="T69" s="137">
        <v>600</v>
      </c>
      <c r="U69" s="21">
        <v>77.14</v>
      </c>
      <c r="V69" s="138">
        <v>295.066</v>
      </c>
      <c r="W69" s="21">
        <f t="shared" si="22"/>
        <v>382.5071298936997</v>
      </c>
      <c r="X69" s="24">
        <f>V69/T69*100</f>
        <v>49.17766666666667</v>
      </c>
      <c r="Y69" s="139">
        <v>5640</v>
      </c>
      <c r="Z69" s="21">
        <v>339.591</v>
      </c>
      <c r="AA69" s="138">
        <v>466.449</v>
      </c>
      <c r="AB69" s="21">
        <f t="shared" si="30"/>
        <v>137.35611367792433</v>
      </c>
      <c r="AC69" s="24">
        <f>AA69/Y69*100</f>
        <v>8.270372340425531</v>
      </c>
      <c r="AD69" s="138">
        <v>7100</v>
      </c>
      <c r="AE69" s="21">
        <v>2738.47</v>
      </c>
      <c r="AF69" s="138">
        <v>2780.685</v>
      </c>
      <c r="AG69" s="21">
        <f t="shared" si="12"/>
        <v>101.5415542255347</v>
      </c>
      <c r="AH69" s="24">
        <f>AF69/AD69*100</f>
        <v>39.16457746478873</v>
      </c>
      <c r="AI69" s="138">
        <v>2073.2</v>
      </c>
      <c r="AJ69" s="28">
        <v>1147.30888</v>
      </c>
      <c r="AK69" s="138">
        <v>1304.25</v>
      </c>
      <c r="AL69" s="21">
        <f t="shared" si="13"/>
        <v>113.67906435100545</v>
      </c>
      <c r="AM69" s="24">
        <f t="shared" si="14"/>
        <v>62.90999421184643</v>
      </c>
      <c r="AN69" s="28">
        <v>0</v>
      </c>
      <c r="AO69" s="28">
        <v>0</v>
      </c>
      <c r="AP69" s="28">
        <v>0</v>
      </c>
      <c r="AQ69" s="21"/>
      <c r="AR69" s="24"/>
      <c r="AS69" s="29">
        <v>0</v>
      </c>
      <c r="AT69" s="29"/>
      <c r="AU69" s="24">
        <v>0</v>
      </c>
      <c r="AV69" s="24"/>
      <c r="AW69" s="24"/>
      <c r="AX69" s="24"/>
      <c r="AY69" s="138">
        <v>36848.6</v>
      </c>
      <c r="AZ69" s="28">
        <f t="shared" si="15"/>
        <v>18424.3</v>
      </c>
      <c r="BA69" s="138">
        <v>18424.3</v>
      </c>
      <c r="BB69" s="21"/>
      <c r="BC69" s="28">
        <v>0</v>
      </c>
      <c r="BD69" s="21">
        <v>0</v>
      </c>
      <c r="BE69" s="138">
        <v>0</v>
      </c>
      <c r="BF69" s="21">
        <f t="shared" si="16"/>
        <v>0</v>
      </c>
      <c r="BG69" s="138">
        <v>0</v>
      </c>
      <c r="BH69" s="28">
        <v>0</v>
      </c>
      <c r="BI69" s="28">
        <v>0</v>
      </c>
      <c r="BJ69" s="28">
        <v>0</v>
      </c>
      <c r="BK69" s="24"/>
      <c r="BL69" s="24"/>
      <c r="BM69" s="24"/>
      <c r="BN69" s="21">
        <f t="shared" si="27"/>
        <v>786</v>
      </c>
      <c r="BO69" s="21">
        <f t="shared" si="17"/>
        <v>223.7742</v>
      </c>
      <c r="BP69" s="21">
        <f t="shared" si="28"/>
        <v>86</v>
      </c>
      <c r="BQ69" s="21">
        <f t="shared" si="18"/>
        <v>38.431597565760484</v>
      </c>
      <c r="BR69" s="24">
        <f t="shared" si="19"/>
        <v>10.941475826972011</v>
      </c>
      <c r="BS69" s="138">
        <v>138</v>
      </c>
      <c r="BT69" s="28">
        <v>39.288599999999995</v>
      </c>
      <c r="BU69" s="138">
        <v>20</v>
      </c>
      <c r="BV69" s="138">
        <v>0</v>
      </c>
      <c r="BW69" s="28">
        <v>0</v>
      </c>
      <c r="BX69" s="138">
        <v>0</v>
      </c>
      <c r="BY69" s="28">
        <v>0</v>
      </c>
      <c r="BZ69" s="28">
        <v>0</v>
      </c>
      <c r="CA69" s="21">
        <v>0</v>
      </c>
      <c r="CB69" s="138">
        <v>648</v>
      </c>
      <c r="CC69" s="28">
        <v>184.4856</v>
      </c>
      <c r="CD69" s="138">
        <v>66</v>
      </c>
      <c r="CE69" s="28">
        <v>0</v>
      </c>
      <c r="CF69" s="28">
        <v>0</v>
      </c>
      <c r="CG69" s="28">
        <v>0</v>
      </c>
      <c r="CH69" s="138">
        <v>0</v>
      </c>
      <c r="CI69" s="21">
        <f t="shared" si="23"/>
        <v>0</v>
      </c>
      <c r="CJ69" s="138">
        <v>0</v>
      </c>
      <c r="CK69" s="138">
        <v>0</v>
      </c>
      <c r="CL69" s="28">
        <v>599.2</v>
      </c>
      <c r="CM69" s="138">
        <v>0</v>
      </c>
      <c r="CN69" s="138">
        <v>3000</v>
      </c>
      <c r="CO69" s="28">
        <v>898.8000000000001</v>
      </c>
      <c r="CP69" s="138">
        <v>911.4</v>
      </c>
      <c r="CQ69" s="138">
        <v>3000</v>
      </c>
      <c r="CR69" s="27">
        <v>826.1999999999999</v>
      </c>
      <c r="CS69" s="138">
        <v>911.4</v>
      </c>
      <c r="CT69" s="138">
        <v>998.023</v>
      </c>
      <c r="CU69" s="28">
        <v>0</v>
      </c>
      <c r="CV69" s="138">
        <v>998.023</v>
      </c>
      <c r="CW69" s="138">
        <v>0</v>
      </c>
      <c r="CX69" s="28">
        <v>0</v>
      </c>
      <c r="CY69" s="138">
        <v>0</v>
      </c>
      <c r="CZ69" s="27">
        <v>0</v>
      </c>
      <c r="DA69" s="28">
        <v>0</v>
      </c>
      <c r="DB69" s="27">
        <v>0</v>
      </c>
      <c r="DC69" s="138">
        <v>0</v>
      </c>
      <c r="DD69" s="28">
        <v>0</v>
      </c>
      <c r="DE69" s="138">
        <v>0</v>
      </c>
      <c r="DF69" s="138">
        <v>0</v>
      </c>
      <c r="DG69" s="21">
        <f>T69+Y69+AD69+AI69+AN69+AS69+AV69+AY69+BB69+BE69+BH69+BK69+BS69+BV69+BY69+CB69+CE69+CH69+CK69+CN69+CT69+CW69+CZ69+DC69</f>
        <v>57045.823000000004</v>
      </c>
      <c r="DH69" s="21">
        <f>U69+Z69+AE69+AJ69+AO69+AT69+AW69+AZ69+BC69+BF69+BI69+BL69+BT69+BW69+BZ69+CC69+CF69+CI69+CL69+CO69+CU69+CX69+DA69+DD69</f>
        <v>24448.58408</v>
      </c>
      <c r="DI69" s="21">
        <f>V69+AA69+AF69+AK69+AP69+AU69+AX69+BA69+BD69+BG69+BJ69+BM69+BU69+BX69+CA69+CD69+CG69+CJ69+CM69+CP69+CV69+CY69+DB69+DE69+DF69</f>
        <v>25266.173000000003</v>
      </c>
      <c r="DJ69" s="27">
        <v>0</v>
      </c>
      <c r="DK69" s="27">
        <v>0</v>
      </c>
      <c r="DL69" s="27">
        <v>0</v>
      </c>
      <c r="DM69" s="138">
        <v>0</v>
      </c>
      <c r="DN69" s="27">
        <f t="shared" si="20"/>
        <v>0</v>
      </c>
      <c r="DO69" s="138">
        <v>0</v>
      </c>
      <c r="DP69" s="27">
        <v>0</v>
      </c>
      <c r="DQ69" s="27">
        <v>0</v>
      </c>
      <c r="DR69" s="27">
        <v>0</v>
      </c>
      <c r="DS69" s="27">
        <v>0</v>
      </c>
      <c r="DT69" s="27">
        <v>0</v>
      </c>
      <c r="DU69" s="138">
        <v>0</v>
      </c>
      <c r="DV69" s="27">
        <v>0</v>
      </c>
      <c r="DW69" s="27">
        <v>0</v>
      </c>
      <c r="DX69" s="138">
        <v>0</v>
      </c>
      <c r="DY69" s="138">
        <v>0</v>
      </c>
      <c r="DZ69" s="27">
        <f t="shared" si="21"/>
        <v>0</v>
      </c>
      <c r="EA69" s="138">
        <v>0</v>
      </c>
      <c r="EB69" s="27">
        <v>0</v>
      </c>
      <c r="EC69" s="21">
        <f t="shared" si="29"/>
        <v>0</v>
      </c>
      <c r="ED69" s="21">
        <f t="shared" si="29"/>
        <v>0</v>
      </c>
      <c r="EE69" s="21">
        <f t="shared" si="7"/>
        <v>0</v>
      </c>
    </row>
    <row r="70" spans="1:135" s="32" customFormat="1" ht="20.25" customHeight="1">
      <c r="A70" s="22">
        <v>61</v>
      </c>
      <c r="B70" s="31" t="s">
        <v>108</v>
      </c>
      <c r="C70" s="21">
        <v>2.294</v>
      </c>
      <c r="D70" s="21">
        <v>357.351</v>
      </c>
      <c r="E70" s="21">
        <f t="shared" si="8"/>
        <v>73023.2</v>
      </c>
      <c r="F70" s="21">
        <f t="shared" si="9"/>
        <v>33033.0542</v>
      </c>
      <c r="G70" s="21">
        <f t="shared" si="24"/>
        <v>30808.382</v>
      </c>
      <c r="H70" s="21">
        <f t="shared" si="25"/>
        <v>93.265314837282</v>
      </c>
      <c r="I70" s="21">
        <f t="shared" si="26"/>
        <v>42.18985473109916</v>
      </c>
      <c r="J70" s="21">
        <f>T70+Y70+AD70+AI70+AN70+AS70+BK70+BS70+BV70+BY70+CB70+CE70+CK70+CN70+CT70+CW70+DC70</f>
        <v>22608</v>
      </c>
      <c r="K70" s="21">
        <f>U70+Z70+AE70+AJ70+AO70+AT70+BL70+BT70+BW70+BZ70+CC70+CF70+CL70+CO70+CU70+CX70+DD70</f>
        <v>7825.454199999998</v>
      </c>
      <c r="L70" s="21">
        <f>V70+AA70+AF70+AK70+AP70+AU70+BM70+BU70+BX70+CA70+CD70+CG70+CM70+CP70+CV70+CY70+DE70+DF70</f>
        <v>6570.481999999999</v>
      </c>
      <c r="M70" s="21">
        <f t="shared" si="10"/>
        <v>83.96294747977696</v>
      </c>
      <c r="N70" s="21">
        <f>L70/J70*100</f>
        <v>29.062641542816696</v>
      </c>
      <c r="O70" s="21">
        <f>T70+AD70</f>
        <v>14141</v>
      </c>
      <c r="P70" s="21">
        <f>U70+AE70</f>
        <v>5454.1837</v>
      </c>
      <c r="Q70" s="21">
        <f>V70+AF70</f>
        <v>3694.7149999999997</v>
      </c>
      <c r="R70" s="21">
        <f t="shared" si="11"/>
        <v>67.74093435833487</v>
      </c>
      <c r="S70" s="24">
        <f>Q70/O70*100</f>
        <v>26.127678382009755</v>
      </c>
      <c r="T70" s="137">
        <v>300</v>
      </c>
      <c r="U70" s="21">
        <v>115.71000000000001</v>
      </c>
      <c r="V70" s="138">
        <v>380.412</v>
      </c>
      <c r="W70" s="21">
        <f t="shared" si="22"/>
        <v>328.7632875291677</v>
      </c>
      <c r="X70" s="24">
        <f>V70/T70*100</f>
        <v>126.80399999999999</v>
      </c>
      <c r="Y70" s="139">
        <v>3200</v>
      </c>
      <c r="Z70" s="21">
        <v>659.4</v>
      </c>
      <c r="AA70" s="138">
        <v>1058.273</v>
      </c>
      <c r="AB70" s="21">
        <f t="shared" si="30"/>
        <v>160.4902942068547</v>
      </c>
      <c r="AC70" s="24">
        <f>AA70/Y70*100</f>
        <v>33.07103125</v>
      </c>
      <c r="AD70" s="138">
        <v>13841</v>
      </c>
      <c r="AE70" s="21">
        <v>5338.4737</v>
      </c>
      <c r="AF70" s="138">
        <v>3314.303</v>
      </c>
      <c r="AG70" s="21">
        <f t="shared" si="12"/>
        <v>62.083344158837015</v>
      </c>
      <c r="AH70" s="24">
        <f>AF70/AD70*100</f>
        <v>23.945545842063435</v>
      </c>
      <c r="AI70" s="138">
        <v>538</v>
      </c>
      <c r="AJ70" s="28">
        <v>297.7292</v>
      </c>
      <c r="AK70" s="138">
        <v>216.5</v>
      </c>
      <c r="AL70" s="21">
        <f t="shared" si="13"/>
        <v>72.71708653366885</v>
      </c>
      <c r="AM70" s="24">
        <f t="shared" si="14"/>
        <v>40.24163568773234</v>
      </c>
      <c r="AN70" s="28">
        <v>0</v>
      </c>
      <c r="AO70" s="28">
        <v>0</v>
      </c>
      <c r="AP70" s="28">
        <v>0</v>
      </c>
      <c r="AQ70" s="21"/>
      <c r="AR70" s="24"/>
      <c r="AS70" s="29">
        <v>0</v>
      </c>
      <c r="AT70" s="29"/>
      <c r="AU70" s="24">
        <v>0</v>
      </c>
      <c r="AV70" s="24"/>
      <c r="AW70" s="24"/>
      <c r="AX70" s="24"/>
      <c r="AY70" s="138">
        <v>48475.7</v>
      </c>
      <c r="AZ70" s="28">
        <f t="shared" si="15"/>
        <v>24237.85</v>
      </c>
      <c r="BA70" s="138">
        <v>24237.9</v>
      </c>
      <c r="BB70" s="21"/>
      <c r="BC70" s="28">
        <v>0</v>
      </c>
      <c r="BD70" s="21">
        <v>0</v>
      </c>
      <c r="BE70" s="138">
        <v>0</v>
      </c>
      <c r="BF70" s="21">
        <f t="shared" si="16"/>
        <v>0</v>
      </c>
      <c r="BG70" s="138">
        <v>0</v>
      </c>
      <c r="BH70" s="28">
        <v>0</v>
      </c>
      <c r="BI70" s="28">
        <v>0</v>
      </c>
      <c r="BJ70" s="28">
        <v>0</v>
      </c>
      <c r="BK70" s="24"/>
      <c r="BL70" s="24"/>
      <c r="BM70" s="24"/>
      <c r="BN70" s="21">
        <f t="shared" si="27"/>
        <v>179</v>
      </c>
      <c r="BO70" s="21">
        <f t="shared" si="17"/>
        <v>50.9613</v>
      </c>
      <c r="BP70" s="21">
        <f t="shared" si="28"/>
        <v>176.5</v>
      </c>
      <c r="BQ70" s="21">
        <f t="shared" si="18"/>
        <v>346.3412432571383</v>
      </c>
      <c r="BR70" s="24">
        <f t="shared" si="19"/>
        <v>98.60335195530726</v>
      </c>
      <c r="BS70" s="138">
        <v>179</v>
      </c>
      <c r="BT70" s="28">
        <v>50.9613</v>
      </c>
      <c r="BU70" s="138">
        <v>158</v>
      </c>
      <c r="BV70" s="138">
        <v>0</v>
      </c>
      <c r="BW70" s="28">
        <v>0</v>
      </c>
      <c r="BX70" s="138">
        <v>0</v>
      </c>
      <c r="BY70" s="28">
        <v>0</v>
      </c>
      <c r="BZ70" s="28">
        <v>0</v>
      </c>
      <c r="CA70" s="21">
        <v>0</v>
      </c>
      <c r="CB70" s="138">
        <v>0</v>
      </c>
      <c r="CC70" s="28">
        <v>0</v>
      </c>
      <c r="CD70" s="138">
        <v>18.5</v>
      </c>
      <c r="CE70" s="28">
        <v>0</v>
      </c>
      <c r="CF70" s="28">
        <v>0</v>
      </c>
      <c r="CG70" s="28">
        <v>0</v>
      </c>
      <c r="CH70" s="138">
        <v>0</v>
      </c>
      <c r="CI70" s="21">
        <f t="shared" si="23"/>
        <v>0</v>
      </c>
      <c r="CJ70" s="138">
        <v>0</v>
      </c>
      <c r="CK70" s="138">
        <v>2000</v>
      </c>
      <c r="CL70" s="28">
        <v>599.2</v>
      </c>
      <c r="CM70" s="138">
        <v>725.9</v>
      </c>
      <c r="CN70" s="138">
        <v>2550</v>
      </c>
      <c r="CO70" s="28">
        <v>763.98</v>
      </c>
      <c r="CP70" s="138">
        <v>383</v>
      </c>
      <c r="CQ70" s="138">
        <v>2550</v>
      </c>
      <c r="CR70" s="27">
        <v>702.27</v>
      </c>
      <c r="CS70" s="138">
        <v>378</v>
      </c>
      <c r="CT70" s="138">
        <v>0</v>
      </c>
      <c r="CU70" s="28">
        <v>0</v>
      </c>
      <c r="CV70" s="138">
        <v>215.594</v>
      </c>
      <c r="CW70" s="138">
        <v>0</v>
      </c>
      <c r="CX70" s="28">
        <v>0</v>
      </c>
      <c r="CY70" s="138">
        <v>100</v>
      </c>
      <c r="CZ70" s="27">
        <v>0</v>
      </c>
      <c r="DA70" s="28">
        <v>0</v>
      </c>
      <c r="DB70" s="27">
        <v>0</v>
      </c>
      <c r="DC70" s="138">
        <v>0</v>
      </c>
      <c r="DD70" s="28">
        <v>0</v>
      </c>
      <c r="DE70" s="138">
        <v>0</v>
      </c>
      <c r="DF70" s="138">
        <v>0</v>
      </c>
      <c r="DG70" s="21">
        <f>T70+Y70+AD70+AI70+AN70+AS70+AV70+AY70+BB70+BE70+BH70+BK70+BS70+BV70+BY70+CB70+CE70+CH70+CK70+CN70+CT70+CW70+CZ70+DC70</f>
        <v>71083.7</v>
      </c>
      <c r="DH70" s="21">
        <f>U70+Z70+AE70+AJ70+AO70+AT70+AW70+AZ70+BC70+BF70+BI70+BL70+BT70+BW70+BZ70+CC70+CF70+CI70+CL70+CO70+CU70+CX70+DA70+DD70</f>
        <v>32063.304199999995</v>
      </c>
      <c r="DI70" s="21">
        <f>V70+AA70+AF70+AK70+AP70+AU70+AX70+BA70+BD70+BG70+BJ70+BM70+BU70+BX70+CA70+CD70+CG70+CJ70+CM70+CP70+CV70+CY70+DB70+DE70+DF70</f>
        <v>30808.382</v>
      </c>
      <c r="DJ70" s="27">
        <v>0</v>
      </c>
      <c r="DK70" s="27">
        <v>0</v>
      </c>
      <c r="DL70" s="27">
        <v>0</v>
      </c>
      <c r="DM70" s="138">
        <v>1939.5</v>
      </c>
      <c r="DN70" s="27">
        <f t="shared" si="20"/>
        <v>969.75</v>
      </c>
      <c r="DO70" s="138">
        <v>0</v>
      </c>
      <c r="DP70" s="27">
        <v>0</v>
      </c>
      <c r="DQ70" s="27">
        <v>0</v>
      </c>
      <c r="DR70" s="27">
        <v>0</v>
      </c>
      <c r="DS70" s="27">
        <v>0</v>
      </c>
      <c r="DT70" s="27">
        <v>0</v>
      </c>
      <c r="DU70" s="138">
        <v>0</v>
      </c>
      <c r="DV70" s="27">
        <v>0</v>
      </c>
      <c r="DW70" s="27">
        <v>0</v>
      </c>
      <c r="DX70" s="138">
        <v>0</v>
      </c>
      <c r="DY70" s="138">
        <v>800</v>
      </c>
      <c r="DZ70" s="27">
        <f t="shared" si="21"/>
        <v>400</v>
      </c>
      <c r="EA70" s="138">
        <v>800</v>
      </c>
      <c r="EB70" s="27">
        <v>0</v>
      </c>
      <c r="EC70" s="21">
        <f t="shared" si="29"/>
        <v>2739.5</v>
      </c>
      <c r="ED70" s="21">
        <f t="shared" si="29"/>
        <v>1369.75</v>
      </c>
      <c r="EE70" s="21">
        <f t="shared" si="7"/>
        <v>800</v>
      </c>
    </row>
    <row r="71" spans="1:135" s="32" customFormat="1" ht="20.25" customHeight="1">
      <c r="A71" s="22">
        <v>62</v>
      </c>
      <c r="B71" s="31" t="s">
        <v>109</v>
      </c>
      <c r="C71" s="21">
        <v>12666.1658</v>
      </c>
      <c r="D71" s="21">
        <v>3701.0475</v>
      </c>
      <c r="E71" s="21">
        <f t="shared" si="8"/>
        <v>43427.7</v>
      </c>
      <c r="F71" s="21">
        <f t="shared" si="9"/>
        <v>17094.0238</v>
      </c>
      <c r="G71" s="21">
        <f t="shared" si="24"/>
        <v>18649.339</v>
      </c>
      <c r="H71" s="21">
        <f t="shared" si="25"/>
        <v>109.09859035062301</v>
      </c>
      <c r="I71" s="21">
        <f t="shared" si="26"/>
        <v>42.94341860149168</v>
      </c>
      <c r="J71" s="21">
        <f>T71+Y71+AD71+AI71+AN71+AS71+BK71+BS71+BV71+BY71+CB71+CE71+CK71+CN71+CT71+CW71+DC71</f>
        <v>20262</v>
      </c>
      <c r="K71" s="21">
        <f>U71+Z71+AE71+AJ71+AO71+AT71+BL71+BT71+BW71+BZ71+CC71+CF71+CL71+CO71+CU71+CX71+DD71</f>
        <v>5511.1738</v>
      </c>
      <c r="L71" s="21">
        <f>V71+AA71+AF71+AK71+AP71+AU71+BM71+BU71+BX71+CA71+CD71+CG71+CM71+CP71+CV71+CY71+DE71+DF71</f>
        <v>7066.439</v>
      </c>
      <c r="M71" s="21">
        <f t="shared" si="10"/>
        <v>128.2202168982586</v>
      </c>
      <c r="N71" s="21">
        <f>L71/J71*100</f>
        <v>34.875328200572504</v>
      </c>
      <c r="O71" s="21">
        <f>T71+AD71</f>
        <v>6000</v>
      </c>
      <c r="P71" s="21">
        <f>U71+AE71</f>
        <v>2314.2</v>
      </c>
      <c r="Q71" s="21">
        <f>V71+AF71</f>
        <v>2831.1850000000004</v>
      </c>
      <c r="R71" s="21">
        <f t="shared" si="11"/>
        <v>122.33968542044771</v>
      </c>
      <c r="S71" s="24">
        <f>Q71/O71*100</f>
        <v>47.18641666666667</v>
      </c>
      <c r="T71" s="137"/>
      <c r="U71" s="21">
        <v>0</v>
      </c>
      <c r="V71" s="138">
        <v>0.443</v>
      </c>
      <c r="W71" s="21" t="e">
        <f t="shared" si="22"/>
        <v>#DIV/0!</v>
      </c>
      <c r="X71" s="24" t="e">
        <f>V71/T71*100</f>
        <v>#DIV/0!</v>
      </c>
      <c r="Y71" s="139">
        <v>3695</v>
      </c>
      <c r="Z71" s="21">
        <v>0</v>
      </c>
      <c r="AA71" s="138">
        <v>0</v>
      </c>
      <c r="AB71" s="21" t="e">
        <f t="shared" si="30"/>
        <v>#DIV/0!</v>
      </c>
      <c r="AC71" s="24">
        <f>AA71/Y71*100</f>
        <v>0</v>
      </c>
      <c r="AD71" s="138">
        <v>6000</v>
      </c>
      <c r="AE71" s="21">
        <v>2314.2</v>
      </c>
      <c r="AF71" s="138">
        <v>2830.742</v>
      </c>
      <c r="AG71" s="21">
        <f t="shared" si="12"/>
        <v>122.32054273615074</v>
      </c>
      <c r="AH71" s="24">
        <f>AF71/AD71*100</f>
        <v>47.17903333333334</v>
      </c>
      <c r="AI71" s="138">
        <v>247</v>
      </c>
      <c r="AJ71" s="28">
        <v>136.68980000000002</v>
      </c>
      <c r="AK71" s="138">
        <v>180.7</v>
      </c>
      <c r="AL71" s="21">
        <f t="shared" si="13"/>
        <v>132.19713541171322</v>
      </c>
      <c r="AM71" s="24">
        <f t="shared" si="14"/>
        <v>73.1578947368421</v>
      </c>
      <c r="AN71" s="28">
        <v>0</v>
      </c>
      <c r="AO71" s="28">
        <v>0</v>
      </c>
      <c r="AP71" s="28">
        <v>0</v>
      </c>
      <c r="AQ71" s="21"/>
      <c r="AR71" s="24"/>
      <c r="AS71" s="29">
        <v>0</v>
      </c>
      <c r="AT71" s="29"/>
      <c r="AU71" s="24">
        <v>0</v>
      </c>
      <c r="AV71" s="24"/>
      <c r="AW71" s="24"/>
      <c r="AX71" s="24"/>
      <c r="AY71" s="138">
        <v>23165.7</v>
      </c>
      <c r="AZ71" s="28">
        <f t="shared" si="15"/>
        <v>11582.85</v>
      </c>
      <c r="BA71" s="138">
        <v>11582.9</v>
      </c>
      <c r="BB71" s="21"/>
      <c r="BC71" s="28">
        <v>0</v>
      </c>
      <c r="BD71" s="21">
        <v>0</v>
      </c>
      <c r="BE71" s="138">
        <v>0</v>
      </c>
      <c r="BF71" s="21">
        <f t="shared" si="16"/>
        <v>0</v>
      </c>
      <c r="BG71" s="138">
        <v>0</v>
      </c>
      <c r="BH71" s="28">
        <v>0</v>
      </c>
      <c r="BI71" s="28">
        <v>0</v>
      </c>
      <c r="BJ71" s="28">
        <v>0</v>
      </c>
      <c r="BK71" s="24"/>
      <c r="BL71" s="24"/>
      <c r="BM71" s="24"/>
      <c r="BN71" s="21">
        <f t="shared" si="27"/>
        <v>2120</v>
      </c>
      <c r="BO71" s="21">
        <f t="shared" si="17"/>
        <v>603.564</v>
      </c>
      <c r="BP71" s="21">
        <f t="shared" si="28"/>
        <v>2812.379</v>
      </c>
      <c r="BQ71" s="21">
        <f t="shared" si="18"/>
        <v>465.96201894082486</v>
      </c>
      <c r="BR71" s="24">
        <f t="shared" si="19"/>
        <v>132.6593867924528</v>
      </c>
      <c r="BS71" s="138">
        <v>2120</v>
      </c>
      <c r="BT71" s="28">
        <v>603.564</v>
      </c>
      <c r="BU71" s="138">
        <v>2812.379</v>
      </c>
      <c r="BV71" s="138">
        <v>0</v>
      </c>
      <c r="BW71" s="28">
        <v>0</v>
      </c>
      <c r="BX71" s="138">
        <v>0</v>
      </c>
      <c r="BY71" s="28">
        <v>0</v>
      </c>
      <c r="BZ71" s="28">
        <v>0</v>
      </c>
      <c r="CA71" s="21">
        <v>0</v>
      </c>
      <c r="CB71" s="138">
        <v>0</v>
      </c>
      <c r="CC71" s="28">
        <v>0</v>
      </c>
      <c r="CD71" s="138">
        <v>0</v>
      </c>
      <c r="CE71" s="28">
        <v>0</v>
      </c>
      <c r="CF71" s="28">
        <v>0</v>
      </c>
      <c r="CG71" s="28">
        <v>0</v>
      </c>
      <c r="CH71" s="138">
        <v>0</v>
      </c>
      <c r="CI71" s="21">
        <f t="shared" si="23"/>
        <v>0</v>
      </c>
      <c r="CJ71" s="138">
        <v>0</v>
      </c>
      <c r="CK71" s="138">
        <v>0</v>
      </c>
      <c r="CL71" s="28">
        <v>0</v>
      </c>
      <c r="CM71" s="138">
        <v>0</v>
      </c>
      <c r="CN71" s="138">
        <v>4000</v>
      </c>
      <c r="CO71" s="28">
        <v>1198.4</v>
      </c>
      <c r="CP71" s="138">
        <v>761.925</v>
      </c>
      <c r="CQ71" s="138">
        <v>2000</v>
      </c>
      <c r="CR71" s="27">
        <v>550.8</v>
      </c>
      <c r="CS71" s="138">
        <v>225.925</v>
      </c>
      <c r="CT71" s="138">
        <v>0</v>
      </c>
      <c r="CU71" s="28">
        <v>0</v>
      </c>
      <c r="CV71" s="138">
        <v>25.652</v>
      </c>
      <c r="CW71" s="138">
        <v>0</v>
      </c>
      <c r="CX71" s="28">
        <v>0</v>
      </c>
      <c r="CY71" s="138">
        <v>0</v>
      </c>
      <c r="CZ71" s="27">
        <v>0</v>
      </c>
      <c r="DA71" s="28">
        <v>0</v>
      </c>
      <c r="DB71" s="27">
        <v>0</v>
      </c>
      <c r="DC71" s="138">
        <v>4200</v>
      </c>
      <c r="DD71" s="28">
        <v>1258.32</v>
      </c>
      <c r="DE71" s="138">
        <v>454.598</v>
      </c>
      <c r="DF71" s="138">
        <v>0</v>
      </c>
      <c r="DG71" s="21">
        <f>T71+Y71+AD71+AI71+AN71+AS71+AV71+AY71+BB71+BE71+BH71+BK71+BS71+BV71+BY71+CB71+CE71+CH71+CK71+CN71+CT71+CW71+CZ71+DC71</f>
        <v>43427.7</v>
      </c>
      <c r="DH71" s="21">
        <f>U71+Z71+AE71+AJ71+AO71+AT71+AW71+AZ71+BC71+BF71+BI71+BL71+BT71+BW71+BZ71+CC71+CF71+CI71+CL71+CO71+CU71+CX71+DA71+DD71</f>
        <v>17094.0238</v>
      </c>
      <c r="DI71" s="21">
        <f>V71+AA71+AF71+AK71+AP71+AU71+AX71+BA71+BD71+BG71+BJ71+BM71+BU71+BX71+CA71+CD71+CG71+CJ71+CM71+CP71+CV71+CY71+DB71+DE71+DF71</f>
        <v>18649.339</v>
      </c>
      <c r="DJ71" s="27">
        <v>0</v>
      </c>
      <c r="DK71" s="27">
        <v>0</v>
      </c>
      <c r="DL71" s="27">
        <v>0</v>
      </c>
      <c r="DM71" s="138">
        <v>0</v>
      </c>
      <c r="DN71" s="27">
        <f t="shared" si="20"/>
        <v>0</v>
      </c>
      <c r="DO71" s="138">
        <v>0</v>
      </c>
      <c r="DP71" s="27">
        <v>0</v>
      </c>
      <c r="DQ71" s="27">
        <v>0</v>
      </c>
      <c r="DR71" s="27">
        <v>0</v>
      </c>
      <c r="DS71" s="27">
        <v>0</v>
      </c>
      <c r="DT71" s="27">
        <v>0</v>
      </c>
      <c r="DU71" s="138">
        <v>0</v>
      </c>
      <c r="DV71" s="27">
        <v>0</v>
      </c>
      <c r="DW71" s="27">
        <v>0</v>
      </c>
      <c r="DX71" s="138">
        <v>0</v>
      </c>
      <c r="DY71" s="138">
        <v>0</v>
      </c>
      <c r="DZ71" s="27">
        <f t="shared" si="21"/>
        <v>0</v>
      </c>
      <c r="EA71" s="138">
        <v>0</v>
      </c>
      <c r="EB71" s="27">
        <v>0</v>
      </c>
      <c r="EC71" s="21">
        <f t="shared" si="29"/>
        <v>0</v>
      </c>
      <c r="ED71" s="21">
        <f t="shared" si="29"/>
        <v>0</v>
      </c>
      <c r="EE71" s="21">
        <f t="shared" si="7"/>
        <v>0</v>
      </c>
    </row>
    <row r="72" spans="1:135" s="32" customFormat="1" ht="20.25" customHeight="1">
      <c r="A72" s="22">
        <v>63</v>
      </c>
      <c r="B72" s="31" t="s">
        <v>110</v>
      </c>
      <c r="C72" s="21">
        <v>3013.1702</v>
      </c>
      <c r="D72" s="21">
        <v>8473.1822</v>
      </c>
      <c r="E72" s="21">
        <f t="shared" si="8"/>
        <v>38638.7</v>
      </c>
      <c r="F72" s="21">
        <f t="shared" si="9"/>
        <v>17670.24535</v>
      </c>
      <c r="G72" s="21">
        <f t="shared" si="24"/>
        <v>17623.1337</v>
      </c>
      <c r="H72" s="21">
        <f t="shared" si="25"/>
        <v>99.73338429055823</v>
      </c>
      <c r="I72" s="21">
        <f t="shared" si="26"/>
        <v>45.61005856822305</v>
      </c>
      <c r="J72" s="21">
        <f>T72+Y72+AD72+AI72+AN72+AS72+BK72+BS72+BV72+BY72+CB72+CE72+CK72+CN72+CT72+CW72+DC72</f>
        <v>10708.4</v>
      </c>
      <c r="K72" s="21">
        <f>U72+Z72+AE72+AJ72+AO72+AT72+BL72+BT72+BW72+BZ72+CC72+CF72+CL72+CO72+CU72+CX72+DD72</f>
        <v>3705.0953499999996</v>
      </c>
      <c r="L72" s="21">
        <f>V72+AA72+AF72+AK72+AP72+AU72+BM72+BU72+BX72+CA72+CD72+CG72+CM72+CP72+CV72+CY72+DE72+DF72</f>
        <v>3207.9337</v>
      </c>
      <c r="M72" s="21">
        <f t="shared" si="10"/>
        <v>86.58167731094964</v>
      </c>
      <c r="N72" s="21">
        <f>L72/J72*100</f>
        <v>29.957171005939266</v>
      </c>
      <c r="O72" s="21">
        <f>T72+AD72</f>
        <v>3200</v>
      </c>
      <c r="P72" s="21">
        <f>U72+AE72</f>
        <v>1234.27857</v>
      </c>
      <c r="Q72" s="21">
        <f>V72+AF72</f>
        <v>1643.85</v>
      </c>
      <c r="R72" s="21">
        <f t="shared" si="11"/>
        <v>133.18306255612944</v>
      </c>
      <c r="S72" s="24">
        <f>Q72/O72*100</f>
        <v>51.37031249999999</v>
      </c>
      <c r="T72" s="137">
        <v>82</v>
      </c>
      <c r="U72" s="21">
        <v>31.665969999999998</v>
      </c>
      <c r="V72" s="138">
        <v>285.371</v>
      </c>
      <c r="W72" s="21">
        <f t="shared" si="22"/>
        <v>901.1914051582819</v>
      </c>
      <c r="X72" s="24">
        <f>V72/T72*100</f>
        <v>348.01341463414633</v>
      </c>
      <c r="Y72" s="139">
        <v>5191.4</v>
      </c>
      <c r="Z72" s="21">
        <v>1711.6045799999997</v>
      </c>
      <c r="AA72" s="138">
        <v>391.966</v>
      </c>
      <c r="AB72" s="21">
        <f t="shared" si="30"/>
        <v>22.900499600205563</v>
      </c>
      <c r="AC72" s="24">
        <f>AA72/Y72*100</f>
        <v>7.550294718187772</v>
      </c>
      <c r="AD72" s="138">
        <v>3118</v>
      </c>
      <c r="AE72" s="21">
        <v>1202.6126</v>
      </c>
      <c r="AF72" s="138">
        <v>1358.479</v>
      </c>
      <c r="AG72" s="21">
        <f t="shared" si="12"/>
        <v>112.9606491733082</v>
      </c>
      <c r="AH72" s="24">
        <f>AF72/AD72*100</f>
        <v>43.56892238614496</v>
      </c>
      <c r="AI72" s="138">
        <v>299</v>
      </c>
      <c r="AJ72" s="28">
        <v>165.46660000000003</v>
      </c>
      <c r="AK72" s="138">
        <v>102</v>
      </c>
      <c r="AL72" s="21">
        <f t="shared" si="13"/>
        <v>61.64386045280437</v>
      </c>
      <c r="AM72" s="24">
        <f t="shared" si="14"/>
        <v>34.11371237458194</v>
      </c>
      <c r="AN72" s="28">
        <v>0</v>
      </c>
      <c r="AO72" s="28">
        <v>0</v>
      </c>
      <c r="AP72" s="28">
        <v>0</v>
      </c>
      <c r="AQ72" s="21"/>
      <c r="AR72" s="24"/>
      <c r="AS72" s="29">
        <v>0</v>
      </c>
      <c r="AT72" s="29"/>
      <c r="AU72" s="24">
        <v>0</v>
      </c>
      <c r="AV72" s="24"/>
      <c r="AW72" s="24"/>
      <c r="AX72" s="24"/>
      <c r="AY72" s="138">
        <v>27030.3</v>
      </c>
      <c r="AZ72" s="28">
        <f t="shared" si="15"/>
        <v>13515.15</v>
      </c>
      <c r="BA72" s="138">
        <v>13515.2</v>
      </c>
      <c r="BB72" s="21"/>
      <c r="BC72" s="28">
        <v>0</v>
      </c>
      <c r="BD72" s="21">
        <v>0</v>
      </c>
      <c r="BE72" s="138">
        <v>900</v>
      </c>
      <c r="BF72" s="21">
        <f t="shared" si="16"/>
        <v>450</v>
      </c>
      <c r="BG72" s="138">
        <v>900</v>
      </c>
      <c r="BH72" s="28">
        <v>0</v>
      </c>
      <c r="BI72" s="28">
        <v>0</v>
      </c>
      <c r="BJ72" s="28">
        <v>0</v>
      </c>
      <c r="BK72" s="24"/>
      <c r="BL72" s="24"/>
      <c r="BM72" s="24"/>
      <c r="BN72" s="21">
        <f t="shared" si="27"/>
        <v>728</v>
      </c>
      <c r="BO72" s="21">
        <f t="shared" si="17"/>
        <v>207.2616</v>
      </c>
      <c r="BP72" s="21">
        <f t="shared" si="28"/>
        <v>260.161</v>
      </c>
      <c r="BQ72" s="21">
        <f t="shared" si="18"/>
        <v>125.52301053354795</v>
      </c>
      <c r="BR72" s="24">
        <f t="shared" si="19"/>
        <v>35.7364010989011</v>
      </c>
      <c r="BS72" s="138">
        <v>728</v>
      </c>
      <c r="BT72" s="28">
        <v>207.2616</v>
      </c>
      <c r="BU72" s="138">
        <v>260.161</v>
      </c>
      <c r="BV72" s="138">
        <v>0</v>
      </c>
      <c r="BW72" s="28">
        <v>0</v>
      </c>
      <c r="BX72" s="138">
        <v>0</v>
      </c>
      <c r="BY72" s="28">
        <v>0</v>
      </c>
      <c r="BZ72" s="28">
        <v>0</v>
      </c>
      <c r="CA72" s="21">
        <v>0</v>
      </c>
      <c r="CB72" s="138">
        <v>0</v>
      </c>
      <c r="CC72" s="28">
        <v>0</v>
      </c>
      <c r="CD72" s="138">
        <v>0</v>
      </c>
      <c r="CE72" s="28">
        <v>0</v>
      </c>
      <c r="CF72" s="28">
        <v>0</v>
      </c>
      <c r="CG72" s="28">
        <v>0</v>
      </c>
      <c r="CH72" s="138">
        <v>0</v>
      </c>
      <c r="CI72" s="21">
        <f t="shared" si="23"/>
        <v>0</v>
      </c>
      <c r="CJ72" s="138">
        <v>0</v>
      </c>
      <c r="CK72" s="138">
        <v>0</v>
      </c>
      <c r="CL72" s="28">
        <v>0</v>
      </c>
      <c r="CM72" s="138">
        <v>0</v>
      </c>
      <c r="CN72" s="138">
        <v>1290</v>
      </c>
      <c r="CO72" s="28">
        <v>386.48400000000004</v>
      </c>
      <c r="CP72" s="138">
        <v>339.46</v>
      </c>
      <c r="CQ72" s="138">
        <v>1250</v>
      </c>
      <c r="CR72" s="27">
        <v>344.25</v>
      </c>
      <c r="CS72" s="138">
        <v>323.46</v>
      </c>
      <c r="CT72" s="138">
        <v>0</v>
      </c>
      <c r="CU72" s="28">
        <v>0</v>
      </c>
      <c r="CV72" s="138">
        <v>470.4967</v>
      </c>
      <c r="CW72" s="138">
        <v>0</v>
      </c>
      <c r="CX72" s="28">
        <v>0</v>
      </c>
      <c r="CY72" s="138">
        <v>0</v>
      </c>
      <c r="CZ72" s="27">
        <v>0</v>
      </c>
      <c r="DA72" s="28">
        <v>0</v>
      </c>
      <c r="DB72" s="27">
        <v>0</v>
      </c>
      <c r="DC72" s="138">
        <v>0</v>
      </c>
      <c r="DD72" s="28">
        <v>0</v>
      </c>
      <c r="DE72" s="138">
        <v>0</v>
      </c>
      <c r="DF72" s="138">
        <v>0</v>
      </c>
      <c r="DG72" s="21">
        <f>T72+Y72+AD72+AI72+AN72+AS72+AV72+AY72+BB72+BE72+BH72+BK72+BS72+BV72+BY72+CB72+CE72+CH72+CK72+CN72+CT72+CW72+CZ72+DC72</f>
        <v>38638.7</v>
      </c>
      <c r="DH72" s="21">
        <f>U72+Z72+AE72+AJ72+AO72+AT72+AW72+AZ72+BC72+BF72+BI72+BL72+BT72+BW72+BZ72+CC72+CF72+CI72+CL72+CO72+CU72+CX72+DA72+DD72</f>
        <v>17670.24535</v>
      </c>
      <c r="DI72" s="21">
        <f>V72+AA72+AF72+AK72+AP72+AU72+AX72+BA72+BD72+BG72+BJ72+BM72+BU72+BX72+CA72+CD72+CG72+CJ72+CM72+CP72+CV72+CY72+DB72+DE72+DF72</f>
        <v>17623.1337</v>
      </c>
      <c r="DJ72" s="27">
        <v>0</v>
      </c>
      <c r="DK72" s="27">
        <v>0</v>
      </c>
      <c r="DL72" s="27">
        <v>0</v>
      </c>
      <c r="DM72" s="138">
        <v>0</v>
      </c>
      <c r="DN72" s="27">
        <f t="shared" si="20"/>
        <v>0</v>
      </c>
      <c r="DO72" s="138">
        <v>0</v>
      </c>
      <c r="DP72" s="27">
        <v>0</v>
      </c>
      <c r="DQ72" s="27">
        <v>0</v>
      </c>
      <c r="DR72" s="27">
        <v>0</v>
      </c>
      <c r="DS72" s="27">
        <v>0</v>
      </c>
      <c r="DT72" s="27">
        <v>0</v>
      </c>
      <c r="DU72" s="138">
        <v>0</v>
      </c>
      <c r="DV72" s="27">
        <v>0</v>
      </c>
      <c r="DW72" s="27">
        <v>0</v>
      </c>
      <c r="DX72" s="138">
        <v>0</v>
      </c>
      <c r="DY72" s="138">
        <v>0</v>
      </c>
      <c r="DZ72" s="27">
        <f t="shared" si="21"/>
        <v>0</v>
      </c>
      <c r="EA72" s="138">
        <v>0</v>
      </c>
      <c r="EB72" s="27">
        <v>0</v>
      </c>
      <c r="EC72" s="21">
        <f t="shared" si="29"/>
        <v>0</v>
      </c>
      <c r="ED72" s="21">
        <f t="shared" si="29"/>
        <v>0</v>
      </c>
      <c r="EE72" s="21">
        <f t="shared" si="7"/>
        <v>0</v>
      </c>
    </row>
    <row r="73" spans="1:135" s="32" customFormat="1" ht="20.25" customHeight="1">
      <c r="A73" s="22">
        <v>64</v>
      </c>
      <c r="B73" s="31" t="s">
        <v>111</v>
      </c>
      <c r="C73" s="21">
        <v>702.7316</v>
      </c>
      <c r="D73" s="21">
        <v>7479.0863</v>
      </c>
      <c r="E73" s="21">
        <f t="shared" si="8"/>
        <v>54329.8</v>
      </c>
      <c r="F73" s="21">
        <f t="shared" si="9"/>
        <v>22387.4041</v>
      </c>
      <c r="G73" s="21">
        <f t="shared" si="24"/>
        <v>21931.122199999998</v>
      </c>
      <c r="H73" s="21">
        <f t="shared" si="25"/>
        <v>97.96188116334577</v>
      </c>
      <c r="I73" s="21">
        <f t="shared" si="26"/>
        <v>40.36665365968584</v>
      </c>
      <c r="J73" s="21">
        <f>T73+Y73+AD73+AI73+AN73+AS73+BK73+BS73+BV73+BY73+CB73+CE73+CK73+CN73+CT73+CW73+DC73</f>
        <v>22234</v>
      </c>
      <c r="K73" s="21">
        <f>U73+Z73+AE73+AJ73+AO73+AT73+BL73+BT73+BW73+BZ73+CC73+CF73+CL73+CO73+CU73+CX73+DD73</f>
        <v>6339.504099999998</v>
      </c>
      <c r="L73" s="21">
        <f>V73+AA73+AF73+AK73+AP73+AU73+BM73+BU73+BX73+CA73+CD73+CG73+CM73+CP73+CV73+CY73+DE73+DF73</f>
        <v>5883.2222</v>
      </c>
      <c r="M73" s="21">
        <f t="shared" si="10"/>
        <v>92.80256163885124</v>
      </c>
      <c r="N73" s="21">
        <f>L73/J73*100</f>
        <v>26.46047584780067</v>
      </c>
      <c r="O73" s="21">
        <f>T73+AD73</f>
        <v>12000</v>
      </c>
      <c r="P73" s="21">
        <f>U73+AE73</f>
        <v>4647.6849999999995</v>
      </c>
      <c r="Q73" s="21">
        <f>V73+AF73</f>
        <v>3740.607</v>
      </c>
      <c r="R73" s="21">
        <f t="shared" si="11"/>
        <v>80.48322982301941</v>
      </c>
      <c r="S73" s="24">
        <f>Q73/O73*100</f>
        <v>31.171725</v>
      </c>
      <c r="T73" s="137"/>
      <c r="U73" s="21">
        <v>19.285</v>
      </c>
      <c r="V73" s="138">
        <v>231.797</v>
      </c>
      <c r="W73" s="21">
        <f t="shared" si="22"/>
        <v>1201.954887218045</v>
      </c>
      <c r="X73" s="24" t="e">
        <f>V73/T73*100</f>
        <v>#DIV/0!</v>
      </c>
      <c r="Y73" s="139">
        <v>5100</v>
      </c>
      <c r="Z73" s="21">
        <v>98.91</v>
      </c>
      <c r="AA73" s="138">
        <v>329.767</v>
      </c>
      <c r="AB73" s="21">
        <f t="shared" si="30"/>
        <v>333.40107168132647</v>
      </c>
      <c r="AC73" s="24">
        <f>AA73/Y73*100</f>
        <v>6.466019607843138</v>
      </c>
      <c r="AD73" s="138">
        <v>12000</v>
      </c>
      <c r="AE73" s="21">
        <v>4628.4</v>
      </c>
      <c r="AF73" s="138">
        <v>3508.81</v>
      </c>
      <c r="AG73" s="21">
        <f t="shared" si="12"/>
        <v>75.81043125054015</v>
      </c>
      <c r="AH73" s="24">
        <f>AF73/AD73*100</f>
        <v>29.240083333333335</v>
      </c>
      <c r="AI73" s="138">
        <v>219</v>
      </c>
      <c r="AJ73" s="28">
        <v>121.19460000000001</v>
      </c>
      <c r="AK73" s="138">
        <v>105</v>
      </c>
      <c r="AL73" s="21">
        <f t="shared" si="13"/>
        <v>86.63752345401528</v>
      </c>
      <c r="AM73" s="24">
        <f t="shared" si="14"/>
        <v>47.94520547945205</v>
      </c>
      <c r="AN73" s="28">
        <v>0</v>
      </c>
      <c r="AO73" s="28">
        <v>0</v>
      </c>
      <c r="AP73" s="28">
        <v>0</v>
      </c>
      <c r="AQ73" s="21"/>
      <c r="AR73" s="24"/>
      <c r="AS73" s="29">
        <v>0</v>
      </c>
      <c r="AT73" s="29"/>
      <c r="AU73" s="24">
        <v>0</v>
      </c>
      <c r="AV73" s="24"/>
      <c r="AW73" s="24"/>
      <c r="AX73" s="24"/>
      <c r="AY73" s="138">
        <v>32095.8</v>
      </c>
      <c r="AZ73" s="28">
        <f t="shared" si="15"/>
        <v>16047.9</v>
      </c>
      <c r="BA73" s="138">
        <v>16047.9</v>
      </c>
      <c r="BB73" s="21"/>
      <c r="BC73" s="28">
        <v>0</v>
      </c>
      <c r="BD73" s="21">
        <v>0</v>
      </c>
      <c r="BE73" s="138">
        <v>0</v>
      </c>
      <c r="BF73" s="21">
        <f t="shared" si="16"/>
        <v>0</v>
      </c>
      <c r="BG73" s="138">
        <v>0</v>
      </c>
      <c r="BH73" s="28">
        <v>0</v>
      </c>
      <c r="BI73" s="28">
        <v>0</v>
      </c>
      <c r="BJ73" s="28">
        <v>0</v>
      </c>
      <c r="BK73" s="24"/>
      <c r="BL73" s="24"/>
      <c r="BM73" s="24"/>
      <c r="BN73" s="21">
        <f t="shared" si="27"/>
        <v>55</v>
      </c>
      <c r="BO73" s="21">
        <f t="shared" si="17"/>
        <v>15.6585</v>
      </c>
      <c r="BP73" s="21">
        <f t="shared" si="28"/>
        <v>82.85</v>
      </c>
      <c r="BQ73" s="21">
        <f t="shared" si="18"/>
        <v>529.1055975987482</v>
      </c>
      <c r="BR73" s="24">
        <f t="shared" si="19"/>
        <v>150.63636363636363</v>
      </c>
      <c r="BS73" s="138">
        <v>55</v>
      </c>
      <c r="BT73" s="28">
        <v>15.6585</v>
      </c>
      <c r="BU73" s="138">
        <v>42.85</v>
      </c>
      <c r="BV73" s="138">
        <v>0</v>
      </c>
      <c r="BW73" s="28">
        <v>0</v>
      </c>
      <c r="BX73" s="138">
        <v>0</v>
      </c>
      <c r="BY73" s="28">
        <v>0</v>
      </c>
      <c r="BZ73" s="28">
        <v>0</v>
      </c>
      <c r="CA73" s="21">
        <v>0</v>
      </c>
      <c r="CB73" s="138">
        <v>0</v>
      </c>
      <c r="CC73" s="28">
        <v>0</v>
      </c>
      <c r="CD73" s="138">
        <v>40</v>
      </c>
      <c r="CE73" s="28">
        <v>0</v>
      </c>
      <c r="CF73" s="28">
        <v>0</v>
      </c>
      <c r="CG73" s="28">
        <v>0</v>
      </c>
      <c r="CH73" s="138">
        <v>0</v>
      </c>
      <c r="CI73" s="21">
        <f t="shared" si="23"/>
        <v>0</v>
      </c>
      <c r="CJ73" s="138">
        <v>0</v>
      </c>
      <c r="CK73" s="138">
        <v>3360</v>
      </c>
      <c r="CL73" s="28">
        <v>1006.6560000000001</v>
      </c>
      <c r="CM73" s="138">
        <v>831.5</v>
      </c>
      <c r="CN73" s="138">
        <v>1500</v>
      </c>
      <c r="CO73" s="28">
        <v>449.40000000000003</v>
      </c>
      <c r="CP73" s="138">
        <v>793.4982</v>
      </c>
      <c r="CQ73" s="138">
        <v>1500</v>
      </c>
      <c r="CR73" s="27">
        <v>413.09999999999997</v>
      </c>
      <c r="CS73" s="138">
        <v>123.8</v>
      </c>
      <c r="CT73" s="138">
        <v>0</v>
      </c>
      <c r="CU73" s="28">
        <v>0</v>
      </c>
      <c r="CV73" s="138">
        <v>0</v>
      </c>
      <c r="CW73" s="138">
        <v>0</v>
      </c>
      <c r="CX73" s="28">
        <v>0</v>
      </c>
      <c r="CY73" s="138">
        <v>0</v>
      </c>
      <c r="CZ73" s="27">
        <v>0</v>
      </c>
      <c r="DA73" s="28">
        <v>0</v>
      </c>
      <c r="DB73" s="27">
        <v>0</v>
      </c>
      <c r="DC73" s="138">
        <v>0</v>
      </c>
      <c r="DD73" s="28">
        <v>0</v>
      </c>
      <c r="DE73" s="138">
        <v>0</v>
      </c>
      <c r="DF73" s="138">
        <v>0</v>
      </c>
      <c r="DG73" s="21">
        <f>T73+Y73+AD73+AI73+AN73+AS73+AV73+AY73+BB73+BE73+BH73+BK73+BS73+BV73+BY73+CB73+CE73+CH73+CK73+CN73+CT73+CW73+CZ73+DC73</f>
        <v>54329.8</v>
      </c>
      <c r="DH73" s="21">
        <f>U73+Z73+AE73+AJ73+AO73+AT73+AW73+AZ73+BC73+BF73+BI73+BL73+BT73+BW73+BZ73+CC73+CF73+CI73+CL73+CO73+CU73+CX73+DA73+DD73</f>
        <v>22387.4041</v>
      </c>
      <c r="DI73" s="21">
        <f>V73+AA73+AF73+AK73+AP73+AU73+AX73+BA73+BD73+BG73+BJ73+BM73+BU73+BX73+CA73+CD73+CG73+CJ73+CM73+CP73+CV73+CY73+DB73+DE73+DF73</f>
        <v>21931.122199999998</v>
      </c>
      <c r="DJ73" s="27">
        <v>0</v>
      </c>
      <c r="DK73" s="27">
        <v>0</v>
      </c>
      <c r="DL73" s="27">
        <v>0</v>
      </c>
      <c r="DM73" s="138">
        <v>0</v>
      </c>
      <c r="DN73" s="27">
        <f t="shared" si="20"/>
        <v>0</v>
      </c>
      <c r="DO73" s="138">
        <v>0</v>
      </c>
      <c r="DP73" s="27">
        <v>0</v>
      </c>
      <c r="DQ73" s="27">
        <v>0</v>
      </c>
      <c r="DR73" s="27">
        <v>0</v>
      </c>
      <c r="DS73" s="27">
        <v>0</v>
      </c>
      <c r="DT73" s="27">
        <v>0</v>
      </c>
      <c r="DU73" s="138">
        <v>0</v>
      </c>
      <c r="DV73" s="27">
        <v>0</v>
      </c>
      <c r="DW73" s="27">
        <v>0</v>
      </c>
      <c r="DX73" s="138">
        <v>0</v>
      </c>
      <c r="DY73" s="138">
        <v>0</v>
      </c>
      <c r="DZ73" s="27">
        <f t="shared" si="21"/>
        <v>0</v>
      </c>
      <c r="EA73" s="138">
        <v>0</v>
      </c>
      <c r="EB73" s="27">
        <v>0</v>
      </c>
      <c r="EC73" s="21">
        <f t="shared" si="29"/>
        <v>0</v>
      </c>
      <c r="ED73" s="21">
        <f t="shared" si="29"/>
        <v>0</v>
      </c>
      <c r="EE73" s="21">
        <f t="shared" si="7"/>
        <v>0</v>
      </c>
    </row>
    <row r="74" spans="1:135" s="32" customFormat="1" ht="20.25" customHeight="1">
      <c r="A74" s="22">
        <v>65</v>
      </c>
      <c r="B74" s="31" t="s">
        <v>112</v>
      </c>
      <c r="C74" s="21">
        <v>7032.257</v>
      </c>
      <c r="D74" s="21">
        <v>10227.0136</v>
      </c>
      <c r="E74" s="21">
        <f t="shared" si="8"/>
        <v>58889.2</v>
      </c>
      <c r="F74" s="21">
        <f t="shared" si="9"/>
        <v>23889.398400000002</v>
      </c>
      <c r="G74" s="21">
        <f aca="true" t="shared" si="31" ref="G74:G104">DI74+EE74-EA74</f>
        <v>24464.909999999996</v>
      </c>
      <c r="H74" s="21">
        <f>G74/F74*100</f>
        <v>102.40906694410519</v>
      </c>
      <c r="I74" s="21">
        <f>G74/E74*100</f>
        <v>41.54396731488965</v>
      </c>
      <c r="J74" s="21">
        <f>T74+Y74+AD74+AI74+AN74+AS74+BK74+BS74+BV74+BY74+CB74+CE74+CK74+CN74+CT74+CW74+DC74</f>
        <v>32032</v>
      </c>
      <c r="K74" s="21">
        <f>U74+Z74+AE74+AJ74+AO74+AT74+BL74+BT74+BW74+BZ74+CC74+CF74+CL74+CO74+CU74+CX74+DD74</f>
        <v>10460.7984</v>
      </c>
      <c r="L74" s="21">
        <f>V74+AA74+AF74+AK74+AP74+AU74+BM74+BU74+BX74+CA74+CD74+CG74+CM74+CP74+CV74+CY74+DE74+DF74</f>
        <v>8170.61</v>
      </c>
      <c r="M74" s="21">
        <f t="shared" si="10"/>
        <v>78.10694449479114</v>
      </c>
      <c r="N74" s="21">
        <f>L74/J74*100</f>
        <v>25.507648601398603</v>
      </c>
      <c r="O74" s="21">
        <f>T74+AD74</f>
        <v>5152</v>
      </c>
      <c r="P74" s="21">
        <f>U74+AE74</f>
        <v>1987.1264</v>
      </c>
      <c r="Q74" s="21">
        <f>V74+AF74</f>
        <v>1255.16</v>
      </c>
      <c r="R74" s="21">
        <f t="shared" si="11"/>
        <v>63.16457775408752</v>
      </c>
      <c r="S74" s="24">
        <f>Q74/O74*100</f>
        <v>24.362577639751553</v>
      </c>
      <c r="T74" s="137"/>
      <c r="U74" s="21">
        <v>0</v>
      </c>
      <c r="V74" s="138">
        <v>0.077</v>
      </c>
      <c r="W74" s="21" t="e">
        <f t="shared" si="22"/>
        <v>#DIV/0!</v>
      </c>
      <c r="X74" s="24" t="e">
        <f>V74/T74*100</f>
        <v>#DIV/0!</v>
      </c>
      <c r="Y74" s="139">
        <v>15000</v>
      </c>
      <c r="Z74" s="21">
        <v>4945.5</v>
      </c>
      <c r="AA74" s="138">
        <v>1690.18</v>
      </c>
      <c r="AB74" s="21">
        <f t="shared" si="30"/>
        <v>34.176119704782124</v>
      </c>
      <c r="AC74" s="24">
        <f>AA74/Y74*100</f>
        <v>11.267866666666668</v>
      </c>
      <c r="AD74" s="138">
        <v>5152</v>
      </c>
      <c r="AE74" s="21">
        <v>1987.1264</v>
      </c>
      <c r="AF74" s="138">
        <v>1255.083</v>
      </c>
      <c r="AG74" s="21">
        <f t="shared" si="12"/>
        <v>63.16070281185938</v>
      </c>
      <c r="AH74" s="24">
        <f>AF74/AD74*100</f>
        <v>24.36108307453416</v>
      </c>
      <c r="AI74" s="138">
        <v>130</v>
      </c>
      <c r="AJ74" s="28">
        <v>71.94200000000001</v>
      </c>
      <c r="AK74" s="138">
        <v>107.6</v>
      </c>
      <c r="AL74" s="21">
        <f aca="true" t="shared" si="32" ref="AL74:AL104">AK74/AJ74*100</f>
        <v>149.56492730254925</v>
      </c>
      <c r="AM74" s="24">
        <f t="shared" si="14"/>
        <v>82.76923076923076</v>
      </c>
      <c r="AN74" s="28">
        <v>0</v>
      </c>
      <c r="AO74" s="28">
        <v>0</v>
      </c>
      <c r="AP74" s="28">
        <v>0</v>
      </c>
      <c r="AQ74" s="21"/>
      <c r="AR74" s="24"/>
      <c r="AS74" s="29">
        <v>0</v>
      </c>
      <c r="AT74" s="29"/>
      <c r="AU74" s="24">
        <v>0</v>
      </c>
      <c r="AV74" s="24"/>
      <c r="AW74" s="24"/>
      <c r="AX74" s="24"/>
      <c r="AY74" s="138">
        <v>26857.2</v>
      </c>
      <c r="AZ74" s="28">
        <f t="shared" si="15"/>
        <v>13428.6</v>
      </c>
      <c r="BA74" s="138">
        <v>16294.3</v>
      </c>
      <c r="BB74" s="21"/>
      <c r="BC74" s="28">
        <v>0</v>
      </c>
      <c r="BD74" s="21">
        <v>0</v>
      </c>
      <c r="BE74" s="138">
        <v>0</v>
      </c>
      <c r="BF74" s="21">
        <f t="shared" si="16"/>
        <v>0</v>
      </c>
      <c r="BG74" s="138">
        <v>0</v>
      </c>
      <c r="BH74" s="28">
        <v>0</v>
      </c>
      <c r="BI74" s="28">
        <v>0</v>
      </c>
      <c r="BJ74" s="28">
        <v>0</v>
      </c>
      <c r="BK74" s="24"/>
      <c r="BL74" s="24"/>
      <c r="BM74" s="24"/>
      <c r="BN74" s="21">
        <f aca="true" t="shared" si="33" ref="BN74:BN104">BS74+BV74+BY74+CB74</f>
        <v>4300</v>
      </c>
      <c r="BO74" s="21">
        <f t="shared" si="17"/>
        <v>1224.21</v>
      </c>
      <c r="BP74" s="21">
        <f aca="true" t="shared" si="34" ref="BP74:BP104">BU74+BX74+CA74+CD74</f>
        <v>986.17</v>
      </c>
      <c r="BQ74" s="21">
        <f t="shared" si="18"/>
        <v>80.55562362666535</v>
      </c>
      <c r="BR74" s="24">
        <f t="shared" si="19"/>
        <v>22.934186046511627</v>
      </c>
      <c r="BS74" s="138">
        <v>4300</v>
      </c>
      <c r="BT74" s="28">
        <v>1224.21</v>
      </c>
      <c r="BU74" s="138">
        <v>986.17</v>
      </c>
      <c r="BV74" s="138">
        <v>0</v>
      </c>
      <c r="BW74" s="28">
        <v>0</v>
      </c>
      <c r="BX74" s="138">
        <v>0</v>
      </c>
      <c r="BY74" s="28">
        <v>0</v>
      </c>
      <c r="BZ74" s="28">
        <v>0</v>
      </c>
      <c r="CA74" s="21">
        <v>0</v>
      </c>
      <c r="CB74" s="138">
        <v>0</v>
      </c>
      <c r="CC74" s="28">
        <v>0</v>
      </c>
      <c r="CD74" s="138">
        <v>0</v>
      </c>
      <c r="CE74" s="28">
        <v>0</v>
      </c>
      <c r="CF74" s="28">
        <v>0</v>
      </c>
      <c r="CG74" s="28">
        <v>0</v>
      </c>
      <c r="CH74" s="138">
        <v>0</v>
      </c>
      <c r="CI74" s="21">
        <f t="shared" si="23"/>
        <v>0</v>
      </c>
      <c r="CJ74" s="138">
        <v>0</v>
      </c>
      <c r="CK74" s="138">
        <v>4500</v>
      </c>
      <c r="CL74" s="28">
        <v>1348.2</v>
      </c>
      <c r="CM74" s="138">
        <v>2985.8</v>
      </c>
      <c r="CN74" s="138">
        <v>2950</v>
      </c>
      <c r="CO74" s="28">
        <v>883.82</v>
      </c>
      <c r="CP74" s="138">
        <v>1122.9</v>
      </c>
      <c r="CQ74" s="138">
        <v>1750</v>
      </c>
      <c r="CR74" s="27">
        <v>481.95</v>
      </c>
      <c r="CS74" s="138">
        <v>683.2</v>
      </c>
      <c r="CT74" s="138">
        <v>0</v>
      </c>
      <c r="CU74" s="28">
        <v>0</v>
      </c>
      <c r="CV74" s="138">
        <v>0</v>
      </c>
      <c r="CW74" s="138">
        <v>0</v>
      </c>
      <c r="CX74" s="28">
        <v>0</v>
      </c>
      <c r="CY74" s="138">
        <v>0</v>
      </c>
      <c r="CZ74" s="27">
        <v>0</v>
      </c>
      <c r="DA74" s="28">
        <v>0</v>
      </c>
      <c r="DB74" s="27">
        <v>0</v>
      </c>
      <c r="DC74" s="138">
        <v>0</v>
      </c>
      <c r="DD74" s="28">
        <v>0</v>
      </c>
      <c r="DE74" s="138">
        <v>22.8</v>
      </c>
      <c r="DF74" s="138">
        <v>0</v>
      </c>
      <c r="DG74" s="21">
        <f>T74+Y74+AD74+AI74+AN74+AS74+AV74+AY74+BB74+BE74+BH74+BK74+BS74+BV74+BY74+CB74+CE74+CH74+CK74+CN74+CT74+CW74+CZ74+DC74</f>
        <v>58889.2</v>
      </c>
      <c r="DH74" s="21">
        <f>U74+Z74+AE74+AJ74+AO74+AT74+AW74+AZ74+BC74+BF74+BI74+BL74+BT74+BW74+BZ74+CC74+CF74+CI74+CL74+CO74+CU74+CX74+DA74+DD74</f>
        <v>23889.398400000002</v>
      </c>
      <c r="DI74" s="21">
        <f>V74+AA74+AF74+AK74+AP74+AU74+AX74+BA74+BD74+BG74+BJ74+BM74+BU74+BX74+CA74+CD74+CG74+CJ74+CM74+CP74+CV74+CY74+DB74+DE74+DF74</f>
        <v>24464.909999999996</v>
      </c>
      <c r="DJ74" s="27">
        <v>0</v>
      </c>
      <c r="DK74" s="27">
        <v>0</v>
      </c>
      <c r="DL74" s="27">
        <v>0</v>
      </c>
      <c r="DM74" s="138">
        <v>0</v>
      </c>
      <c r="DN74" s="27">
        <f t="shared" si="20"/>
        <v>0</v>
      </c>
      <c r="DO74" s="138">
        <v>0</v>
      </c>
      <c r="DP74" s="27">
        <v>0</v>
      </c>
      <c r="DQ74" s="27">
        <v>0</v>
      </c>
      <c r="DR74" s="27">
        <v>0</v>
      </c>
      <c r="DS74" s="27">
        <v>0</v>
      </c>
      <c r="DT74" s="27">
        <v>0</v>
      </c>
      <c r="DU74" s="138">
        <v>0</v>
      </c>
      <c r="DV74" s="27">
        <v>0</v>
      </c>
      <c r="DW74" s="27">
        <v>0</v>
      </c>
      <c r="DX74" s="138">
        <v>0</v>
      </c>
      <c r="DY74" s="138">
        <v>0</v>
      </c>
      <c r="DZ74" s="27">
        <f t="shared" si="21"/>
        <v>0</v>
      </c>
      <c r="EA74" s="138">
        <v>0</v>
      </c>
      <c r="EB74" s="27">
        <v>0</v>
      </c>
      <c r="EC74" s="21">
        <f aca="true" t="shared" si="35" ref="EC74:ED104">DJ74+DM74+DP74+DS74+DV74+DY74</f>
        <v>0</v>
      </c>
      <c r="ED74" s="21">
        <f t="shared" si="35"/>
        <v>0</v>
      </c>
      <c r="EE74" s="21">
        <f aca="true" t="shared" si="36" ref="EE74:EE104">DL74+DO74+DR74+DU74+DX74+EA74+EB74</f>
        <v>0</v>
      </c>
    </row>
    <row r="75" spans="1:135" s="32" customFormat="1" ht="20.25" customHeight="1">
      <c r="A75" s="22">
        <v>66</v>
      </c>
      <c r="B75" s="33" t="s">
        <v>113</v>
      </c>
      <c r="C75" s="21">
        <v>15589.2043</v>
      </c>
      <c r="D75" s="21">
        <v>3011.3816</v>
      </c>
      <c r="E75" s="21">
        <f aca="true" t="shared" si="37" ref="E75:E104">DG75+EC75-DY75</f>
        <v>78056.7</v>
      </c>
      <c r="F75" s="21">
        <f aca="true" t="shared" si="38" ref="F75:F104">DH75+ED75-DZ75</f>
        <v>31929.5905</v>
      </c>
      <c r="G75" s="21">
        <f t="shared" si="31"/>
        <v>33591.564</v>
      </c>
      <c r="H75" s="21">
        <f>G75/F75*100</f>
        <v>105.20511999676287</v>
      </c>
      <c r="I75" s="21">
        <f>G75/E75*100</f>
        <v>43.034824685132726</v>
      </c>
      <c r="J75" s="21">
        <f>T75+Y75+AD75+AI75+AN75+AS75+BK75+BS75+BV75+BY75+CB75+CE75+CK75+CN75+CT75+CW75+DC75</f>
        <v>28218.3</v>
      </c>
      <c r="K75" s="21">
        <f>U75+Z75+AE75+AJ75+AO75+AT75+BL75+BT75+BW75+BZ75+CC75+CF75+CL75+CO75+CU75+CX75+DD75</f>
        <v>7010.3904999999995</v>
      </c>
      <c r="L75" s="21">
        <f>V75+AA75+AF75+AK75+AP75+AU75+BM75+BU75+BX75+CA75+CD75+CG75+CM75+CP75+CV75+CY75+DE75+DF75</f>
        <v>8672.364</v>
      </c>
      <c r="M75" s="21">
        <f aca="true" t="shared" si="39" ref="M75:M104">L75/K75*100</f>
        <v>123.707288488423</v>
      </c>
      <c r="N75" s="21">
        <f>L75/J75*100</f>
        <v>30.733119996597953</v>
      </c>
      <c r="O75" s="21">
        <f>T75+AD75</f>
        <v>13318</v>
      </c>
      <c r="P75" s="21">
        <f>U75+AE75</f>
        <v>4103.77086</v>
      </c>
      <c r="Q75" s="21">
        <f>V75+AF75</f>
        <v>4566.8009999999995</v>
      </c>
      <c r="R75" s="21">
        <f>Q75/P75*100</f>
        <v>111.28304078849081</v>
      </c>
      <c r="S75" s="24">
        <f>Q75/O75*100</f>
        <v>34.29044150773389</v>
      </c>
      <c r="T75" s="137">
        <v>2678.2</v>
      </c>
      <c r="U75" s="21">
        <v>0</v>
      </c>
      <c r="V75" s="138">
        <v>797.121</v>
      </c>
      <c r="W75" s="21" t="e">
        <f t="shared" si="22"/>
        <v>#DIV/0!</v>
      </c>
      <c r="X75" s="24">
        <f>V75/T75*100</f>
        <v>29.763311179150175</v>
      </c>
      <c r="Y75" s="139">
        <v>5530.6</v>
      </c>
      <c r="Z75" s="21">
        <v>0</v>
      </c>
      <c r="AA75" s="138">
        <v>818.894</v>
      </c>
      <c r="AB75" s="21" t="e">
        <f t="shared" si="30"/>
        <v>#DIV/0!</v>
      </c>
      <c r="AC75" s="24">
        <f>AA75/Y75*100</f>
        <v>14.806603261852239</v>
      </c>
      <c r="AD75" s="138">
        <v>10639.8</v>
      </c>
      <c r="AE75" s="21">
        <v>4103.77086</v>
      </c>
      <c r="AF75" s="138">
        <v>3769.68</v>
      </c>
      <c r="AG75" s="21">
        <f aca="true" t="shared" si="40" ref="AG75:AG104">AF75/AE75*100</f>
        <v>91.85892995984673</v>
      </c>
      <c r="AH75" s="24">
        <f>AF75/AD75*100</f>
        <v>35.42998928551289</v>
      </c>
      <c r="AI75" s="138">
        <v>453</v>
      </c>
      <c r="AJ75" s="28">
        <v>250.69020000000003</v>
      </c>
      <c r="AK75" s="138">
        <v>242.5</v>
      </c>
      <c r="AL75" s="21">
        <f t="shared" si="32"/>
        <v>96.73293970007602</v>
      </c>
      <c r="AM75" s="24">
        <f aca="true" t="shared" si="41" ref="AM75:AM104">AK75/AI75*100</f>
        <v>53.53200883002207</v>
      </c>
      <c r="AN75" s="28">
        <v>0</v>
      </c>
      <c r="AO75" s="28">
        <v>0</v>
      </c>
      <c r="AP75" s="28">
        <v>0</v>
      </c>
      <c r="AQ75" s="21"/>
      <c r="AR75" s="24"/>
      <c r="AS75" s="29">
        <v>0</v>
      </c>
      <c r="AT75" s="29"/>
      <c r="AU75" s="24">
        <v>0</v>
      </c>
      <c r="AV75" s="24"/>
      <c r="AW75" s="24"/>
      <c r="AX75" s="24"/>
      <c r="AY75" s="138">
        <v>49838.4</v>
      </c>
      <c r="AZ75" s="28">
        <f aca="true" t="shared" si="42" ref="AZ75:AZ104">AY75/2</f>
        <v>24919.2</v>
      </c>
      <c r="BA75" s="138">
        <v>24919.2</v>
      </c>
      <c r="BB75" s="21"/>
      <c r="BC75" s="28">
        <v>0</v>
      </c>
      <c r="BD75" s="21">
        <v>0</v>
      </c>
      <c r="BE75" s="138">
        <v>0</v>
      </c>
      <c r="BF75" s="21">
        <f aca="true" t="shared" si="43" ref="BF75:BF104">BE75/2</f>
        <v>0</v>
      </c>
      <c r="BG75" s="138">
        <v>0</v>
      </c>
      <c r="BH75" s="28">
        <v>0</v>
      </c>
      <c r="BI75" s="28">
        <v>0</v>
      </c>
      <c r="BJ75" s="28">
        <v>0</v>
      </c>
      <c r="BK75" s="24"/>
      <c r="BL75" s="24"/>
      <c r="BM75" s="24"/>
      <c r="BN75" s="21">
        <f t="shared" si="33"/>
        <v>1041.2</v>
      </c>
      <c r="BO75" s="21">
        <f aca="true" t="shared" si="44" ref="BO75:BO104">BT75+BW75+BZ75+CC75+CF75</f>
        <v>296.42964</v>
      </c>
      <c r="BP75" s="21">
        <f t="shared" si="34"/>
        <v>337.1</v>
      </c>
      <c r="BQ75" s="21">
        <f aca="true" t="shared" si="45" ref="BQ75:BQ104">BP75/BO75*100</f>
        <v>113.72007198740314</v>
      </c>
      <c r="BR75" s="24">
        <f aca="true" t="shared" si="46" ref="BR75:BR104">BP75/BN75*100</f>
        <v>32.37610449481368</v>
      </c>
      <c r="BS75" s="138">
        <v>861.2</v>
      </c>
      <c r="BT75" s="28">
        <v>245.18364</v>
      </c>
      <c r="BU75" s="138">
        <v>292.1</v>
      </c>
      <c r="BV75" s="138">
        <v>0</v>
      </c>
      <c r="BW75" s="28">
        <v>0</v>
      </c>
      <c r="BX75" s="138">
        <v>0</v>
      </c>
      <c r="BY75" s="28">
        <v>0</v>
      </c>
      <c r="BZ75" s="28">
        <v>0</v>
      </c>
      <c r="CA75" s="21">
        <v>0</v>
      </c>
      <c r="CB75" s="138">
        <v>180</v>
      </c>
      <c r="CC75" s="28">
        <v>51.246</v>
      </c>
      <c r="CD75" s="138">
        <v>45</v>
      </c>
      <c r="CE75" s="28">
        <v>0</v>
      </c>
      <c r="CF75" s="28">
        <v>0</v>
      </c>
      <c r="CG75" s="28">
        <v>0</v>
      </c>
      <c r="CH75" s="138">
        <v>0</v>
      </c>
      <c r="CI75" s="21">
        <f aca="true" t="shared" si="47" ref="CI75:CI104">CH75/12*6</f>
        <v>0</v>
      </c>
      <c r="CJ75" s="138">
        <v>0</v>
      </c>
      <c r="CK75" s="138">
        <v>0</v>
      </c>
      <c r="CL75" s="28">
        <v>0</v>
      </c>
      <c r="CM75" s="138">
        <v>0</v>
      </c>
      <c r="CN75" s="138">
        <v>7875.5</v>
      </c>
      <c r="CO75" s="28">
        <v>2359.4998</v>
      </c>
      <c r="CP75" s="138">
        <v>1531.04</v>
      </c>
      <c r="CQ75" s="138">
        <v>3495.5</v>
      </c>
      <c r="CR75" s="27">
        <v>962.6606999999999</v>
      </c>
      <c r="CS75" s="138">
        <v>389.34</v>
      </c>
      <c r="CT75" s="138">
        <v>0</v>
      </c>
      <c r="CU75" s="28">
        <v>0</v>
      </c>
      <c r="CV75" s="138">
        <v>0</v>
      </c>
      <c r="CW75" s="138">
        <v>0</v>
      </c>
      <c r="CX75" s="28">
        <v>0</v>
      </c>
      <c r="CY75" s="138">
        <v>0</v>
      </c>
      <c r="CZ75" s="27">
        <v>0</v>
      </c>
      <c r="DA75" s="28">
        <v>0</v>
      </c>
      <c r="DB75" s="27">
        <v>0</v>
      </c>
      <c r="DC75" s="138">
        <v>0</v>
      </c>
      <c r="DD75" s="28">
        <v>0</v>
      </c>
      <c r="DE75" s="138">
        <v>1176.029</v>
      </c>
      <c r="DF75" s="138">
        <v>0</v>
      </c>
      <c r="DG75" s="21">
        <f>T75+Y75+AD75+AI75+AN75+AS75+AV75+AY75+BB75+BE75+BH75+BK75+BS75+BV75+BY75+CB75+CE75+CH75+CK75+CN75+CT75+CW75+CZ75+DC75</f>
        <v>78056.7</v>
      </c>
      <c r="DH75" s="21">
        <f>U75+Z75+AE75+AJ75+AO75+AT75+AW75+AZ75+BC75+BF75+BI75+BL75+BT75+BW75+BZ75+CC75+CF75+CI75+CL75+CO75+CU75+CX75+DA75+DD75</f>
        <v>31929.5905</v>
      </c>
      <c r="DI75" s="21">
        <f>V75+AA75+AF75+AK75+AP75+AU75+AX75+BA75+BD75+BG75+BJ75+BM75+BU75+BX75+CA75+CD75+CG75+CJ75+CM75+CP75+CV75+CY75+DB75+DE75+DF75</f>
        <v>33591.564</v>
      </c>
      <c r="DJ75" s="27">
        <v>0</v>
      </c>
      <c r="DK75" s="27">
        <v>0</v>
      </c>
      <c r="DL75" s="27">
        <v>0</v>
      </c>
      <c r="DM75" s="138">
        <v>0</v>
      </c>
      <c r="DN75" s="27">
        <f aca="true" t="shared" si="48" ref="DN75:DN104">DM75/2</f>
        <v>0</v>
      </c>
      <c r="DO75" s="138">
        <v>0</v>
      </c>
      <c r="DP75" s="27">
        <v>0</v>
      </c>
      <c r="DQ75" s="27">
        <v>0</v>
      </c>
      <c r="DR75" s="27">
        <v>0</v>
      </c>
      <c r="DS75" s="27">
        <v>0</v>
      </c>
      <c r="DT75" s="27">
        <v>0</v>
      </c>
      <c r="DU75" s="138">
        <v>0</v>
      </c>
      <c r="DV75" s="27">
        <v>0</v>
      </c>
      <c r="DW75" s="27">
        <v>0</v>
      </c>
      <c r="DX75" s="138">
        <v>0</v>
      </c>
      <c r="DY75" s="138">
        <v>0</v>
      </c>
      <c r="DZ75" s="27">
        <f aca="true" t="shared" si="49" ref="DZ75:DZ104">DY75/2</f>
        <v>0</v>
      </c>
      <c r="EA75" s="138">
        <v>0</v>
      </c>
      <c r="EB75" s="27">
        <v>0</v>
      </c>
      <c r="EC75" s="21">
        <f t="shared" si="35"/>
        <v>0</v>
      </c>
      <c r="ED75" s="21">
        <f t="shared" si="35"/>
        <v>0</v>
      </c>
      <c r="EE75" s="21">
        <f t="shared" si="36"/>
        <v>0</v>
      </c>
    </row>
    <row r="76" spans="1:135" s="32" customFormat="1" ht="20.25" customHeight="1">
      <c r="A76" s="22">
        <v>67</v>
      </c>
      <c r="B76" s="31" t="s">
        <v>114</v>
      </c>
      <c r="C76" s="21">
        <v>25079.0269</v>
      </c>
      <c r="D76" s="21">
        <v>6708.0603</v>
      </c>
      <c r="E76" s="21">
        <f t="shared" si="37"/>
        <v>65610.4</v>
      </c>
      <c r="F76" s="21">
        <f t="shared" si="38"/>
        <v>29634.677269999996</v>
      </c>
      <c r="G76" s="21">
        <f t="shared" si="31"/>
        <v>28654.048000000003</v>
      </c>
      <c r="H76" s="21">
        <f>G76/F76*100</f>
        <v>96.69093993814904</v>
      </c>
      <c r="I76" s="21">
        <f>G76/E76*100</f>
        <v>43.67302744686818</v>
      </c>
      <c r="J76" s="21">
        <f>T76+Y76+AD76+AI76+AN76+AS76+BK76+BS76+BV76+BY76+CB76+CE76+CK76+CN76+CT76+CW76+DC76</f>
        <v>18454.7</v>
      </c>
      <c r="K76" s="21">
        <f>U76+Z76+AE76+AJ76+AO76+AT76+BL76+BT76+BW76+BZ76+CC76+CF76+CL76+CO76+CU76+CX76+DD76</f>
        <v>6056.827270000001</v>
      </c>
      <c r="L76" s="21">
        <f>V76+AA76+AF76+AK76+AP76+AU76+BM76+BU76+BX76+CA76+CD76+CG76+CM76+CP76+CV76+CY76+DE76+DF76</f>
        <v>5076.148</v>
      </c>
      <c r="M76" s="21">
        <f t="shared" si="39"/>
        <v>83.80869676014385</v>
      </c>
      <c r="N76" s="21">
        <f>L76/J76*100</f>
        <v>27.505990343923227</v>
      </c>
      <c r="O76" s="21">
        <f>T76+AD76</f>
        <v>4151.5</v>
      </c>
      <c r="P76" s="21">
        <f>U76+AE76</f>
        <v>1601.23355</v>
      </c>
      <c r="Q76" s="21">
        <f>V76+AF76</f>
        <v>2120.529</v>
      </c>
      <c r="R76" s="21">
        <f>Q76/P76*100</f>
        <v>132.43096236648302</v>
      </c>
      <c r="S76" s="24">
        <f>Q76/O76*100</f>
        <v>51.0786221847525</v>
      </c>
      <c r="T76" s="137">
        <v>651.5</v>
      </c>
      <c r="U76" s="21">
        <v>251.28355</v>
      </c>
      <c r="V76" s="138">
        <v>235.109</v>
      </c>
      <c r="W76" s="21">
        <f aca="true" t="shared" si="50" ref="W76:W104">V76/U75:U76*100</f>
        <v>93.56322767646351</v>
      </c>
      <c r="X76" s="24">
        <f>V76/T76*100</f>
        <v>36.08733691481197</v>
      </c>
      <c r="Y76" s="139">
        <v>4890</v>
      </c>
      <c r="Z76" s="21">
        <v>1612.233</v>
      </c>
      <c r="AA76" s="138">
        <v>1276.719</v>
      </c>
      <c r="AB76" s="21">
        <f t="shared" si="30"/>
        <v>79.1894843983469</v>
      </c>
      <c r="AC76" s="24">
        <f>AA76/Y76*100</f>
        <v>26.10877300613497</v>
      </c>
      <c r="AD76" s="138">
        <v>3500</v>
      </c>
      <c r="AE76" s="21">
        <v>1349.95</v>
      </c>
      <c r="AF76" s="138">
        <v>1885.42</v>
      </c>
      <c r="AG76" s="21">
        <f t="shared" si="40"/>
        <v>139.66591355235377</v>
      </c>
      <c r="AH76" s="24">
        <f>AF76/AD76*100</f>
        <v>53.86914285714286</v>
      </c>
      <c r="AI76" s="138">
        <v>440</v>
      </c>
      <c r="AJ76" s="28">
        <v>243.49600000000004</v>
      </c>
      <c r="AK76" s="138">
        <v>257</v>
      </c>
      <c r="AL76" s="21">
        <f t="shared" si="32"/>
        <v>105.54588165719355</v>
      </c>
      <c r="AM76" s="24">
        <f t="shared" si="41"/>
        <v>58.409090909090914</v>
      </c>
      <c r="AN76" s="28">
        <v>0</v>
      </c>
      <c r="AO76" s="28">
        <v>0</v>
      </c>
      <c r="AP76" s="28">
        <v>0</v>
      </c>
      <c r="AQ76" s="21"/>
      <c r="AR76" s="24"/>
      <c r="AS76" s="29">
        <v>0</v>
      </c>
      <c r="AT76" s="29"/>
      <c r="AU76" s="24">
        <v>0</v>
      </c>
      <c r="AV76" s="24"/>
      <c r="AW76" s="24"/>
      <c r="AX76" s="24"/>
      <c r="AY76" s="138">
        <v>47155.7</v>
      </c>
      <c r="AZ76" s="28">
        <f t="shared" si="42"/>
        <v>23577.85</v>
      </c>
      <c r="BA76" s="138">
        <v>23577.9</v>
      </c>
      <c r="BB76" s="21"/>
      <c r="BC76" s="28">
        <v>0</v>
      </c>
      <c r="BD76" s="21">
        <v>0</v>
      </c>
      <c r="BE76" s="138">
        <v>0</v>
      </c>
      <c r="BF76" s="21">
        <f t="shared" si="43"/>
        <v>0</v>
      </c>
      <c r="BG76" s="138">
        <v>0</v>
      </c>
      <c r="BH76" s="28">
        <v>0</v>
      </c>
      <c r="BI76" s="28">
        <v>0</v>
      </c>
      <c r="BJ76" s="28">
        <v>0</v>
      </c>
      <c r="BK76" s="24"/>
      <c r="BL76" s="24"/>
      <c r="BM76" s="24"/>
      <c r="BN76" s="21">
        <f t="shared" si="33"/>
        <v>5940</v>
      </c>
      <c r="BO76" s="21">
        <f t="shared" si="44"/>
        <v>1691.118</v>
      </c>
      <c r="BP76" s="21">
        <f t="shared" si="34"/>
        <v>515.65</v>
      </c>
      <c r="BQ76" s="21">
        <f t="shared" si="45"/>
        <v>30.491662911754236</v>
      </c>
      <c r="BR76" s="24">
        <f t="shared" si="46"/>
        <v>8.68097643097643</v>
      </c>
      <c r="BS76" s="138">
        <v>5940</v>
      </c>
      <c r="BT76" s="28">
        <v>1691.118</v>
      </c>
      <c r="BU76" s="138">
        <v>515.65</v>
      </c>
      <c r="BV76" s="138">
        <v>0</v>
      </c>
      <c r="BW76" s="28">
        <v>0</v>
      </c>
      <c r="BX76" s="138">
        <v>0</v>
      </c>
      <c r="BY76" s="28">
        <v>0</v>
      </c>
      <c r="BZ76" s="28">
        <v>0</v>
      </c>
      <c r="CA76" s="21">
        <v>0</v>
      </c>
      <c r="CB76" s="138">
        <v>0</v>
      </c>
      <c r="CC76" s="28">
        <v>0</v>
      </c>
      <c r="CD76" s="138">
        <v>0</v>
      </c>
      <c r="CE76" s="28">
        <v>0</v>
      </c>
      <c r="CF76" s="28">
        <v>0</v>
      </c>
      <c r="CG76" s="28">
        <v>0</v>
      </c>
      <c r="CH76" s="138">
        <v>0</v>
      </c>
      <c r="CI76" s="21">
        <f t="shared" si="47"/>
        <v>0</v>
      </c>
      <c r="CJ76" s="138">
        <v>0</v>
      </c>
      <c r="CK76" s="138">
        <v>0</v>
      </c>
      <c r="CL76" s="28">
        <v>0</v>
      </c>
      <c r="CM76" s="138">
        <v>0</v>
      </c>
      <c r="CN76" s="138">
        <v>3033.2</v>
      </c>
      <c r="CO76" s="28">
        <v>908.74672</v>
      </c>
      <c r="CP76" s="138">
        <v>906.25</v>
      </c>
      <c r="CQ76" s="138">
        <v>1533.2</v>
      </c>
      <c r="CR76" s="27">
        <v>422.24328</v>
      </c>
      <c r="CS76" s="138">
        <v>142.4</v>
      </c>
      <c r="CT76" s="138">
        <v>0</v>
      </c>
      <c r="CU76" s="28">
        <v>0</v>
      </c>
      <c r="CV76" s="138">
        <v>0</v>
      </c>
      <c r="CW76" s="138">
        <v>0</v>
      </c>
      <c r="CX76" s="28">
        <v>0</v>
      </c>
      <c r="CY76" s="138">
        <v>0</v>
      </c>
      <c r="CZ76" s="27">
        <v>0</v>
      </c>
      <c r="DA76" s="28">
        <v>0</v>
      </c>
      <c r="DB76" s="27">
        <v>0</v>
      </c>
      <c r="DC76" s="138">
        <v>0</v>
      </c>
      <c r="DD76" s="28">
        <v>0</v>
      </c>
      <c r="DE76" s="138">
        <v>0</v>
      </c>
      <c r="DF76" s="138">
        <v>0</v>
      </c>
      <c r="DG76" s="21">
        <f>T76+Y76+AD76+AI76+AN76+AS76+AV76+AY76+BB76+BE76+BH76+BK76+BS76+BV76+BY76+CB76+CE76+CH76+CK76+CN76+CT76+CW76+CZ76+DC76</f>
        <v>65610.4</v>
      </c>
      <c r="DH76" s="21">
        <f>U76+Z76+AE76+AJ76+AO76+AT76+AW76+AZ76+BC76+BF76+BI76+BL76+BT76+BW76+BZ76+CC76+CF76+CI76+CL76+CO76+CU76+CX76+DA76+DD76</f>
        <v>29634.677269999996</v>
      </c>
      <c r="DI76" s="21">
        <f>V76+AA76+AF76+AK76+AP76+AU76+AX76+BA76+BD76+BG76+BJ76+BM76+BU76+BX76+CA76+CD76+CG76+CJ76+CM76+CP76+CV76+CY76+DB76+DE76+DF76</f>
        <v>28654.048000000003</v>
      </c>
      <c r="DJ76" s="27">
        <v>0</v>
      </c>
      <c r="DK76" s="27">
        <v>0</v>
      </c>
      <c r="DL76" s="27">
        <v>0</v>
      </c>
      <c r="DM76" s="138">
        <v>0</v>
      </c>
      <c r="DN76" s="27">
        <f t="shared" si="48"/>
        <v>0</v>
      </c>
      <c r="DO76" s="138">
        <v>0</v>
      </c>
      <c r="DP76" s="27">
        <v>0</v>
      </c>
      <c r="DQ76" s="27">
        <v>0</v>
      </c>
      <c r="DR76" s="27">
        <v>0</v>
      </c>
      <c r="DS76" s="27">
        <v>0</v>
      </c>
      <c r="DT76" s="27">
        <v>0</v>
      </c>
      <c r="DU76" s="138">
        <v>0</v>
      </c>
      <c r="DV76" s="27">
        <v>0</v>
      </c>
      <c r="DW76" s="27">
        <v>0</v>
      </c>
      <c r="DX76" s="138">
        <v>0</v>
      </c>
      <c r="DY76" s="138">
        <v>0</v>
      </c>
      <c r="DZ76" s="27">
        <f t="shared" si="49"/>
        <v>0</v>
      </c>
      <c r="EA76" s="138">
        <v>0</v>
      </c>
      <c r="EB76" s="27">
        <v>0</v>
      </c>
      <c r="EC76" s="21">
        <f t="shared" si="35"/>
        <v>0</v>
      </c>
      <c r="ED76" s="21">
        <f t="shared" si="35"/>
        <v>0</v>
      </c>
      <c r="EE76" s="21">
        <f t="shared" si="36"/>
        <v>0</v>
      </c>
    </row>
    <row r="77" spans="1:135" s="32" customFormat="1" ht="20.25" customHeight="1">
      <c r="A77" s="22">
        <v>68</v>
      </c>
      <c r="B77" s="31" t="s">
        <v>115</v>
      </c>
      <c r="C77" s="21">
        <v>8659.2374</v>
      </c>
      <c r="D77" s="21">
        <v>51887.7324</v>
      </c>
      <c r="E77" s="21">
        <f t="shared" si="37"/>
        <v>0</v>
      </c>
      <c r="F77" s="21">
        <f t="shared" si="38"/>
        <v>0</v>
      </c>
      <c r="G77" s="21">
        <f t="shared" si="31"/>
        <v>49530.856999999996</v>
      </c>
      <c r="H77" s="21" t="e">
        <f>G77/F77*100</f>
        <v>#DIV/0!</v>
      </c>
      <c r="I77" s="21" t="e">
        <f>G77/E77*100</f>
        <v>#DIV/0!</v>
      </c>
      <c r="J77" s="21">
        <f>T77+Y77+AD77+AI77+AN77+AS77+BK77+BS77+BV77+BY77+CB77+CE77+CK77+CN77+CT77+CW77+DC77</f>
        <v>0</v>
      </c>
      <c r="K77" s="21">
        <f>U77+Z77+AE77+AJ77+AO77+AT77+BL77+BT77+BW77+BZ77+CC77+CF77+CL77+CO77+CU77+CX77+DD77</f>
        <v>0</v>
      </c>
      <c r="L77" s="21">
        <f>V77+AA77+AF77+AK77+AP77+AU77+BM77+BU77+BX77+CA77+CD77+CG77+CM77+CP77+CV77+CY77+DE77+DF77</f>
        <v>13056.556999999999</v>
      </c>
      <c r="M77" s="21" t="e">
        <f t="shared" si="39"/>
        <v>#DIV/0!</v>
      </c>
      <c r="N77" s="21" t="e">
        <f>L77/J77*100</f>
        <v>#DIV/0!</v>
      </c>
      <c r="O77" s="21">
        <f>T77+AD77</f>
        <v>0</v>
      </c>
      <c r="P77" s="21">
        <f>U77+AE77</f>
        <v>0</v>
      </c>
      <c r="Q77" s="21">
        <f>V77+AF77</f>
        <v>7031.106</v>
      </c>
      <c r="R77" s="21" t="e">
        <f aca="true" t="shared" si="51" ref="R77:R104">Q77/P77*100</f>
        <v>#DIV/0!</v>
      </c>
      <c r="S77" s="24" t="e">
        <f>Q77/O77*100</f>
        <v>#DIV/0!</v>
      </c>
      <c r="T77" s="137"/>
      <c r="U77" s="21">
        <v>0</v>
      </c>
      <c r="V77" s="138">
        <v>53.062</v>
      </c>
      <c r="W77" s="21" t="e">
        <f t="shared" si="50"/>
        <v>#DIV/0!</v>
      </c>
      <c r="X77" s="24" t="e">
        <f>V77/T77*100</f>
        <v>#DIV/0!</v>
      </c>
      <c r="Y77" s="139">
        <v>0</v>
      </c>
      <c r="Z77" s="21">
        <v>0</v>
      </c>
      <c r="AA77" s="138">
        <v>2384.251</v>
      </c>
      <c r="AB77" s="21" t="e">
        <f t="shared" si="30"/>
        <v>#DIV/0!</v>
      </c>
      <c r="AC77" s="24"/>
      <c r="AD77" s="138">
        <v>0</v>
      </c>
      <c r="AE77" s="21">
        <v>0</v>
      </c>
      <c r="AF77" s="138">
        <v>6978.044</v>
      </c>
      <c r="AG77" s="21" t="e">
        <f t="shared" si="40"/>
        <v>#DIV/0!</v>
      </c>
      <c r="AH77" s="24" t="e">
        <f>AF77/AD77*100</f>
        <v>#DIV/0!</v>
      </c>
      <c r="AI77" s="138">
        <v>0</v>
      </c>
      <c r="AJ77" s="28">
        <v>0</v>
      </c>
      <c r="AK77" s="138">
        <v>140</v>
      </c>
      <c r="AL77" s="21" t="e">
        <f t="shared" si="32"/>
        <v>#DIV/0!</v>
      </c>
      <c r="AM77" s="24" t="e">
        <f t="shared" si="41"/>
        <v>#DIV/0!</v>
      </c>
      <c r="AN77" s="28">
        <v>0</v>
      </c>
      <c r="AO77" s="28">
        <v>0</v>
      </c>
      <c r="AP77" s="28">
        <v>0</v>
      </c>
      <c r="AQ77" s="21"/>
      <c r="AR77" s="24"/>
      <c r="AS77" s="29">
        <v>0</v>
      </c>
      <c r="AT77" s="29"/>
      <c r="AU77" s="24">
        <v>0</v>
      </c>
      <c r="AV77" s="24"/>
      <c r="AW77" s="24"/>
      <c r="AX77" s="24"/>
      <c r="AY77" s="138">
        <v>0</v>
      </c>
      <c r="AZ77" s="28">
        <f t="shared" si="42"/>
        <v>0</v>
      </c>
      <c r="BA77" s="138">
        <v>36125.6</v>
      </c>
      <c r="BB77" s="21"/>
      <c r="BC77" s="28">
        <v>0</v>
      </c>
      <c r="BD77" s="21">
        <v>0</v>
      </c>
      <c r="BE77" s="138">
        <v>0</v>
      </c>
      <c r="BF77" s="21">
        <f t="shared" si="43"/>
        <v>0</v>
      </c>
      <c r="BG77" s="138">
        <v>348.7</v>
      </c>
      <c r="BH77" s="28">
        <v>0</v>
      </c>
      <c r="BI77" s="28">
        <v>0</v>
      </c>
      <c r="BJ77" s="28">
        <v>0</v>
      </c>
      <c r="BK77" s="24"/>
      <c r="BL77" s="24"/>
      <c r="BM77" s="24"/>
      <c r="BN77" s="21">
        <f t="shared" si="33"/>
        <v>0</v>
      </c>
      <c r="BO77" s="21">
        <f t="shared" si="44"/>
        <v>0</v>
      </c>
      <c r="BP77" s="21">
        <f t="shared" si="34"/>
        <v>1606</v>
      </c>
      <c r="BQ77" s="21" t="e">
        <f t="shared" si="45"/>
        <v>#DIV/0!</v>
      </c>
      <c r="BR77" s="24" t="e">
        <f t="shared" si="46"/>
        <v>#DIV/0!</v>
      </c>
      <c r="BS77" s="138">
        <v>0</v>
      </c>
      <c r="BT77" s="28">
        <v>0</v>
      </c>
      <c r="BU77" s="138">
        <v>1111</v>
      </c>
      <c r="BV77" s="138">
        <v>0</v>
      </c>
      <c r="BW77" s="28">
        <v>0</v>
      </c>
      <c r="BX77" s="138">
        <v>0</v>
      </c>
      <c r="BY77" s="28">
        <v>0</v>
      </c>
      <c r="BZ77" s="28">
        <v>0</v>
      </c>
      <c r="CA77" s="21">
        <v>0</v>
      </c>
      <c r="CB77" s="138">
        <v>0</v>
      </c>
      <c r="CC77" s="28">
        <v>0</v>
      </c>
      <c r="CD77" s="138">
        <v>495</v>
      </c>
      <c r="CE77" s="28">
        <v>0</v>
      </c>
      <c r="CF77" s="28">
        <v>0</v>
      </c>
      <c r="CG77" s="28">
        <v>0</v>
      </c>
      <c r="CH77" s="138">
        <v>0</v>
      </c>
      <c r="CI77" s="21">
        <f t="shared" si="47"/>
        <v>0</v>
      </c>
      <c r="CJ77" s="138">
        <v>0</v>
      </c>
      <c r="CK77" s="138">
        <v>0</v>
      </c>
      <c r="CL77" s="28">
        <v>0</v>
      </c>
      <c r="CM77" s="138">
        <v>1554.3</v>
      </c>
      <c r="CN77" s="138">
        <v>0</v>
      </c>
      <c r="CO77" s="28">
        <v>0</v>
      </c>
      <c r="CP77" s="138">
        <v>340.9</v>
      </c>
      <c r="CQ77" s="138">
        <v>0</v>
      </c>
      <c r="CR77" s="27">
        <v>0</v>
      </c>
      <c r="CS77" s="138">
        <v>316.6</v>
      </c>
      <c r="CT77" s="138">
        <v>0</v>
      </c>
      <c r="CU77" s="28">
        <v>0</v>
      </c>
      <c r="CV77" s="138">
        <v>0</v>
      </c>
      <c r="CW77" s="138">
        <v>0</v>
      </c>
      <c r="CX77" s="28">
        <v>0</v>
      </c>
      <c r="CY77" s="138">
        <v>0</v>
      </c>
      <c r="CZ77" s="27">
        <v>0</v>
      </c>
      <c r="DA77" s="28">
        <v>0</v>
      </c>
      <c r="DB77" s="27">
        <v>0</v>
      </c>
      <c r="DC77" s="138">
        <v>0</v>
      </c>
      <c r="DD77" s="28">
        <v>0</v>
      </c>
      <c r="DE77" s="138">
        <v>0</v>
      </c>
      <c r="DF77" s="138">
        <v>0</v>
      </c>
      <c r="DG77" s="21">
        <f>T77+Y77+AD77+AI77+AN77+AS77+AV77+AY77+BB77+BE77+BH77+BK77+BS77+BV77+BY77+CB77+CE77+CH77+CK77+CN77+CT77+CW77+CZ77+DC77</f>
        <v>0</v>
      </c>
      <c r="DH77" s="21">
        <f>U77+Z77+AE77+AJ77+AO77+AT77+AW77+AZ77+BC77+BF77+BI77+BL77+BT77+BW77+BZ77+CC77+CF77+CI77+CL77+CO77+CU77+CX77+DA77+DD77</f>
        <v>0</v>
      </c>
      <c r="DI77" s="21">
        <f>V77+AA77+AF77+AK77+AP77+AU77+AX77+BA77+BD77+BG77+BJ77+BM77+BU77+BX77+CA77+CD77+CG77+CJ77+CM77+CP77+CV77+CY77+DB77+DE77+DF77</f>
        <v>49530.856999999996</v>
      </c>
      <c r="DJ77" s="27">
        <v>0</v>
      </c>
      <c r="DK77" s="27">
        <v>0</v>
      </c>
      <c r="DL77" s="27">
        <v>0</v>
      </c>
      <c r="DM77" s="138">
        <v>0</v>
      </c>
      <c r="DN77" s="27">
        <f t="shared" si="48"/>
        <v>0</v>
      </c>
      <c r="DO77" s="138">
        <v>0</v>
      </c>
      <c r="DP77" s="27">
        <v>0</v>
      </c>
      <c r="DQ77" s="27">
        <v>0</v>
      </c>
      <c r="DR77" s="27">
        <v>0</v>
      </c>
      <c r="DS77" s="27">
        <v>0</v>
      </c>
      <c r="DT77" s="27">
        <v>0</v>
      </c>
      <c r="DU77" s="138">
        <v>0</v>
      </c>
      <c r="DV77" s="27">
        <v>0</v>
      </c>
      <c r="DW77" s="27">
        <v>0</v>
      </c>
      <c r="DX77" s="138">
        <v>0</v>
      </c>
      <c r="DY77" s="138">
        <v>0</v>
      </c>
      <c r="DZ77" s="27">
        <f t="shared" si="49"/>
        <v>0</v>
      </c>
      <c r="EA77" s="138">
        <v>0</v>
      </c>
      <c r="EB77" s="27">
        <v>0</v>
      </c>
      <c r="EC77" s="21">
        <f t="shared" si="35"/>
        <v>0</v>
      </c>
      <c r="ED77" s="21">
        <f t="shared" si="35"/>
        <v>0</v>
      </c>
      <c r="EE77" s="21">
        <f t="shared" si="36"/>
        <v>0</v>
      </c>
    </row>
    <row r="78" spans="1:135" s="32" customFormat="1" ht="20.25" customHeight="1">
      <c r="A78" s="22">
        <v>69</v>
      </c>
      <c r="B78" s="31" t="s">
        <v>116</v>
      </c>
      <c r="C78" s="21">
        <v>51912.0644</v>
      </c>
      <c r="D78" s="21">
        <v>65653.3665</v>
      </c>
      <c r="E78" s="21">
        <f t="shared" si="37"/>
        <v>284367.27</v>
      </c>
      <c r="F78" s="21">
        <f t="shared" si="38"/>
        <v>133101.0603408</v>
      </c>
      <c r="G78" s="21">
        <f t="shared" si="31"/>
        <v>162044.82</v>
      </c>
      <c r="H78" s="21">
        <f>G78/F78*100</f>
        <v>121.74570178861886</v>
      </c>
      <c r="I78" s="21">
        <f>G78/E78*100</f>
        <v>56.98434281835599</v>
      </c>
      <c r="J78" s="21">
        <f>T78+Y78+AD78+AI78+AN78+AS78+BK78+BS78+BV78+BY78+CB78+CE78+CK78+CN78+CT78+CW78+DC78</f>
        <v>49633.458</v>
      </c>
      <c r="K78" s="21">
        <f>U78+Z78+AE78+AJ78+AO78+AT78+BL78+BT78+BW78+BZ78+CC78+CF78+CL78+CO78+CU78+CX78+DD78</f>
        <v>15734.1543408</v>
      </c>
      <c r="L78" s="21">
        <f>V78+AA78+AF78+AK78+AP78+AU78+BM78+BU78+BX78+CA78+CD78+CG78+CM78+CP78+CV78+CY78+DE78+DF78</f>
        <v>34156.407999999996</v>
      </c>
      <c r="M78" s="21">
        <f t="shared" si="39"/>
        <v>217.0844855095232</v>
      </c>
      <c r="N78" s="21">
        <f>L78/J78*100</f>
        <v>68.8173046496176</v>
      </c>
      <c r="O78" s="21">
        <f>T78+AD78</f>
        <v>26062.45</v>
      </c>
      <c r="P78" s="21">
        <f>U78+AE78</f>
        <v>9358.798364999999</v>
      </c>
      <c r="Q78" s="21">
        <f>V78+AF78</f>
        <v>16722.676</v>
      </c>
      <c r="R78" s="21">
        <f t="shared" si="51"/>
        <v>178.68400779462675</v>
      </c>
      <c r="S78" s="24">
        <f>Q78/O78*100</f>
        <v>64.16386794027422</v>
      </c>
      <c r="T78" s="137">
        <v>2062.45</v>
      </c>
      <c r="U78" s="21">
        <v>101.99836499999999</v>
      </c>
      <c r="V78" s="138">
        <v>678.91</v>
      </c>
      <c r="W78" s="21">
        <f t="shared" si="50"/>
        <v>665.6087085317496</v>
      </c>
      <c r="X78" s="24">
        <f>V78/T78*100</f>
        <v>32.91764648839972</v>
      </c>
      <c r="Y78" s="139">
        <v>3271.844</v>
      </c>
      <c r="Z78" s="21">
        <v>0</v>
      </c>
      <c r="AA78" s="138">
        <v>997.333</v>
      </c>
      <c r="AB78" s="21" t="e">
        <f t="shared" si="30"/>
        <v>#DIV/0!</v>
      </c>
      <c r="AC78" s="24">
        <f>AA78/Y78*100</f>
        <v>30.482290720462217</v>
      </c>
      <c r="AD78" s="138">
        <v>24000</v>
      </c>
      <c r="AE78" s="21">
        <v>9256.8</v>
      </c>
      <c r="AF78" s="138">
        <v>16043.766</v>
      </c>
      <c r="AG78" s="21">
        <f t="shared" si="40"/>
        <v>173.31870624837958</v>
      </c>
      <c r="AH78" s="24">
        <f>AF78/AD78*100</f>
        <v>66.849025</v>
      </c>
      <c r="AI78" s="138">
        <v>1175.55</v>
      </c>
      <c r="AJ78" s="28">
        <v>650.5493700000001</v>
      </c>
      <c r="AK78" s="138">
        <v>621.65</v>
      </c>
      <c r="AL78" s="21">
        <f t="shared" si="32"/>
        <v>95.55769764253247</v>
      </c>
      <c r="AM78" s="24">
        <f t="shared" si="41"/>
        <v>52.88162987537748</v>
      </c>
      <c r="AN78" s="28">
        <v>0</v>
      </c>
      <c r="AO78" s="28">
        <v>0</v>
      </c>
      <c r="AP78" s="28">
        <v>0</v>
      </c>
      <c r="AQ78" s="21"/>
      <c r="AR78" s="24"/>
      <c r="AS78" s="29">
        <v>0</v>
      </c>
      <c r="AT78" s="29"/>
      <c r="AU78" s="24">
        <v>0</v>
      </c>
      <c r="AV78" s="24"/>
      <c r="AW78" s="24"/>
      <c r="AX78" s="24"/>
      <c r="AY78" s="138">
        <v>193278.8</v>
      </c>
      <c r="AZ78" s="28">
        <f t="shared" si="42"/>
        <v>96639.4</v>
      </c>
      <c r="BA78" s="138">
        <v>96639.4</v>
      </c>
      <c r="BB78" s="21"/>
      <c r="BC78" s="28">
        <v>0</v>
      </c>
      <c r="BD78" s="21">
        <v>0</v>
      </c>
      <c r="BE78" s="138">
        <v>0</v>
      </c>
      <c r="BF78" s="21">
        <f t="shared" si="43"/>
        <v>0</v>
      </c>
      <c r="BG78" s="138">
        <v>261.6</v>
      </c>
      <c r="BH78" s="28">
        <v>0</v>
      </c>
      <c r="BI78" s="28">
        <v>0</v>
      </c>
      <c r="BJ78" s="28">
        <v>0</v>
      </c>
      <c r="BK78" s="24"/>
      <c r="BL78" s="24"/>
      <c r="BM78" s="24"/>
      <c r="BN78" s="21">
        <f t="shared" si="33"/>
        <v>310.61400000000003</v>
      </c>
      <c r="BO78" s="21">
        <f t="shared" si="44"/>
        <v>88.4318058</v>
      </c>
      <c r="BP78" s="21">
        <f t="shared" si="34"/>
        <v>1.4</v>
      </c>
      <c r="BQ78" s="21">
        <f t="shared" si="45"/>
        <v>1.583140802491675</v>
      </c>
      <c r="BR78" s="24">
        <f t="shared" si="46"/>
        <v>0.4507201864693799</v>
      </c>
      <c r="BS78" s="138">
        <v>110.614</v>
      </c>
      <c r="BT78" s="28">
        <v>31.4918058</v>
      </c>
      <c r="BU78" s="138">
        <v>1.4</v>
      </c>
      <c r="BV78" s="138">
        <v>0</v>
      </c>
      <c r="BW78" s="28">
        <v>0</v>
      </c>
      <c r="BX78" s="138">
        <v>0</v>
      </c>
      <c r="BY78" s="28">
        <v>0</v>
      </c>
      <c r="BZ78" s="28">
        <v>0</v>
      </c>
      <c r="CA78" s="21">
        <v>0</v>
      </c>
      <c r="CB78" s="138">
        <v>200</v>
      </c>
      <c r="CC78" s="28">
        <v>56.94</v>
      </c>
      <c r="CD78" s="138">
        <v>0</v>
      </c>
      <c r="CE78" s="28">
        <v>0</v>
      </c>
      <c r="CF78" s="28">
        <v>0</v>
      </c>
      <c r="CG78" s="28">
        <v>0</v>
      </c>
      <c r="CH78" s="138">
        <v>0</v>
      </c>
      <c r="CI78" s="21">
        <f t="shared" si="47"/>
        <v>0</v>
      </c>
      <c r="CJ78" s="138">
        <v>0</v>
      </c>
      <c r="CK78" s="138">
        <v>0</v>
      </c>
      <c r="CL78" s="28">
        <v>0</v>
      </c>
      <c r="CM78" s="138">
        <v>0</v>
      </c>
      <c r="CN78" s="138">
        <v>18813</v>
      </c>
      <c r="CO78" s="28">
        <v>5636.3748</v>
      </c>
      <c r="CP78" s="138">
        <v>8597.742</v>
      </c>
      <c r="CQ78" s="138">
        <v>9680</v>
      </c>
      <c r="CR78" s="27">
        <v>2665.872</v>
      </c>
      <c r="CS78" s="138">
        <v>4018.992</v>
      </c>
      <c r="CT78" s="138">
        <v>0</v>
      </c>
      <c r="CU78" s="28">
        <v>0</v>
      </c>
      <c r="CV78" s="138">
        <v>7209.607</v>
      </c>
      <c r="CW78" s="138">
        <v>0</v>
      </c>
      <c r="CX78" s="28">
        <v>0</v>
      </c>
      <c r="CY78" s="138">
        <v>0</v>
      </c>
      <c r="CZ78" s="27">
        <v>0</v>
      </c>
      <c r="DA78" s="28">
        <v>0</v>
      </c>
      <c r="DB78" s="27">
        <v>0</v>
      </c>
      <c r="DC78" s="138">
        <v>0</v>
      </c>
      <c r="DD78" s="28">
        <v>0</v>
      </c>
      <c r="DE78" s="138">
        <v>6</v>
      </c>
      <c r="DF78" s="138">
        <v>0</v>
      </c>
      <c r="DG78" s="21">
        <f>T78+Y78+AD78+AI78+AN78+AS78+AV78+AY78+BB78+BE78+BH78+BK78+BS78+BV78+BY78+CB78+CE78+CH78+CK78+CN78+CT78+CW78+CZ78+DC78</f>
        <v>242912.258</v>
      </c>
      <c r="DH78" s="21">
        <f>U78+Z78+AE78+AJ78+AO78+AT78+AW78+AZ78+BC78+BF78+BI78+BL78+BT78+BW78+BZ78+CC78+CF78+CI78+CL78+CO78+CU78+CX78+DA78+DD78</f>
        <v>112373.55434080001</v>
      </c>
      <c r="DI78" s="21">
        <f>V78+AA78+AF78+AK78+AP78+AU78+AX78+BA78+BD78+BG78+BJ78+BM78+BU78+BX78+CA78+CD78+CG78+CJ78+CM78+CP78+CV78+CY78+DB78+DE78+DF78</f>
        <v>131057.408</v>
      </c>
      <c r="DJ78" s="27">
        <v>0</v>
      </c>
      <c r="DK78" s="27">
        <v>0</v>
      </c>
      <c r="DL78" s="27">
        <v>0</v>
      </c>
      <c r="DM78" s="138">
        <v>41455.012</v>
      </c>
      <c r="DN78" s="27">
        <f t="shared" si="48"/>
        <v>20727.506</v>
      </c>
      <c r="DO78" s="138">
        <v>30987.412</v>
      </c>
      <c r="DP78" s="27">
        <v>0</v>
      </c>
      <c r="DQ78" s="27">
        <v>0</v>
      </c>
      <c r="DR78" s="27">
        <v>0</v>
      </c>
      <c r="DS78" s="27">
        <v>0</v>
      </c>
      <c r="DT78" s="27">
        <v>0</v>
      </c>
      <c r="DU78" s="138">
        <v>0</v>
      </c>
      <c r="DV78" s="27">
        <v>0</v>
      </c>
      <c r="DW78" s="27">
        <v>0</v>
      </c>
      <c r="DX78" s="138">
        <v>0</v>
      </c>
      <c r="DY78" s="138">
        <v>0</v>
      </c>
      <c r="DZ78" s="27">
        <f t="shared" si="49"/>
        <v>0</v>
      </c>
      <c r="EA78" s="138">
        <v>0</v>
      </c>
      <c r="EB78" s="27">
        <v>0</v>
      </c>
      <c r="EC78" s="21">
        <f t="shared" si="35"/>
        <v>41455.012</v>
      </c>
      <c r="ED78" s="21">
        <f t="shared" si="35"/>
        <v>20727.506</v>
      </c>
      <c r="EE78" s="21">
        <f t="shared" si="36"/>
        <v>30987.412</v>
      </c>
    </row>
    <row r="79" spans="1:135" s="32" customFormat="1" ht="20.25" customHeight="1">
      <c r="A79" s="22">
        <v>70</v>
      </c>
      <c r="B79" s="31" t="s">
        <v>117</v>
      </c>
      <c r="C79" s="21">
        <v>5669.2787</v>
      </c>
      <c r="D79" s="21">
        <v>6166.3667</v>
      </c>
      <c r="E79" s="21">
        <f t="shared" si="37"/>
        <v>70486.4</v>
      </c>
      <c r="F79" s="21">
        <f t="shared" si="38"/>
        <v>30397.53568</v>
      </c>
      <c r="G79" s="21">
        <f t="shared" si="31"/>
        <v>27631.554</v>
      </c>
      <c r="H79" s="21">
        <f>G79/F79*100</f>
        <v>90.90063842964786</v>
      </c>
      <c r="I79" s="21">
        <f>G79/E79*100</f>
        <v>39.2012558450992</v>
      </c>
      <c r="J79" s="21">
        <f>T79+Y79+AD79+AI79+AN79+AS79+BK79+BS79+BV79+BY79+CB79+CE79+CK79+CN79+CT79+CW79+DC79</f>
        <v>32444.4</v>
      </c>
      <c r="K79" s="21">
        <f>U79+Z79+AE79+AJ79+AO79+AT79+BL79+BT79+BW79+BZ79+CC79+CF79+CL79+CO79+CU79+CX79+DD79</f>
        <v>11376.53568</v>
      </c>
      <c r="L79" s="21">
        <f>V79+AA79+AF79+AK79+AP79+AU79+BM79+BU79+BX79+CA79+CD79+CG79+CM79+CP79+CV79+CY79+DE79+DF79</f>
        <v>8610.454</v>
      </c>
      <c r="M79" s="21">
        <f t="shared" si="39"/>
        <v>75.6860809142208</v>
      </c>
      <c r="N79" s="21">
        <f>L79/J79*100</f>
        <v>26.539106902886168</v>
      </c>
      <c r="O79" s="21">
        <f>T79+AD79</f>
        <v>13600</v>
      </c>
      <c r="P79" s="21">
        <f>U79+AE79</f>
        <v>5245.5199999999995</v>
      </c>
      <c r="Q79" s="21">
        <f>V79+AF79</f>
        <v>5206.054</v>
      </c>
      <c r="R79" s="21">
        <f t="shared" si="51"/>
        <v>99.24762463969255</v>
      </c>
      <c r="S79" s="24">
        <f>Q79/O79*100</f>
        <v>38.27980882352941</v>
      </c>
      <c r="T79" s="137">
        <v>700</v>
      </c>
      <c r="U79" s="21">
        <v>269.99</v>
      </c>
      <c r="V79" s="138">
        <v>0.452</v>
      </c>
      <c r="W79" s="21">
        <f t="shared" si="50"/>
        <v>0.1674136079114041</v>
      </c>
      <c r="X79" s="24">
        <f>V79/T79*100</f>
        <v>0.06457142857142857</v>
      </c>
      <c r="Y79" s="139">
        <v>12100</v>
      </c>
      <c r="Z79" s="21">
        <v>3989.37</v>
      </c>
      <c r="AA79" s="138">
        <v>1540</v>
      </c>
      <c r="AB79" s="21">
        <f t="shared" si="30"/>
        <v>38.60258637328701</v>
      </c>
      <c r="AC79" s="24">
        <f>AA79/Y79*100</f>
        <v>12.727272727272727</v>
      </c>
      <c r="AD79" s="138">
        <v>12900</v>
      </c>
      <c r="AE79" s="21">
        <v>4975.53</v>
      </c>
      <c r="AF79" s="138">
        <v>5205.602</v>
      </c>
      <c r="AG79" s="21">
        <f t="shared" si="40"/>
        <v>104.62407019955664</v>
      </c>
      <c r="AH79" s="24">
        <f>AF79/AD79*100</f>
        <v>40.353503875969</v>
      </c>
      <c r="AI79" s="138">
        <v>500</v>
      </c>
      <c r="AJ79" s="28">
        <v>276.70000000000005</v>
      </c>
      <c r="AK79" s="138">
        <v>244</v>
      </c>
      <c r="AL79" s="21">
        <f t="shared" si="32"/>
        <v>88.18214672930971</v>
      </c>
      <c r="AM79" s="24">
        <f t="shared" si="41"/>
        <v>48.8</v>
      </c>
      <c r="AN79" s="28">
        <v>0</v>
      </c>
      <c r="AO79" s="28">
        <v>0</v>
      </c>
      <c r="AP79" s="28">
        <v>0</v>
      </c>
      <c r="AQ79" s="21"/>
      <c r="AR79" s="24"/>
      <c r="AS79" s="29">
        <v>0</v>
      </c>
      <c r="AT79" s="29"/>
      <c r="AU79" s="24">
        <v>0</v>
      </c>
      <c r="AV79" s="24"/>
      <c r="AW79" s="24"/>
      <c r="AX79" s="24"/>
      <c r="AY79" s="138">
        <v>38042</v>
      </c>
      <c r="AZ79" s="28">
        <f t="shared" si="42"/>
        <v>19021</v>
      </c>
      <c r="BA79" s="138">
        <v>19021.1</v>
      </c>
      <c r="BB79" s="21"/>
      <c r="BC79" s="28">
        <v>0</v>
      </c>
      <c r="BD79" s="21">
        <v>0</v>
      </c>
      <c r="BE79" s="138">
        <v>0</v>
      </c>
      <c r="BF79" s="21">
        <f t="shared" si="43"/>
        <v>0</v>
      </c>
      <c r="BG79" s="138">
        <v>0</v>
      </c>
      <c r="BH79" s="28">
        <v>0</v>
      </c>
      <c r="BI79" s="28">
        <v>0</v>
      </c>
      <c r="BJ79" s="28">
        <v>0</v>
      </c>
      <c r="BK79" s="24"/>
      <c r="BL79" s="24"/>
      <c r="BM79" s="24"/>
      <c r="BN79" s="21">
        <f t="shared" si="33"/>
        <v>394.4</v>
      </c>
      <c r="BO79" s="21">
        <f t="shared" si="44"/>
        <v>112.28568</v>
      </c>
      <c r="BP79" s="21">
        <f t="shared" si="34"/>
        <v>122.4</v>
      </c>
      <c r="BQ79" s="21">
        <f t="shared" si="45"/>
        <v>109.00766687257004</v>
      </c>
      <c r="BR79" s="24">
        <f t="shared" si="46"/>
        <v>31.03448275862069</v>
      </c>
      <c r="BS79" s="138">
        <v>394.4</v>
      </c>
      <c r="BT79" s="28">
        <v>112.28568</v>
      </c>
      <c r="BU79" s="138">
        <v>0</v>
      </c>
      <c r="BV79" s="138">
        <v>0</v>
      </c>
      <c r="BW79" s="28">
        <v>0</v>
      </c>
      <c r="BX79" s="138">
        <v>0</v>
      </c>
      <c r="BY79" s="28">
        <v>0</v>
      </c>
      <c r="BZ79" s="28">
        <v>0</v>
      </c>
      <c r="CA79" s="21">
        <v>0</v>
      </c>
      <c r="CB79" s="138">
        <v>0</v>
      </c>
      <c r="CC79" s="28">
        <v>0</v>
      </c>
      <c r="CD79" s="138">
        <v>122.4</v>
      </c>
      <c r="CE79" s="28">
        <v>0</v>
      </c>
      <c r="CF79" s="28">
        <v>0</v>
      </c>
      <c r="CG79" s="28">
        <v>0</v>
      </c>
      <c r="CH79" s="138">
        <v>0</v>
      </c>
      <c r="CI79" s="21">
        <f t="shared" si="47"/>
        <v>0</v>
      </c>
      <c r="CJ79" s="138">
        <v>0</v>
      </c>
      <c r="CK79" s="138">
        <v>0</v>
      </c>
      <c r="CL79" s="28">
        <v>0</v>
      </c>
      <c r="CM79" s="138">
        <v>0</v>
      </c>
      <c r="CN79" s="138">
        <v>5850</v>
      </c>
      <c r="CO79" s="28">
        <v>1752.66</v>
      </c>
      <c r="CP79" s="138">
        <v>1498</v>
      </c>
      <c r="CQ79" s="138">
        <v>2750</v>
      </c>
      <c r="CR79" s="27">
        <v>757.35</v>
      </c>
      <c r="CS79" s="138">
        <v>123</v>
      </c>
      <c r="CT79" s="138">
        <v>0</v>
      </c>
      <c r="CU79" s="28">
        <v>0</v>
      </c>
      <c r="CV79" s="138">
        <v>0</v>
      </c>
      <c r="CW79" s="138">
        <v>0</v>
      </c>
      <c r="CX79" s="28">
        <v>0</v>
      </c>
      <c r="CY79" s="138">
        <v>0</v>
      </c>
      <c r="CZ79" s="27">
        <v>0</v>
      </c>
      <c r="DA79" s="28">
        <v>0</v>
      </c>
      <c r="DB79" s="27">
        <v>0</v>
      </c>
      <c r="DC79" s="138">
        <v>0</v>
      </c>
      <c r="DD79" s="28">
        <v>0</v>
      </c>
      <c r="DE79" s="138">
        <v>0</v>
      </c>
      <c r="DF79" s="138">
        <v>0</v>
      </c>
      <c r="DG79" s="21">
        <f>T79+Y79+AD79+AI79+AN79+AS79+AV79+AY79+BB79+BE79+BH79+BK79+BS79+BV79+BY79+CB79+CE79+CH79+CK79+CN79+CT79+CW79+CZ79+DC79</f>
        <v>70486.4</v>
      </c>
      <c r="DH79" s="21">
        <f>U79+Z79+AE79+AJ79+AO79+AT79+AW79+AZ79+BC79+BF79+BI79+BL79+BT79+BW79+BZ79+CC79+CF79+CI79+CL79+CO79+CU79+CX79+DA79+DD79</f>
        <v>30397.53568</v>
      </c>
      <c r="DI79" s="21">
        <f>V79+AA79+AF79+AK79+AP79+AU79+AX79+BA79+BD79+BG79+BJ79+BM79+BU79+BX79+CA79+CD79+CG79+CJ79+CM79+CP79+CV79+CY79+DB79+DE79+DF79</f>
        <v>27631.554</v>
      </c>
      <c r="DJ79" s="27">
        <v>0</v>
      </c>
      <c r="DK79" s="27">
        <v>0</v>
      </c>
      <c r="DL79" s="27">
        <v>0</v>
      </c>
      <c r="DM79" s="138">
        <v>0</v>
      </c>
      <c r="DN79" s="27">
        <f t="shared" si="48"/>
        <v>0</v>
      </c>
      <c r="DO79" s="138">
        <v>0</v>
      </c>
      <c r="DP79" s="27">
        <v>0</v>
      </c>
      <c r="DQ79" s="27">
        <v>0</v>
      </c>
      <c r="DR79" s="27">
        <v>0</v>
      </c>
      <c r="DS79" s="27">
        <v>0</v>
      </c>
      <c r="DT79" s="27">
        <v>0</v>
      </c>
      <c r="DU79" s="138">
        <v>0</v>
      </c>
      <c r="DV79" s="27">
        <v>0</v>
      </c>
      <c r="DW79" s="27">
        <v>0</v>
      </c>
      <c r="DX79" s="138">
        <v>0</v>
      </c>
      <c r="DY79" s="138">
        <v>0</v>
      </c>
      <c r="DZ79" s="27">
        <f t="shared" si="49"/>
        <v>0</v>
      </c>
      <c r="EA79" s="138">
        <v>0</v>
      </c>
      <c r="EB79" s="27">
        <v>0</v>
      </c>
      <c r="EC79" s="21">
        <f t="shared" si="35"/>
        <v>0</v>
      </c>
      <c r="ED79" s="21">
        <f t="shared" si="35"/>
        <v>0</v>
      </c>
      <c r="EE79" s="21">
        <f t="shared" si="36"/>
        <v>0</v>
      </c>
    </row>
    <row r="80" spans="1:135" s="32" customFormat="1" ht="20.25" customHeight="1">
      <c r="A80" s="22">
        <v>71</v>
      </c>
      <c r="B80" s="31" t="s">
        <v>118</v>
      </c>
      <c r="C80" s="21">
        <v>477.9379</v>
      </c>
      <c r="D80" s="21">
        <v>3492.7587</v>
      </c>
      <c r="E80" s="21">
        <f t="shared" si="37"/>
        <v>32031.199999999997</v>
      </c>
      <c r="F80" s="21">
        <f t="shared" si="38"/>
        <v>14512.096759999997</v>
      </c>
      <c r="G80" s="21">
        <f t="shared" si="31"/>
        <v>13488.507</v>
      </c>
      <c r="H80" s="21">
        <f>G80/F80*100</f>
        <v>92.94664460327098</v>
      </c>
      <c r="I80" s="21">
        <f>G80/E80*100</f>
        <v>42.11052661155374</v>
      </c>
      <c r="J80" s="21">
        <f>T80+Y80+AD80+AI80+AN80+AS80+BK80+BS80+BV80+BY80+CB80+CE80+CK80+CN80+CT80+CW80+DC80</f>
        <v>10205.6</v>
      </c>
      <c r="K80" s="21">
        <f>U80+Z80+AE80+AJ80+AO80+AT80+BL80+BT80+BW80+BZ80+CC80+CF80+CL80+CO80+CU80+CX80+DD80</f>
        <v>3599.29676</v>
      </c>
      <c r="L80" s="21">
        <f>V80+AA80+AF80+AK80+AP80+AU80+BM80+BU80+BX80+CA80+CD80+CG80+CM80+CP80+CV80+CY80+DE80+DF80</f>
        <v>2575.707</v>
      </c>
      <c r="M80" s="21">
        <f t="shared" si="39"/>
        <v>71.5613957877705</v>
      </c>
      <c r="N80" s="21">
        <f>L80/J80*100</f>
        <v>25.238173159833817</v>
      </c>
      <c r="O80" s="21">
        <f>T80+AD80</f>
        <v>6150</v>
      </c>
      <c r="P80" s="21">
        <f>U80+AE80</f>
        <v>2372.055</v>
      </c>
      <c r="Q80" s="21">
        <f>V80+AF80</f>
        <v>2138.311</v>
      </c>
      <c r="R80" s="21">
        <f t="shared" si="51"/>
        <v>90.14592831953729</v>
      </c>
      <c r="S80" s="24">
        <f>Q80/O80*100</f>
        <v>34.769284552845534</v>
      </c>
      <c r="T80" s="137">
        <v>150</v>
      </c>
      <c r="U80" s="21">
        <v>57.855000000000004</v>
      </c>
      <c r="V80" s="138">
        <v>19.311</v>
      </c>
      <c r="W80" s="21">
        <f t="shared" si="50"/>
        <v>33.378273269380344</v>
      </c>
      <c r="X80" s="24">
        <f>V80/T80*100</f>
        <v>12.873999999999999</v>
      </c>
      <c r="Y80" s="139">
        <v>1810</v>
      </c>
      <c r="Z80" s="21">
        <v>544.005</v>
      </c>
      <c r="AA80" s="138">
        <v>49.611</v>
      </c>
      <c r="AB80" s="21">
        <f t="shared" si="30"/>
        <v>9.119585297929246</v>
      </c>
      <c r="AC80" s="24">
        <f>AA80/Y80*100</f>
        <v>2.7409392265193366</v>
      </c>
      <c r="AD80" s="138">
        <v>6000</v>
      </c>
      <c r="AE80" s="21">
        <v>2314.2</v>
      </c>
      <c r="AF80" s="138">
        <v>2119</v>
      </c>
      <c r="AG80" s="21">
        <f t="shared" si="40"/>
        <v>91.56511969579121</v>
      </c>
      <c r="AH80" s="24">
        <f>AF80/AD80*100</f>
        <v>35.31666666666667</v>
      </c>
      <c r="AI80" s="138">
        <v>50</v>
      </c>
      <c r="AJ80" s="28">
        <v>27.67</v>
      </c>
      <c r="AK80" s="138">
        <v>15</v>
      </c>
      <c r="AL80" s="21">
        <f t="shared" si="32"/>
        <v>54.210336104083844</v>
      </c>
      <c r="AM80" s="24">
        <f t="shared" si="41"/>
        <v>30</v>
      </c>
      <c r="AN80" s="28">
        <v>0</v>
      </c>
      <c r="AO80" s="28">
        <v>0</v>
      </c>
      <c r="AP80" s="28">
        <v>0</v>
      </c>
      <c r="AQ80" s="21"/>
      <c r="AR80" s="24"/>
      <c r="AS80" s="29">
        <v>0</v>
      </c>
      <c r="AT80" s="29"/>
      <c r="AU80" s="24">
        <v>0</v>
      </c>
      <c r="AV80" s="24"/>
      <c r="AW80" s="24"/>
      <c r="AX80" s="24"/>
      <c r="AY80" s="138">
        <v>21825.6</v>
      </c>
      <c r="AZ80" s="28">
        <f t="shared" si="42"/>
        <v>10912.8</v>
      </c>
      <c r="BA80" s="138">
        <v>10912.8</v>
      </c>
      <c r="BB80" s="21"/>
      <c r="BC80" s="28">
        <v>0</v>
      </c>
      <c r="BD80" s="21">
        <v>0</v>
      </c>
      <c r="BE80" s="138">
        <v>0</v>
      </c>
      <c r="BF80" s="21">
        <f t="shared" si="43"/>
        <v>0</v>
      </c>
      <c r="BG80" s="138">
        <v>0</v>
      </c>
      <c r="BH80" s="28">
        <v>0</v>
      </c>
      <c r="BI80" s="28">
        <v>0</v>
      </c>
      <c r="BJ80" s="28">
        <v>0</v>
      </c>
      <c r="BK80" s="24"/>
      <c r="BL80" s="24"/>
      <c r="BM80" s="24"/>
      <c r="BN80" s="21">
        <f t="shared" si="33"/>
        <v>150</v>
      </c>
      <c r="BO80" s="21">
        <f t="shared" si="44"/>
        <v>42.705</v>
      </c>
      <c r="BP80" s="21">
        <f t="shared" si="34"/>
        <v>0</v>
      </c>
      <c r="BQ80" s="21">
        <f t="shared" si="45"/>
        <v>0</v>
      </c>
      <c r="BR80" s="24">
        <f t="shared" si="46"/>
        <v>0</v>
      </c>
      <c r="BS80" s="138">
        <v>150</v>
      </c>
      <c r="BT80" s="28">
        <v>42.705</v>
      </c>
      <c r="BU80" s="138">
        <v>0</v>
      </c>
      <c r="BV80" s="138">
        <v>0</v>
      </c>
      <c r="BW80" s="28">
        <v>0</v>
      </c>
      <c r="BX80" s="138">
        <v>0</v>
      </c>
      <c r="BY80" s="28">
        <v>0</v>
      </c>
      <c r="BZ80" s="28">
        <v>0</v>
      </c>
      <c r="CA80" s="21">
        <v>0</v>
      </c>
      <c r="CB80" s="138">
        <v>0</v>
      </c>
      <c r="CC80" s="28">
        <v>0</v>
      </c>
      <c r="CD80" s="138">
        <v>0</v>
      </c>
      <c r="CE80" s="28">
        <v>0</v>
      </c>
      <c r="CF80" s="28">
        <v>0</v>
      </c>
      <c r="CG80" s="28">
        <v>0</v>
      </c>
      <c r="CH80" s="138">
        <v>0</v>
      </c>
      <c r="CI80" s="21">
        <f t="shared" si="47"/>
        <v>0</v>
      </c>
      <c r="CJ80" s="138">
        <v>0</v>
      </c>
      <c r="CK80" s="138">
        <v>0</v>
      </c>
      <c r="CL80" s="28">
        <v>0</v>
      </c>
      <c r="CM80" s="138">
        <v>0</v>
      </c>
      <c r="CN80" s="138">
        <v>1750</v>
      </c>
      <c r="CO80" s="28">
        <v>524.3000000000001</v>
      </c>
      <c r="CP80" s="138">
        <v>313</v>
      </c>
      <c r="CQ80" s="138">
        <v>700</v>
      </c>
      <c r="CR80" s="27">
        <v>192.78</v>
      </c>
      <c r="CS80" s="138">
        <v>65</v>
      </c>
      <c r="CT80" s="138">
        <v>0</v>
      </c>
      <c r="CU80" s="28">
        <v>0</v>
      </c>
      <c r="CV80" s="138">
        <v>0</v>
      </c>
      <c r="CW80" s="138">
        <v>100</v>
      </c>
      <c r="CX80" s="28">
        <v>29.96</v>
      </c>
      <c r="CY80" s="138">
        <v>0</v>
      </c>
      <c r="CZ80" s="27">
        <v>0</v>
      </c>
      <c r="DA80" s="28">
        <v>0</v>
      </c>
      <c r="DB80" s="27">
        <v>0</v>
      </c>
      <c r="DC80" s="138">
        <v>195.6</v>
      </c>
      <c r="DD80" s="28">
        <v>58.60176</v>
      </c>
      <c r="DE80" s="138">
        <v>59.785</v>
      </c>
      <c r="DF80" s="138">
        <v>0</v>
      </c>
      <c r="DG80" s="21">
        <f>T80+Y80+AD80+AI80+AN80+AS80+AV80+AY80+BB80+BE80+BH80+BK80+BS80+BV80+BY80+CB80+CE80+CH80+CK80+CN80+CT80+CW80+CZ80+DC80</f>
        <v>32031.199999999997</v>
      </c>
      <c r="DH80" s="21">
        <f>U80+Z80+AE80+AJ80+AO80+AT80+AW80+AZ80+BC80+BF80+BI80+BL80+BT80+BW80+BZ80+CC80+CF80+CI80+CL80+CO80+CU80+CX80+DA80+DD80</f>
        <v>14512.096759999997</v>
      </c>
      <c r="DI80" s="21">
        <f>V80+AA80+AF80+AK80+AP80+AU80+AX80+BA80+BD80+BG80+BJ80+BM80+BU80+BX80+CA80+CD80+CG80+CJ80+CM80+CP80+CV80+CY80+DB80+DE80+DF80</f>
        <v>13488.507</v>
      </c>
      <c r="DJ80" s="27">
        <v>0</v>
      </c>
      <c r="DK80" s="27">
        <v>0</v>
      </c>
      <c r="DL80" s="27">
        <v>0</v>
      </c>
      <c r="DM80" s="138">
        <v>0</v>
      </c>
      <c r="DN80" s="27">
        <f t="shared" si="48"/>
        <v>0</v>
      </c>
      <c r="DO80" s="138">
        <v>0</v>
      </c>
      <c r="DP80" s="27">
        <v>0</v>
      </c>
      <c r="DQ80" s="27">
        <v>0</v>
      </c>
      <c r="DR80" s="27">
        <v>0</v>
      </c>
      <c r="DS80" s="27">
        <v>0</v>
      </c>
      <c r="DT80" s="27">
        <v>0</v>
      </c>
      <c r="DU80" s="138">
        <v>0</v>
      </c>
      <c r="DV80" s="27">
        <v>0</v>
      </c>
      <c r="DW80" s="27">
        <v>0</v>
      </c>
      <c r="DX80" s="138">
        <v>0</v>
      </c>
      <c r="DY80" s="138">
        <v>0</v>
      </c>
      <c r="DZ80" s="27">
        <f t="shared" si="49"/>
        <v>0</v>
      </c>
      <c r="EA80" s="138">
        <v>0</v>
      </c>
      <c r="EB80" s="27">
        <v>0</v>
      </c>
      <c r="EC80" s="21">
        <f t="shared" si="35"/>
        <v>0</v>
      </c>
      <c r="ED80" s="21">
        <f t="shared" si="35"/>
        <v>0</v>
      </c>
      <c r="EE80" s="21">
        <f t="shared" si="36"/>
        <v>0</v>
      </c>
    </row>
    <row r="81" spans="1:135" s="32" customFormat="1" ht="20.25" customHeight="1">
      <c r="A81" s="22">
        <v>72</v>
      </c>
      <c r="B81" s="31" t="s">
        <v>119</v>
      </c>
      <c r="C81" s="21">
        <v>2204.624</v>
      </c>
      <c r="D81" s="21">
        <v>2022.8824</v>
      </c>
      <c r="E81" s="21">
        <f t="shared" si="37"/>
        <v>26389.8</v>
      </c>
      <c r="F81" s="21">
        <f t="shared" si="38"/>
        <v>10828.59482</v>
      </c>
      <c r="G81" s="21">
        <f t="shared" si="31"/>
        <v>9094.267</v>
      </c>
      <c r="H81" s="21">
        <f>G81/F81*100</f>
        <v>83.98381462388119</v>
      </c>
      <c r="I81" s="21">
        <f>G81/E81*100</f>
        <v>34.46129565210801</v>
      </c>
      <c r="J81" s="21">
        <f>T81+Y81+AD81+AI81+AN81+AS81+BK81+BS81+BV81+BY81+CB81+CE81+CK81+CN81+CT81+CW81+DC81</f>
        <v>9311.7</v>
      </c>
      <c r="K81" s="21">
        <f>U81+Z81+AE81+AJ81+AO81+AT81+BL81+BT81+BW81+BZ81+CC81+CF81+CL81+CO81+CU81+CX81+DD81</f>
        <v>2289.54482</v>
      </c>
      <c r="L81" s="21">
        <f>V81+AA81+AF81+AK81+AP81+AU81+BM81+BU81+BX81+CA81+CD81+CG81+CM81+CP81+CV81+CY81+DE81+DF81</f>
        <v>1674.167</v>
      </c>
      <c r="M81" s="21">
        <f t="shared" si="39"/>
        <v>73.12226366461783</v>
      </c>
      <c r="N81" s="21">
        <f>L81/J81*100</f>
        <v>17.97917673464566</v>
      </c>
      <c r="O81" s="21">
        <f>T81+AD81</f>
        <v>4200</v>
      </c>
      <c r="P81" s="21">
        <f>U81+AE81</f>
        <v>1635.3680000000002</v>
      </c>
      <c r="Q81" s="21">
        <f>V81+AF81</f>
        <v>1353.212</v>
      </c>
      <c r="R81" s="21">
        <f t="shared" si="51"/>
        <v>82.74663561962811</v>
      </c>
      <c r="S81" s="24">
        <f>Q81/O81*100</f>
        <v>32.21933333333333</v>
      </c>
      <c r="T81" s="137"/>
      <c r="U81" s="21">
        <v>15.428</v>
      </c>
      <c r="V81" s="138">
        <v>4.597</v>
      </c>
      <c r="W81" s="21">
        <f t="shared" si="50"/>
        <v>29.79647394347939</v>
      </c>
      <c r="X81" s="24" t="e">
        <f>V81/T81*100</f>
        <v>#DIV/0!</v>
      </c>
      <c r="Y81" s="139">
        <v>3550</v>
      </c>
      <c r="Z81" s="21">
        <v>164.85</v>
      </c>
      <c r="AA81" s="138">
        <v>172.925</v>
      </c>
      <c r="AB81" s="21">
        <f t="shared" si="30"/>
        <v>104.89839247801032</v>
      </c>
      <c r="AC81" s="24">
        <f>AA81/Y81*100</f>
        <v>4.871126760563381</v>
      </c>
      <c r="AD81" s="138">
        <v>4200</v>
      </c>
      <c r="AE81" s="21">
        <v>1619.94</v>
      </c>
      <c r="AF81" s="138">
        <v>1348.615</v>
      </c>
      <c r="AG81" s="21">
        <f t="shared" si="40"/>
        <v>83.25092287368668</v>
      </c>
      <c r="AH81" s="24">
        <f>AF81/AD81*100</f>
        <v>32.109880952380955</v>
      </c>
      <c r="AI81" s="138">
        <v>120</v>
      </c>
      <c r="AJ81" s="28">
        <v>66.408</v>
      </c>
      <c r="AK81" s="138">
        <v>48.8</v>
      </c>
      <c r="AL81" s="21">
        <f t="shared" si="32"/>
        <v>73.48512227442477</v>
      </c>
      <c r="AM81" s="24">
        <f t="shared" si="41"/>
        <v>40.666666666666664</v>
      </c>
      <c r="AN81" s="28">
        <v>0</v>
      </c>
      <c r="AO81" s="28">
        <v>0</v>
      </c>
      <c r="AP81" s="28">
        <v>0</v>
      </c>
      <c r="AQ81" s="21"/>
      <c r="AR81" s="24"/>
      <c r="AS81" s="29">
        <v>0</v>
      </c>
      <c r="AT81" s="29"/>
      <c r="AU81" s="24">
        <v>0</v>
      </c>
      <c r="AV81" s="24"/>
      <c r="AW81" s="24"/>
      <c r="AX81" s="24"/>
      <c r="AY81" s="138">
        <v>14840.1</v>
      </c>
      <c r="AZ81" s="28">
        <f t="shared" si="42"/>
        <v>7420.05</v>
      </c>
      <c r="BA81" s="138">
        <v>7420.1</v>
      </c>
      <c r="BB81" s="21"/>
      <c r="BC81" s="28">
        <v>0</v>
      </c>
      <c r="BD81" s="21">
        <v>0</v>
      </c>
      <c r="BE81" s="138">
        <v>0</v>
      </c>
      <c r="BF81" s="21">
        <f t="shared" si="43"/>
        <v>0</v>
      </c>
      <c r="BG81" s="138">
        <v>0</v>
      </c>
      <c r="BH81" s="28">
        <v>0</v>
      </c>
      <c r="BI81" s="28">
        <v>0</v>
      </c>
      <c r="BJ81" s="28">
        <v>0</v>
      </c>
      <c r="BK81" s="24"/>
      <c r="BL81" s="24"/>
      <c r="BM81" s="24"/>
      <c r="BN81" s="21">
        <f t="shared" si="33"/>
        <v>605</v>
      </c>
      <c r="BO81" s="21">
        <f t="shared" si="44"/>
        <v>172.24349999999998</v>
      </c>
      <c r="BP81" s="21">
        <f t="shared" si="34"/>
        <v>0</v>
      </c>
      <c r="BQ81" s="21">
        <f t="shared" si="45"/>
        <v>0</v>
      </c>
      <c r="BR81" s="24">
        <f t="shared" si="46"/>
        <v>0</v>
      </c>
      <c r="BS81" s="138">
        <v>605</v>
      </c>
      <c r="BT81" s="28">
        <v>172.24349999999998</v>
      </c>
      <c r="BU81" s="138">
        <v>0</v>
      </c>
      <c r="BV81" s="138">
        <v>0</v>
      </c>
      <c r="BW81" s="28">
        <v>0</v>
      </c>
      <c r="BX81" s="138">
        <v>0</v>
      </c>
      <c r="BY81" s="28">
        <v>0</v>
      </c>
      <c r="BZ81" s="28">
        <v>0</v>
      </c>
      <c r="CA81" s="21">
        <v>0</v>
      </c>
      <c r="CB81" s="138">
        <v>0</v>
      </c>
      <c r="CC81" s="28">
        <v>0</v>
      </c>
      <c r="CD81" s="138">
        <v>0</v>
      </c>
      <c r="CE81" s="28">
        <v>0</v>
      </c>
      <c r="CF81" s="28">
        <v>0</v>
      </c>
      <c r="CG81" s="28">
        <v>0</v>
      </c>
      <c r="CH81" s="138">
        <v>0</v>
      </c>
      <c r="CI81" s="21">
        <f t="shared" si="47"/>
        <v>0</v>
      </c>
      <c r="CJ81" s="138">
        <v>0</v>
      </c>
      <c r="CK81" s="138">
        <v>0</v>
      </c>
      <c r="CL81" s="28">
        <v>0</v>
      </c>
      <c r="CM81" s="138">
        <v>0</v>
      </c>
      <c r="CN81" s="138">
        <v>836.7</v>
      </c>
      <c r="CO81" s="28">
        <v>250.67532000000003</v>
      </c>
      <c r="CP81" s="138">
        <v>59.23</v>
      </c>
      <c r="CQ81" s="138">
        <v>836.7</v>
      </c>
      <c r="CR81" s="27">
        <v>230.42718000000002</v>
      </c>
      <c r="CS81" s="138">
        <v>59.23</v>
      </c>
      <c r="CT81" s="138">
        <v>0</v>
      </c>
      <c r="CU81" s="28">
        <v>0</v>
      </c>
      <c r="CV81" s="138">
        <v>0</v>
      </c>
      <c r="CW81" s="138">
        <v>0</v>
      </c>
      <c r="CX81" s="28">
        <v>0</v>
      </c>
      <c r="CY81" s="138">
        <v>0</v>
      </c>
      <c r="CZ81" s="27">
        <v>0</v>
      </c>
      <c r="DA81" s="28">
        <v>0</v>
      </c>
      <c r="DB81" s="27">
        <v>0</v>
      </c>
      <c r="DC81" s="138">
        <v>0</v>
      </c>
      <c r="DD81" s="28">
        <v>0</v>
      </c>
      <c r="DE81" s="138">
        <v>40</v>
      </c>
      <c r="DF81" s="138">
        <v>0</v>
      </c>
      <c r="DG81" s="21">
        <f>T81+Y81+AD81+AI81+AN81+AS81+AV81+AY81+BB81+BE81+BH81+BK81+BS81+BV81+BY81+CB81+CE81+CH81+CK81+CN81+CT81+CW81+CZ81+DC81</f>
        <v>24151.8</v>
      </c>
      <c r="DH81" s="21">
        <f>U81+Z81+AE81+AJ81+AO81+AT81+AW81+AZ81+BC81+BF81+BI81+BL81+BT81+BW81+BZ81+CC81+CF81+CI81+CL81+CO81+CU81+CX81+DA81+DD81</f>
        <v>9709.59482</v>
      </c>
      <c r="DI81" s="21">
        <f>V81+AA81+AF81+AK81+AP81+AU81+AX81+BA81+BD81+BG81+BJ81+BM81+BU81+BX81+CA81+CD81+CG81+CJ81+CM81+CP81+CV81+CY81+DB81+DE81+DF81</f>
        <v>9094.267</v>
      </c>
      <c r="DJ81" s="27">
        <v>0</v>
      </c>
      <c r="DK81" s="27">
        <v>0</v>
      </c>
      <c r="DL81" s="27">
        <v>0</v>
      </c>
      <c r="DM81" s="138">
        <v>2238</v>
      </c>
      <c r="DN81" s="27">
        <f t="shared" si="48"/>
        <v>1119</v>
      </c>
      <c r="DO81" s="138">
        <v>0</v>
      </c>
      <c r="DP81" s="27">
        <v>0</v>
      </c>
      <c r="DQ81" s="27">
        <v>0</v>
      </c>
      <c r="DR81" s="27">
        <v>0</v>
      </c>
      <c r="DS81" s="27">
        <v>0</v>
      </c>
      <c r="DT81" s="27">
        <v>0</v>
      </c>
      <c r="DU81" s="138">
        <v>0</v>
      </c>
      <c r="DV81" s="27">
        <v>0</v>
      </c>
      <c r="DW81" s="27">
        <v>0</v>
      </c>
      <c r="DX81" s="138">
        <v>0</v>
      </c>
      <c r="DY81" s="138">
        <v>0</v>
      </c>
      <c r="DZ81" s="27">
        <f t="shared" si="49"/>
        <v>0</v>
      </c>
      <c r="EA81" s="138">
        <v>0</v>
      </c>
      <c r="EB81" s="27">
        <v>0</v>
      </c>
      <c r="EC81" s="21">
        <f t="shared" si="35"/>
        <v>2238</v>
      </c>
      <c r="ED81" s="21">
        <f t="shared" si="35"/>
        <v>1119</v>
      </c>
      <c r="EE81" s="21">
        <f t="shared" si="36"/>
        <v>0</v>
      </c>
    </row>
    <row r="82" spans="1:135" s="32" customFormat="1" ht="20.25" customHeight="1">
      <c r="A82" s="22">
        <v>73</v>
      </c>
      <c r="B82" s="31" t="s">
        <v>120</v>
      </c>
      <c r="C82" s="21">
        <v>11665.8903</v>
      </c>
      <c r="D82" s="21">
        <v>17732.844</v>
      </c>
      <c r="E82" s="21">
        <f t="shared" si="37"/>
        <v>148552.8</v>
      </c>
      <c r="F82" s="21">
        <f t="shared" si="38"/>
        <v>65526.649999999994</v>
      </c>
      <c r="G82" s="21">
        <f t="shared" si="31"/>
        <v>66320.951</v>
      </c>
      <c r="H82" s="21">
        <f>G82/F82*100</f>
        <v>101.212180082455</v>
      </c>
      <c r="I82" s="21">
        <f>G82/E82*100</f>
        <v>44.64469939307775</v>
      </c>
      <c r="J82" s="21">
        <f>T82+Y82+AD82+AI82+AN82+AS82+BK82+BS82+BV82+BY82+CB82+CE82+CK82+CN82+CT82+CW82+DC82</f>
        <v>58500</v>
      </c>
      <c r="K82" s="21">
        <f>U82+Z82+AE82+AJ82+AO82+AT82+BL82+BT82+BW82+BZ82+CC82+CF82+CL82+CO82+CU82+CX82+DD82</f>
        <v>20500.249999999996</v>
      </c>
      <c r="L82" s="21">
        <f>V82+AA82+AF82+AK82+AP82+AU82+BM82+BU82+BX82+CA82+CD82+CG82+CM82+CP82+CV82+CY82+DE82+DF82</f>
        <v>21294.551</v>
      </c>
      <c r="M82" s="21">
        <f t="shared" si="39"/>
        <v>103.87459177327108</v>
      </c>
      <c r="N82" s="21">
        <f>L82/J82*100</f>
        <v>36.40094188034188</v>
      </c>
      <c r="O82" s="21">
        <f>T82+AD82</f>
        <v>25000</v>
      </c>
      <c r="P82" s="21">
        <f>U82+AE82</f>
        <v>9642.5</v>
      </c>
      <c r="Q82" s="21">
        <f>V82+AF82</f>
        <v>9427.77</v>
      </c>
      <c r="R82" s="21">
        <f t="shared" si="51"/>
        <v>97.77308789214416</v>
      </c>
      <c r="S82" s="24">
        <f>Q82/O82*100</f>
        <v>37.71108</v>
      </c>
      <c r="T82" s="137">
        <v>3540</v>
      </c>
      <c r="U82" s="21">
        <v>1365.378</v>
      </c>
      <c r="V82" s="138">
        <v>1773.924</v>
      </c>
      <c r="W82" s="21">
        <f t="shared" si="50"/>
        <v>129.92182384658315</v>
      </c>
      <c r="X82" s="24">
        <f>V82/T82*100</f>
        <v>50.110847457627116</v>
      </c>
      <c r="Y82" s="139">
        <v>18400</v>
      </c>
      <c r="Z82" s="21">
        <v>6066.48</v>
      </c>
      <c r="AA82" s="138">
        <v>3144.598</v>
      </c>
      <c r="AB82" s="21">
        <f t="shared" si="30"/>
        <v>51.83562790943018</v>
      </c>
      <c r="AC82" s="24">
        <f>AA82/Y82*100</f>
        <v>17.09020652173913</v>
      </c>
      <c r="AD82" s="138">
        <v>21460</v>
      </c>
      <c r="AE82" s="21">
        <v>8277.122</v>
      </c>
      <c r="AF82" s="138">
        <v>7653.846</v>
      </c>
      <c r="AG82" s="21">
        <f t="shared" si="40"/>
        <v>92.46989472910995</v>
      </c>
      <c r="AH82" s="24">
        <f>AF82/AD82*100</f>
        <v>35.66563839701771</v>
      </c>
      <c r="AI82" s="138">
        <v>1200</v>
      </c>
      <c r="AJ82" s="28">
        <v>664.08</v>
      </c>
      <c r="AK82" s="138">
        <v>745.74</v>
      </c>
      <c r="AL82" s="21">
        <f t="shared" si="32"/>
        <v>112.29671123960966</v>
      </c>
      <c r="AM82" s="24">
        <f t="shared" si="41"/>
        <v>62.145</v>
      </c>
      <c r="AN82" s="28">
        <v>0</v>
      </c>
      <c r="AO82" s="28">
        <v>0</v>
      </c>
      <c r="AP82" s="28">
        <v>0</v>
      </c>
      <c r="AQ82" s="21"/>
      <c r="AR82" s="24"/>
      <c r="AS82" s="29">
        <v>0</v>
      </c>
      <c r="AT82" s="29"/>
      <c r="AU82" s="24">
        <v>0</v>
      </c>
      <c r="AV82" s="24"/>
      <c r="AW82" s="24"/>
      <c r="AX82" s="24"/>
      <c r="AY82" s="138">
        <v>90052.8</v>
      </c>
      <c r="AZ82" s="28">
        <f t="shared" si="42"/>
        <v>45026.4</v>
      </c>
      <c r="BA82" s="138">
        <v>45026.4</v>
      </c>
      <c r="BB82" s="21"/>
      <c r="BC82" s="28">
        <v>0</v>
      </c>
      <c r="BD82" s="21">
        <v>0</v>
      </c>
      <c r="BE82" s="138">
        <v>0</v>
      </c>
      <c r="BF82" s="21">
        <f t="shared" si="43"/>
        <v>0</v>
      </c>
      <c r="BG82" s="138">
        <v>0</v>
      </c>
      <c r="BH82" s="28">
        <v>0</v>
      </c>
      <c r="BI82" s="28">
        <v>0</v>
      </c>
      <c r="BJ82" s="28">
        <v>0</v>
      </c>
      <c r="BK82" s="24"/>
      <c r="BL82" s="24"/>
      <c r="BM82" s="24"/>
      <c r="BN82" s="21">
        <f t="shared" si="33"/>
        <v>2500</v>
      </c>
      <c r="BO82" s="21">
        <f t="shared" si="44"/>
        <v>711.75</v>
      </c>
      <c r="BP82" s="21">
        <f t="shared" si="34"/>
        <v>832.318</v>
      </c>
      <c r="BQ82" s="21">
        <f t="shared" si="45"/>
        <v>116.93965577801193</v>
      </c>
      <c r="BR82" s="24">
        <f t="shared" si="46"/>
        <v>33.292719999999996</v>
      </c>
      <c r="BS82" s="138">
        <v>2500</v>
      </c>
      <c r="BT82" s="28">
        <v>711.75</v>
      </c>
      <c r="BU82" s="138">
        <v>832.318</v>
      </c>
      <c r="BV82" s="138">
        <v>0</v>
      </c>
      <c r="BW82" s="28">
        <v>0</v>
      </c>
      <c r="BX82" s="138">
        <v>0</v>
      </c>
      <c r="BY82" s="28">
        <v>0</v>
      </c>
      <c r="BZ82" s="28">
        <v>0</v>
      </c>
      <c r="CA82" s="21">
        <v>0</v>
      </c>
      <c r="CB82" s="138">
        <v>0</v>
      </c>
      <c r="CC82" s="28">
        <v>0</v>
      </c>
      <c r="CD82" s="138">
        <v>0</v>
      </c>
      <c r="CE82" s="28">
        <v>0</v>
      </c>
      <c r="CF82" s="28">
        <v>0</v>
      </c>
      <c r="CG82" s="28">
        <v>0</v>
      </c>
      <c r="CH82" s="138">
        <v>0</v>
      </c>
      <c r="CI82" s="21">
        <f t="shared" si="47"/>
        <v>0</v>
      </c>
      <c r="CJ82" s="138">
        <v>0</v>
      </c>
      <c r="CK82" s="138">
        <v>6000</v>
      </c>
      <c r="CL82" s="28">
        <v>1797.6000000000001</v>
      </c>
      <c r="CM82" s="138">
        <v>4197.07</v>
      </c>
      <c r="CN82" s="138">
        <v>5400</v>
      </c>
      <c r="CO82" s="28">
        <v>1617.8400000000001</v>
      </c>
      <c r="CP82" s="138">
        <v>1847.63</v>
      </c>
      <c r="CQ82" s="138">
        <v>5400</v>
      </c>
      <c r="CR82" s="27">
        <v>1487.1599999999999</v>
      </c>
      <c r="CS82" s="138">
        <v>1847.63</v>
      </c>
      <c r="CT82" s="138">
        <v>0</v>
      </c>
      <c r="CU82" s="28">
        <v>0</v>
      </c>
      <c r="CV82" s="138">
        <v>1099.425</v>
      </c>
      <c r="CW82" s="138">
        <v>0</v>
      </c>
      <c r="CX82" s="28">
        <v>0</v>
      </c>
      <c r="CY82" s="138">
        <v>0</v>
      </c>
      <c r="CZ82" s="27">
        <v>0</v>
      </c>
      <c r="DA82" s="28">
        <v>0</v>
      </c>
      <c r="DB82" s="27">
        <v>0</v>
      </c>
      <c r="DC82" s="138">
        <v>0</v>
      </c>
      <c r="DD82" s="28">
        <v>0</v>
      </c>
      <c r="DE82" s="138">
        <v>0</v>
      </c>
      <c r="DF82" s="138">
        <v>0</v>
      </c>
      <c r="DG82" s="21">
        <f>T82+Y82+AD82+AI82+AN82+AS82+AV82+AY82+BB82+BE82+BH82+BK82+BS82+BV82+BY82+CB82+CE82+CH82+CK82+CN82+CT82+CW82+CZ82+DC82</f>
        <v>148552.8</v>
      </c>
      <c r="DH82" s="21">
        <f>U82+Z82+AE82+AJ82+AO82+AT82+AW82+AZ82+BC82+BF82+BI82+BL82+BT82+BW82+BZ82+CC82+CF82+CI82+CL82+CO82+CU82+CX82+DA82+DD82</f>
        <v>65526.649999999994</v>
      </c>
      <c r="DI82" s="21">
        <f>V82+AA82+AF82+AK82+AP82+AU82+AX82+BA82+BD82+BG82+BJ82+BM82+BU82+BX82+CA82+CD82+CG82+CJ82+CM82+CP82+CV82+CY82+DB82+DE82+DF82</f>
        <v>66320.951</v>
      </c>
      <c r="DJ82" s="27">
        <v>0</v>
      </c>
      <c r="DK82" s="27">
        <v>0</v>
      </c>
      <c r="DL82" s="27">
        <v>0</v>
      </c>
      <c r="DM82" s="138">
        <v>0</v>
      </c>
      <c r="DN82" s="27">
        <f t="shared" si="48"/>
        <v>0</v>
      </c>
      <c r="DO82" s="138">
        <v>0</v>
      </c>
      <c r="DP82" s="27">
        <v>0</v>
      </c>
      <c r="DQ82" s="27">
        <v>0</v>
      </c>
      <c r="DR82" s="27">
        <v>0</v>
      </c>
      <c r="DS82" s="27">
        <v>0</v>
      </c>
      <c r="DT82" s="27">
        <v>0</v>
      </c>
      <c r="DU82" s="138">
        <v>0</v>
      </c>
      <c r="DV82" s="27">
        <v>0</v>
      </c>
      <c r="DW82" s="27">
        <v>0</v>
      </c>
      <c r="DX82" s="138">
        <v>0</v>
      </c>
      <c r="DY82" s="138">
        <v>0</v>
      </c>
      <c r="DZ82" s="27">
        <f t="shared" si="49"/>
        <v>0</v>
      </c>
      <c r="EA82" s="138">
        <v>0</v>
      </c>
      <c r="EB82" s="27">
        <v>0</v>
      </c>
      <c r="EC82" s="21">
        <f t="shared" si="35"/>
        <v>0</v>
      </c>
      <c r="ED82" s="21">
        <f t="shared" si="35"/>
        <v>0</v>
      </c>
      <c r="EE82" s="21">
        <f t="shared" si="36"/>
        <v>0</v>
      </c>
    </row>
    <row r="83" spans="1:135" s="32" customFormat="1" ht="20.25" customHeight="1">
      <c r="A83" s="22">
        <v>74</v>
      </c>
      <c r="B83" s="31" t="s">
        <v>121</v>
      </c>
      <c r="C83" s="21">
        <v>14901.0587</v>
      </c>
      <c r="D83" s="21">
        <v>43093.1303</v>
      </c>
      <c r="E83" s="21">
        <f t="shared" si="37"/>
        <v>187557.68500000003</v>
      </c>
      <c r="F83" s="21">
        <f t="shared" si="38"/>
        <v>86225.17912</v>
      </c>
      <c r="G83" s="21">
        <f t="shared" si="31"/>
        <v>74516.86300000001</v>
      </c>
      <c r="H83" s="21">
        <f>G83/F83*100</f>
        <v>86.42123305571164</v>
      </c>
      <c r="I83" s="21">
        <f>G83/E83*100</f>
        <v>39.73010383445498</v>
      </c>
      <c r="J83" s="21">
        <f>T83+Y83+AD83+AI83+AN83+AS83+BK83+BS83+BV83+BY83+CB83+CE83+CK83+CN83+CT83+CW83+DC83</f>
        <v>50134.3</v>
      </c>
      <c r="K83" s="21">
        <f>U83+Z83+AE83+AJ83+AO83+AT83+BL83+BT83+BW83+BZ83+CC83+CF83+CL83+CO83+CU83+CX83+DD83</f>
        <v>17513.48662</v>
      </c>
      <c r="L83" s="21">
        <f>V83+AA83+AF83+AK83+AP83+AU83+BM83+BU83+BX83+CA83+CD83+CG83+CM83+CP83+CV83+CY83+DE83+DF83</f>
        <v>9529.773</v>
      </c>
      <c r="M83" s="21">
        <f t="shared" si="39"/>
        <v>54.41391087207739</v>
      </c>
      <c r="N83" s="21">
        <f>L83/J83*100</f>
        <v>19.008489198014132</v>
      </c>
      <c r="O83" s="21">
        <f>T83+AD83</f>
        <v>19550</v>
      </c>
      <c r="P83" s="21">
        <f>U83+AE83</f>
        <v>7540.435</v>
      </c>
      <c r="Q83" s="21">
        <f>V83+AF83</f>
        <v>5568.826</v>
      </c>
      <c r="R83" s="21">
        <f t="shared" si="51"/>
        <v>73.85284801208418</v>
      </c>
      <c r="S83" s="24">
        <f>Q83/O83*100</f>
        <v>28.48504347826087</v>
      </c>
      <c r="T83" s="137">
        <v>950</v>
      </c>
      <c r="U83" s="21">
        <v>366.415</v>
      </c>
      <c r="V83" s="138">
        <v>142.495</v>
      </c>
      <c r="W83" s="21">
        <f>V83/U82:U83*100</f>
        <v>38.8889646984976</v>
      </c>
      <c r="X83" s="24">
        <f>V83/T83*100</f>
        <v>14.999473684210527</v>
      </c>
      <c r="Y83" s="139">
        <v>19500</v>
      </c>
      <c r="Z83" s="21">
        <v>6429.15</v>
      </c>
      <c r="AA83" s="138">
        <v>1801.317</v>
      </c>
      <c r="AB83" s="21">
        <f>AA83/Z83:Z83*100</f>
        <v>28.017965049812187</v>
      </c>
      <c r="AC83" s="24">
        <f>AA83/Y83*100</f>
        <v>9.237523076923077</v>
      </c>
      <c r="AD83" s="138">
        <v>18600</v>
      </c>
      <c r="AE83" s="21">
        <v>7174.02</v>
      </c>
      <c r="AF83" s="138">
        <v>5426.331</v>
      </c>
      <c r="AG83" s="21">
        <f t="shared" si="40"/>
        <v>75.63863775121898</v>
      </c>
      <c r="AH83" s="24">
        <f>AF83/AD83*100</f>
        <v>29.173822580645165</v>
      </c>
      <c r="AI83" s="138">
        <v>1084.3</v>
      </c>
      <c r="AJ83" s="28">
        <v>600.0516200000001</v>
      </c>
      <c r="AK83" s="138">
        <v>806.8</v>
      </c>
      <c r="AL83" s="21">
        <f t="shared" si="32"/>
        <v>134.45509904631203</v>
      </c>
      <c r="AM83" s="24">
        <f t="shared" si="41"/>
        <v>74.40745181222908</v>
      </c>
      <c r="AN83" s="28">
        <v>0</v>
      </c>
      <c r="AO83" s="28">
        <v>0</v>
      </c>
      <c r="AP83" s="28">
        <v>0</v>
      </c>
      <c r="AQ83" s="21"/>
      <c r="AR83" s="24"/>
      <c r="AS83" s="29">
        <v>0</v>
      </c>
      <c r="AT83" s="29"/>
      <c r="AU83" s="24">
        <v>0</v>
      </c>
      <c r="AV83" s="24"/>
      <c r="AW83" s="24"/>
      <c r="AX83" s="24"/>
      <c r="AY83" s="138">
        <v>115626.1</v>
      </c>
      <c r="AZ83" s="28">
        <f t="shared" si="42"/>
        <v>57813.05</v>
      </c>
      <c r="BA83" s="138">
        <v>57813.1</v>
      </c>
      <c r="BB83" s="21"/>
      <c r="BC83" s="28">
        <v>0</v>
      </c>
      <c r="BD83" s="21">
        <v>0</v>
      </c>
      <c r="BE83" s="138">
        <v>0</v>
      </c>
      <c r="BF83" s="21">
        <f t="shared" si="43"/>
        <v>0</v>
      </c>
      <c r="BG83" s="138">
        <v>0</v>
      </c>
      <c r="BH83" s="28">
        <v>0</v>
      </c>
      <c r="BI83" s="28">
        <v>0</v>
      </c>
      <c r="BJ83" s="28">
        <v>0</v>
      </c>
      <c r="BK83" s="24"/>
      <c r="BL83" s="24"/>
      <c r="BM83" s="24"/>
      <c r="BN83" s="21">
        <f t="shared" si="33"/>
        <v>3500</v>
      </c>
      <c r="BO83" s="21">
        <f t="shared" si="44"/>
        <v>996.4499999999999</v>
      </c>
      <c r="BP83" s="21">
        <f t="shared" si="34"/>
        <v>600.1</v>
      </c>
      <c r="BQ83" s="21">
        <f t="shared" si="45"/>
        <v>60.22379447036982</v>
      </c>
      <c r="BR83" s="24">
        <f t="shared" si="46"/>
        <v>17.145714285714288</v>
      </c>
      <c r="BS83" s="138">
        <v>3500</v>
      </c>
      <c r="BT83" s="28">
        <v>996.4499999999999</v>
      </c>
      <c r="BU83" s="138">
        <v>600.1</v>
      </c>
      <c r="BV83" s="138">
        <v>0</v>
      </c>
      <c r="BW83" s="28">
        <v>0</v>
      </c>
      <c r="BX83" s="138">
        <v>0</v>
      </c>
      <c r="BY83" s="28">
        <v>0</v>
      </c>
      <c r="BZ83" s="28">
        <v>0</v>
      </c>
      <c r="CA83" s="21">
        <v>0</v>
      </c>
      <c r="CB83" s="138">
        <v>0</v>
      </c>
      <c r="CC83" s="28">
        <v>0</v>
      </c>
      <c r="CD83" s="138">
        <v>0</v>
      </c>
      <c r="CE83" s="28">
        <v>0</v>
      </c>
      <c r="CF83" s="28">
        <v>0</v>
      </c>
      <c r="CG83" s="28">
        <v>0</v>
      </c>
      <c r="CH83" s="138">
        <v>0</v>
      </c>
      <c r="CI83" s="21">
        <f t="shared" si="47"/>
        <v>0</v>
      </c>
      <c r="CJ83" s="138">
        <v>0</v>
      </c>
      <c r="CK83" s="138">
        <v>0</v>
      </c>
      <c r="CL83" s="28">
        <v>0</v>
      </c>
      <c r="CM83" s="138">
        <v>0</v>
      </c>
      <c r="CN83" s="138">
        <v>6500</v>
      </c>
      <c r="CO83" s="28">
        <v>1947.4</v>
      </c>
      <c r="CP83" s="138">
        <v>752.73</v>
      </c>
      <c r="CQ83" s="138">
        <v>6400</v>
      </c>
      <c r="CR83" s="27">
        <v>1762.56</v>
      </c>
      <c r="CS83" s="138">
        <v>733.43</v>
      </c>
      <c r="CT83" s="138">
        <v>0</v>
      </c>
      <c r="CU83" s="28">
        <v>0</v>
      </c>
      <c r="CV83" s="138">
        <v>0</v>
      </c>
      <c r="CW83" s="138">
        <v>0</v>
      </c>
      <c r="CX83" s="28">
        <v>0</v>
      </c>
      <c r="CY83" s="138">
        <v>0</v>
      </c>
      <c r="CZ83" s="27">
        <v>0</v>
      </c>
      <c r="DA83" s="28">
        <v>0</v>
      </c>
      <c r="DB83" s="27">
        <v>0</v>
      </c>
      <c r="DC83" s="138">
        <v>0</v>
      </c>
      <c r="DD83" s="28">
        <v>0</v>
      </c>
      <c r="DE83" s="138">
        <v>0</v>
      </c>
      <c r="DF83" s="138">
        <v>0</v>
      </c>
      <c r="DG83" s="21">
        <f>T83+Y83+AD83+AI83+AN83+AS83+AV83+AY83+BB83+BE83+BH83+BK83+BS83+BV83+BY83+CB83+CE83+CH83+CK83+CN83+CT83+CW83+CZ83+DC83</f>
        <v>165760.40000000002</v>
      </c>
      <c r="DH83" s="21">
        <f>U83+Z83+AE83+AJ83+AO83+AT83+AW83+AZ83+BC83+BF83+BI83+BL83+BT83+BW83+BZ83+CC83+CF83+CI83+CL83+CO83+CU83+CX83+DA83+DD83</f>
        <v>75326.53662</v>
      </c>
      <c r="DI83" s="21">
        <f>V83+AA83+AF83+AK83+AP83+AU83+AX83+BA83+BD83+BG83+BJ83+BM83+BU83+BX83+CA83+CD83+CG83+CJ83+CM83+CP83+CV83+CY83+DB83+DE83+DF83</f>
        <v>67342.873</v>
      </c>
      <c r="DJ83" s="27">
        <v>0</v>
      </c>
      <c r="DK83" s="27">
        <v>0</v>
      </c>
      <c r="DL83" s="27">
        <v>0</v>
      </c>
      <c r="DM83" s="138">
        <v>21797.285</v>
      </c>
      <c r="DN83" s="27">
        <f t="shared" si="48"/>
        <v>10898.6425</v>
      </c>
      <c r="DO83" s="138">
        <v>7173.99</v>
      </c>
      <c r="DP83" s="27">
        <v>0</v>
      </c>
      <c r="DQ83" s="27">
        <v>0</v>
      </c>
      <c r="DR83" s="27">
        <v>0</v>
      </c>
      <c r="DS83" s="27">
        <v>0</v>
      </c>
      <c r="DT83" s="27">
        <v>0</v>
      </c>
      <c r="DU83" s="138">
        <v>0</v>
      </c>
      <c r="DV83" s="27">
        <v>0</v>
      </c>
      <c r="DW83" s="27">
        <v>0</v>
      </c>
      <c r="DX83" s="138">
        <v>0</v>
      </c>
      <c r="DY83" s="138">
        <v>20000</v>
      </c>
      <c r="DZ83" s="27">
        <f t="shared" si="49"/>
        <v>10000</v>
      </c>
      <c r="EA83" s="138">
        <v>0</v>
      </c>
      <c r="EB83" s="27">
        <v>0</v>
      </c>
      <c r="EC83" s="21">
        <f t="shared" si="35"/>
        <v>41797.285</v>
      </c>
      <c r="ED83" s="21">
        <f t="shared" si="35"/>
        <v>20898.6425</v>
      </c>
      <c r="EE83" s="21">
        <f t="shared" si="36"/>
        <v>7173.99</v>
      </c>
    </row>
    <row r="84" spans="1:135" s="32" customFormat="1" ht="20.25" customHeight="1">
      <c r="A84" s="22">
        <v>75</v>
      </c>
      <c r="B84" s="31" t="s">
        <v>122</v>
      </c>
      <c r="C84" s="21">
        <v>67617.3241</v>
      </c>
      <c r="D84" s="21">
        <v>15614.8545</v>
      </c>
      <c r="E84" s="21">
        <f t="shared" si="37"/>
        <v>85896.33</v>
      </c>
      <c r="F84" s="21">
        <f t="shared" si="38"/>
        <v>36712.70318</v>
      </c>
      <c r="G84" s="21">
        <f t="shared" si="31"/>
        <v>42379.5432</v>
      </c>
      <c r="H84" s="21">
        <f>G84/F84*100</f>
        <v>115.43563815558842</v>
      </c>
      <c r="I84" s="21">
        <f>G84/E84*100</f>
        <v>49.338013859265004</v>
      </c>
      <c r="J84" s="21">
        <f>T84+Y84+AD84+AI84+AN84+AS84+BK84+BS84+BV84+BY84+CB84+CE84+CK84+CN84+CT84+CW84+DC84</f>
        <v>26307.2</v>
      </c>
      <c r="K84" s="21">
        <f>U84+Z84+AE84+AJ84+AO84+AT84+BL84+BT84+BW84+BZ84+CC84+CF84+CL84+CO84+CU84+CX84+DD84</f>
        <v>6918.138180000001</v>
      </c>
      <c r="L84" s="21">
        <f>V84+AA84+AF84+AK84+AP84+AU84+BM84+BU84+BX84+CA84+CD84+CG84+CM84+CP84+CV84+CY84+DE84+DF84</f>
        <v>12407.213199999998</v>
      </c>
      <c r="M84" s="21">
        <f t="shared" si="39"/>
        <v>179.34324058268516</v>
      </c>
      <c r="N84" s="21">
        <f>L84/J84*100</f>
        <v>47.16280409925799</v>
      </c>
      <c r="O84" s="21">
        <f>T84+AD84</f>
        <v>12800</v>
      </c>
      <c r="P84" s="21">
        <f>U84+AE84</f>
        <v>4936.96</v>
      </c>
      <c r="Q84" s="21">
        <f>V84+AF84</f>
        <v>8112.9676</v>
      </c>
      <c r="R84" s="21">
        <f t="shared" si="51"/>
        <v>164.3312402774177</v>
      </c>
      <c r="S84" s="24">
        <f>Q84/O84*100</f>
        <v>63.382559375</v>
      </c>
      <c r="T84" s="137">
        <v>1800</v>
      </c>
      <c r="U84" s="21">
        <v>694.26</v>
      </c>
      <c r="V84" s="138">
        <v>1629.8326</v>
      </c>
      <c r="W84" s="21">
        <f t="shared" si="50"/>
        <v>234.75824619018812</v>
      </c>
      <c r="X84" s="24">
        <f>V84/T84*100</f>
        <v>90.54625555555556</v>
      </c>
      <c r="Y84" s="139">
        <v>8840</v>
      </c>
      <c r="Z84" s="21">
        <v>517.6289999999999</v>
      </c>
      <c r="AA84" s="138">
        <v>1453.6076</v>
      </c>
      <c r="AB84" s="21">
        <f aca="true" t="shared" si="52" ref="AB84:AB104">AA84/Z83:Z84*100</f>
        <v>280.8203558919613</v>
      </c>
      <c r="AC84" s="24">
        <f>AA84/Y84*100</f>
        <v>16.443524886877828</v>
      </c>
      <c r="AD84" s="138">
        <v>11000</v>
      </c>
      <c r="AE84" s="21">
        <v>4242.7</v>
      </c>
      <c r="AF84" s="138">
        <v>6483.135</v>
      </c>
      <c r="AG84" s="21">
        <f t="shared" si="40"/>
        <v>152.80682112805525</v>
      </c>
      <c r="AH84" s="24">
        <f>AF84/AD84*100</f>
        <v>58.93759090909091</v>
      </c>
      <c r="AI84" s="138">
        <v>274.2</v>
      </c>
      <c r="AJ84" s="28">
        <v>151.74228000000002</v>
      </c>
      <c r="AK84" s="138">
        <v>152.4</v>
      </c>
      <c r="AL84" s="21">
        <f t="shared" si="32"/>
        <v>100.43344544447335</v>
      </c>
      <c r="AM84" s="24">
        <f t="shared" si="41"/>
        <v>55.57986870897156</v>
      </c>
      <c r="AN84" s="28">
        <v>0</v>
      </c>
      <c r="AO84" s="28">
        <v>0</v>
      </c>
      <c r="AP84" s="28">
        <v>0</v>
      </c>
      <c r="AQ84" s="21"/>
      <c r="AR84" s="24"/>
      <c r="AS84" s="29">
        <v>0</v>
      </c>
      <c r="AT84" s="29"/>
      <c r="AU84" s="24">
        <v>0</v>
      </c>
      <c r="AV84" s="24"/>
      <c r="AW84" s="24"/>
      <c r="AX84" s="24"/>
      <c r="AY84" s="138">
        <v>59233.6</v>
      </c>
      <c r="AZ84" s="28">
        <f t="shared" si="42"/>
        <v>29616.8</v>
      </c>
      <c r="BA84" s="138">
        <v>29616.8</v>
      </c>
      <c r="BB84" s="21"/>
      <c r="BC84" s="28">
        <v>0</v>
      </c>
      <c r="BD84" s="21">
        <v>0</v>
      </c>
      <c r="BE84" s="138">
        <v>0</v>
      </c>
      <c r="BF84" s="21">
        <f t="shared" si="43"/>
        <v>0</v>
      </c>
      <c r="BG84" s="138">
        <v>0</v>
      </c>
      <c r="BH84" s="28">
        <v>0</v>
      </c>
      <c r="BI84" s="28">
        <v>0</v>
      </c>
      <c r="BJ84" s="28">
        <v>0</v>
      </c>
      <c r="BK84" s="24"/>
      <c r="BL84" s="24"/>
      <c r="BM84" s="24"/>
      <c r="BN84" s="21">
        <f t="shared" si="33"/>
        <v>291</v>
      </c>
      <c r="BO84" s="21">
        <f t="shared" si="44"/>
        <v>82.8477</v>
      </c>
      <c r="BP84" s="21">
        <f t="shared" si="34"/>
        <v>0</v>
      </c>
      <c r="BQ84" s="21">
        <f t="shared" si="45"/>
        <v>0</v>
      </c>
      <c r="BR84" s="24">
        <f t="shared" si="46"/>
        <v>0</v>
      </c>
      <c r="BS84" s="138">
        <v>291</v>
      </c>
      <c r="BT84" s="28">
        <v>82.8477</v>
      </c>
      <c r="BU84" s="138">
        <v>0</v>
      </c>
      <c r="BV84" s="138">
        <v>0</v>
      </c>
      <c r="BW84" s="28">
        <v>0</v>
      </c>
      <c r="BX84" s="138">
        <v>0</v>
      </c>
      <c r="BY84" s="28">
        <v>0</v>
      </c>
      <c r="BZ84" s="28">
        <v>0</v>
      </c>
      <c r="CA84" s="21">
        <v>0</v>
      </c>
      <c r="CB84" s="138">
        <v>0</v>
      </c>
      <c r="CC84" s="28">
        <v>0</v>
      </c>
      <c r="CD84" s="138">
        <v>0</v>
      </c>
      <c r="CE84" s="28">
        <v>0</v>
      </c>
      <c r="CF84" s="28">
        <v>0</v>
      </c>
      <c r="CG84" s="28">
        <v>0</v>
      </c>
      <c r="CH84" s="138">
        <v>0</v>
      </c>
      <c r="CI84" s="21">
        <f t="shared" si="47"/>
        <v>0</v>
      </c>
      <c r="CJ84" s="138">
        <v>0</v>
      </c>
      <c r="CK84" s="138">
        <v>0</v>
      </c>
      <c r="CL84" s="28">
        <v>0</v>
      </c>
      <c r="CM84" s="138">
        <v>0</v>
      </c>
      <c r="CN84" s="138">
        <v>4102</v>
      </c>
      <c r="CO84" s="28">
        <v>1228.9592000000002</v>
      </c>
      <c r="CP84" s="138">
        <v>1317.678</v>
      </c>
      <c r="CQ84" s="138">
        <v>4102</v>
      </c>
      <c r="CR84" s="27">
        <v>1129.6908</v>
      </c>
      <c r="CS84" s="138">
        <v>750.228</v>
      </c>
      <c r="CT84" s="138">
        <v>0</v>
      </c>
      <c r="CU84" s="28">
        <v>0</v>
      </c>
      <c r="CV84" s="138">
        <v>970.66</v>
      </c>
      <c r="CW84" s="138">
        <v>0</v>
      </c>
      <c r="CX84" s="28">
        <v>0</v>
      </c>
      <c r="CY84" s="138">
        <v>399.9</v>
      </c>
      <c r="CZ84" s="27">
        <v>0</v>
      </c>
      <c r="DA84" s="28">
        <v>0</v>
      </c>
      <c r="DB84" s="27">
        <v>0</v>
      </c>
      <c r="DC84" s="138">
        <v>0</v>
      </c>
      <c r="DD84" s="28">
        <v>0</v>
      </c>
      <c r="DE84" s="138">
        <v>0</v>
      </c>
      <c r="DF84" s="138">
        <v>0</v>
      </c>
      <c r="DG84" s="21">
        <f>T84+Y84+AD84+AI84+AN84+AS84+AV84+AY84+BB84+BE84+BH84+BK84+BS84+BV84+BY84+CB84+CE84+CH84+CK84+CN84+CT84+CW84+CZ84+DC84</f>
        <v>85540.8</v>
      </c>
      <c r="DH84" s="21">
        <f>U84+Z84+AE84+AJ84+AO84+AT84+AW84+AZ84+BC84+BF84+BI84+BL84+BT84+BW84+BZ84+CC84+CF84+CI84+CL84+CO84+CU84+CX84+DA84+DD84</f>
        <v>36534.93818</v>
      </c>
      <c r="DI84" s="21">
        <f>V84+AA84+AF84+AK84+AP84+AU84+AX84+BA84+BD84+BG84+BJ84+BM84+BU84+BX84+CA84+CD84+CG84+CJ84+CM84+CP84+CV84+CY84+DB84+DE84+DF84</f>
        <v>42024.0132</v>
      </c>
      <c r="DJ84" s="27">
        <v>0</v>
      </c>
      <c r="DK84" s="27">
        <v>0</v>
      </c>
      <c r="DL84" s="27">
        <v>0</v>
      </c>
      <c r="DM84" s="138">
        <v>355.53</v>
      </c>
      <c r="DN84" s="27">
        <f t="shared" si="48"/>
        <v>177.765</v>
      </c>
      <c r="DO84" s="138">
        <v>355.53</v>
      </c>
      <c r="DP84" s="27">
        <v>0</v>
      </c>
      <c r="DQ84" s="27">
        <v>0</v>
      </c>
      <c r="DR84" s="27">
        <v>0</v>
      </c>
      <c r="DS84" s="27">
        <v>0</v>
      </c>
      <c r="DT84" s="27">
        <v>0</v>
      </c>
      <c r="DU84" s="138">
        <v>0</v>
      </c>
      <c r="DV84" s="27">
        <v>0</v>
      </c>
      <c r="DW84" s="27">
        <v>0</v>
      </c>
      <c r="DX84" s="138">
        <v>0</v>
      </c>
      <c r="DY84" s="138">
        <v>0</v>
      </c>
      <c r="DZ84" s="27">
        <f t="shared" si="49"/>
        <v>0</v>
      </c>
      <c r="EA84" s="138">
        <v>0</v>
      </c>
      <c r="EB84" s="27">
        <v>0</v>
      </c>
      <c r="EC84" s="21">
        <f t="shared" si="35"/>
        <v>355.53</v>
      </c>
      <c r="ED84" s="21">
        <f t="shared" si="35"/>
        <v>177.765</v>
      </c>
      <c r="EE84" s="21">
        <f t="shared" si="36"/>
        <v>355.53</v>
      </c>
    </row>
    <row r="85" spans="1:135" s="32" customFormat="1" ht="20.25" customHeight="1">
      <c r="A85" s="22">
        <v>76</v>
      </c>
      <c r="B85" s="31" t="s">
        <v>123</v>
      </c>
      <c r="C85" s="21">
        <v>4121.9952</v>
      </c>
      <c r="D85" s="21">
        <v>3946.0775</v>
      </c>
      <c r="E85" s="21">
        <f t="shared" si="37"/>
        <v>30909</v>
      </c>
      <c r="F85" s="21">
        <f t="shared" si="38"/>
        <v>13575.079209999998</v>
      </c>
      <c r="G85" s="21">
        <f t="shared" si="31"/>
        <v>13387.687</v>
      </c>
      <c r="H85" s="21">
        <f>G85/F85*100</f>
        <v>98.6195866182353</v>
      </c>
      <c r="I85" s="21">
        <f>G85/E85*100</f>
        <v>43.31323239185998</v>
      </c>
      <c r="J85" s="21">
        <f>T85+Y85+AD85+AI85+AN85+AS85+BK85+BS85+BV85+BY85+CB85+CE85+CK85+CN85+CT85+CW85+DC85</f>
        <v>10559.3</v>
      </c>
      <c r="K85" s="21">
        <f>U85+Z85+AE85+AJ85+AO85+AT85+BL85+BT85+BW85+BZ85+CC85+CF85+CL85+CO85+CU85+CX85+DD85</f>
        <v>3400.229210000001</v>
      </c>
      <c r="L85" s="21">
        <f>V85+AA85+AF85+AK85+AP85+AU85+BM85+BU85+BX85+CA85+CD85+CG85+CM85+CP85+CV85+CY85+DE85+DF85</f>
        <v>3212.787</v>
      </c>
      <c r="M85" s="21">
        <f t="shared" si="39"/>
        <v>94.48736545616579</v>
      </c>
      <c r="N85" s="21">
        <f>L85/J85*100</f>
        <v>30.426136202210373</v>
      </c>
      <c r="O85" s="21">
        <f>T85+AD85</f>
        <v>2942</v>
      </c>
      <c r="P85" s="21">
        <f>U85+AE85</f>
        <v>1134.7294000000002</v>
      </c>
      <c r="Q85" s="21">
        <f>V85+AF85</f>
        <v>998.042</v>
      </c>
      <c r="R85" s="21">
        <f t="shared" si="51"/>
        <v>87.95418537670743</v>
      </c>
      <c r="S85" s="24">
        <f>Q85/O85*100</f>
        <v>33.92392929979606</v>
      </c>
      <c r="T85" s="137"/>
      <c r="U85" s="21">
        <v>0</v>
      </c>
      <c r="V85" s="138">
        <v>0.119</v>
      </c>
      <c r="W85" s="21" t="e">
        <f t="shared" si="50"/>
        <v>#DIV/0!</v>
      </c>
      <c r="X85" s="24" t="e">
        <f>V85/T85*100</f>
        <v>#DIV/0!</v>
      </c>
      <c r="Y85" s="139">
        <v>761.3</v>
      </c>
      <c r="Z85" s="21">
        <v>251.00060999999997</v>
      </c>
      <c r="AA85" s="138">
        <v>0</v>
      </c>
      <c r="AB85" s="21">
        <f t="shared" si="52"/>
        <v>0</v>
      </c>
      <c r="AC85" s="24">
        <f>AA85/Y85*100</f>
        <v>0</v>
      </c>
      <c r="AD85" s="138">
        <v>2942</v>
      </c>
      <c r="AE85" s="21">
        <v>1134.7294000000002</v>
      </c>
      <c r="AF85" s="138">
        <v>997.923</v>
      </c>
      <c r="AG85" s="21">
        <f t="shared" si="40"/>
        <v>87.9436982949415</v>
      </c>
      <c r="AH85" s="24">
        <f>AF85/AD85*100</f>
        <v>33.91988443235894</v>
      </c>
      <c r="AI85" s="138">
        <v>32</v>
      </c>
      <c r="AJ85" s="28">
        <v>17.7088</v>
      </c>
      <c r="AK85" s="138">
        <v>32</v>
      </c>
      <c r="AL85" s="21">
        <f t="shared" si="32"/>
        <v>180.70112034694614</v>
      </c>
      <c r="AM85" s="24">
        <f t="shared" si="41"/>
        <v>100</v>
      </c>
      <c r="AN85" s="28">
        <v>0</v>
      </c>
      <c r="AO85" s="28">
        <v>0</v>
      </c>
      <c r="AP85" s="28">
        <v>0</v>
      </c>
      <c r="AQ85" s="21"/>
      <c r="AR85" s="24"/>
      <c r="AS85" s="29">
        <v>0</v>
      </c>
      <c r="AT85" s="29"/>
      <c r="AU85" s="24">
        <v>0</v>
      </c>
      <c r="AV85" s="24"/>
      <c r="AW85" s="24"/>
      <c r="AX85" s="24"/>
      <c r="AY85" s="138">
        <v>20349.7</v>
      </c>
      <c r="AZ85" s="28">
        <f t="shared" si="42"/>
        <v>10174.85</v>
      </c>
      <c r="BA85" s="138">
        <v>10174.9</v>
      </c>
      <c r="BB85" s="21"/>
      <c r="BC85" s="28">
        <v>0</v>
      </c>
      <c r="BD85" s="21">
        <v>0</v>
      </c>
      <c r="BE85" s="138">
        <v>0</v>
      </c>
      <c r="BF85" s="21">
        <f t="shared" si="43"/>
        <v>0</v>
      </c>
      <c r="BG85" s="138">
        <v>0</v>
      </c>
      <c r="BH85" s="28">
        <v>0</v>
      </c>
      <c r="BI85" s="28">
        <v>0</v>
      </c>
      <c r="BJ85" s="28">
        <v>0</v>
      </c>
      <c r="BK85" s="24"/>
      <c r="BL85" s="24"/>
      <c r="BM85" s="24"/>
      <c r="BN85" s="21">
        <f t="shared" si="33"/>
        <v>3200</v>
      </c>
      <c r="BO85" s="21">
        <f t="shared" si="44"/>
        <v>911.04</v>
      </c>
      <c r="BP85" s="21">
        <f t="shared" si="34"/>
        <v>80</v>
      </c>
      <c r="BQ85" s="21">
        <f t="shared" si="45"/>
        <v>8.78117316473481</v>
      </c>
      <c r="BR85" s="24">
        <f t="shared" si="46"/>
        <v>2.5</v>
      </c>
      <c r="BS85" s="138">
        <v>3200</v>
      </c>
      <c r="BT85" s="28">
        <v>911.04</v>
      </c>
      <c r="BU85" s="138">
        <v>80</v>
      </c>
      <c r="BV85" s="138">
        <v>0</v>
      </c>
      <c r="BW85" s="28">
        <v>0</v>
      </c>
      <c r="BX85" s="138">
        <v>0</v>
      </c>
      <c r="BY85" s="28">
        <v>0</v>
      </c>
      <c r="BZ85" s="28">
        <v>0</v>
      </c>
      <c r="CA85" s="21">
        <v>0</v>
      </c>
      <c r="CB85" s="138">
        <v>0</v>
      </c>
      <c r="CC85" s="28">
        <v>0</v>
      </c>
      <c r="CD85" s="138">
        <v>0</v>
      </c>
      <c r="CE85" s="28">
        <v>0</v>
      </c>
      <c r="CF85" s="28">
        <v>0</v>
      </c>
      <c r="CG85" s="28">
        <v>0</v>
      </c>
      <c r="CH85" s="138">
        <v>0</v>
      </c>
      <c r="CI85" s="21">
        <f t="shared" si="47"/>
        <v>0</v>
      </c>
      <c r="CJ85" s="138">
        <v>0</v>
      </c>
      <c r="CK85" s="138">
        <v>3000</v>
      </c>
      <c r="CL85" s="28">
        <v>898.8000000000001</v>
      </c>
      <c r="CM85" s="138">
        <v>2096.825</v>
      </c>
      <c r="CN85" s="138">
        <v>624</v>
      </c>
      <c r="CO85" s="28">
        <v>186.9504</v>
      </c>
      <c r="CP85" s="138">
        <v>5.92</v>
      </c>
      <c r="CQ85" s="138">
        <v>624</v>
      </c>
      <c r="CR85" s="27">
        <v>171.8496</v>
      </c>
      <c r="CS85" s="138">
        <v>5.92</v>
      </c>
      <c r="CT85" s="138">
        <v>0</v>
      </c>
      <c r="CU85" s="28">
        <v>0</v>
      </c>
      <c r="CV85" s="138">
        <v>0</v>
      </c>
      <c r="CW85" s="138">
        <v>0</v>
      </c>
      <c r="CX85" s="28">
        <v>0</v>
      </c>
      <c r="CY85" s="138">
        <v>0</v>
      </c>
      <c r="CZ85" s="27">
        <v>0</v>
      </c>
      <c r="DA85" s="28">
        <v>0</v>
      </c>
      <c r="DB85" s="27">
        <v>0</v>
      </c>
      <c r="DC85" s="138">
        <v>0</v>
      </c>
      <c r="DD85" s="28">
        <v>0</v>
      </c>
      <c r="DE85" s="138">
        <v>0</v>
      </c>
      <c r="DF85" s="138">
        <v>0</v>
      </c>
      <c r="DG85" s="21">
        <f>T85+Y85+AD85+AI85+AN85+AS85+AV85+AY85+BB85+BE85+BH85+BK85+BS85+BV85+BY85+CB85+CE85+CH85+CK85+CN85+CT85+CW85+CZ85+DC85</f>
        <v>30909</v>
      </c>
      <c r="DH85" s="21">
        <f>U85+Z85+AE85+AJ85+AO85+AT85+AW85+AZ85+BC85+BF85+BI85+BL85+BT85+BW85+BZ85+CC85+CF85+CI85+CL85+CO85+CU85+CX85+DA85+DD85</f>
        <v>13575.079209999998</v>
      </c>
      <c r="DI85" s="21">
        <f>V85+AA85+AF85+AK85+AP85+AU85+AX85+BA85+BD85+BG85+BJ85+BM85+BU85+BX85+CA85+CD85+CG85+CJ85+CM85+CP85+CV85+CY85+DB85+DE85+DF85</f>
        <v>13387.687</v>
      </c>
      <c r="DJ85" s="27">
        <v>0</v>
      </c>
      <c r="DK85" s="27">
        <v>0</v>
      </c>
      <c r="DL85" s="27">
        <v>0</v>
      </c>
      <c r="DM85" s="138">
        <v>0</v>
      </c>
      <c r="DN85" s="27">
        <f t="shared" si="48"/>
        <v>0</v>
      </c>
      <c r="DO85" s="138">
        <v>0</v>
      </c>
      <c r="DP85" s="27">
        <v>0</v>
      </c>
      <c r="DQ85" s="27">
        <v>0</v>
      </c>
      <c r="DR85" s="27">
        <v>0</v>
      </c>
      <c r="DS85" s="27">
        <v>0</v>
      </c>
      <c r="DT85" s="27">
        <v>0</v>
      </c>
      <c r="DU85" s="138">
        <v>0</v>
      </c>
      <c r="DV85" s="27">
        <v>0</v>
      </c>
      <c r="DW85" s="27">
        <v>0</v>
      </c>
      <c r="DX85" s="138">
        <v>0</v>
      </c>
      <c r="DY85" s="138">
        <v>0</v>
      </c>
      <c r="DZ85" s="27">
        <f t="shared" si="49"/>
        <v>0</v>
      </c>
      <c r="EA85" s="138">
        <v>0</v>
      </c>
      <c r="EB85" s="27">
        <v>0</v>
      </c>
      <c r="EC85" s="21">
        <f t="shared" si="35"/>
        <v>0</v>
      </c>
      <c r="ED85" s="21">
        <f t="shared" si="35"/>
        <v>0</v>
      </c>
      <c r="EE85" s="21">
        <f t="shared" si="36"/>
        <v>0</v>
      </c>
    </row>
    <row r="86" spans="1:135" s="32" customFormat="1" ht="20.25" customHeight="1">
      <c r="A86" s="22">
        <v>77</v>
      </c>
      <c r="B86" s="31" t="s">
        <v>124</v>
      </c>
      <c r="C86" s="21">
        <v>3803.9025</v>
      </c>
      <c r="D86" s="21">
        <v>14860.3889</v>
      </c>
      <c r="E86" s="21">
        <f t="shared" si="37"/>
        <v>54499.600000000006</v>
      </c>
      <c r="F86" s="21">
        <f t="shared" si="38"/>
        <v>22690.884039999997</v>
      </c>
      <c r="G86" s="21">
        <f t="shared" si="31"/>
        <v>27631.551</v>
      </c>
      <c r="H86" s="21">
        <f>G86/F86*100</f>
        <v>121.77379669866755</v>
      </c>
      <c r="I86" s="21">
        <f>G86/E86*100</f>
        <v>50.7004656914913</v>
      </c>
      <c r="J86" s="21">
        <f>T86+Y86+AD86+AI86+AN86+AS86+BK86+BS86+BV86+BY86+CB86+CE86+CK86+CN86+CT86+CW86+DC86</f>
        <v>31262.8</v>
      </c>
      <c r="K86" s="21">
        <f>U86+Z86+AE86+AJ86+AO86+AT86+BL86+BT86+BW86+BZ86+CC86+CF86+CL86+CO86+CU86+CX86+DD86</f>
        <v>11072.48404</v>
      </c>
      <c r="L86" s="21">
        <f>V86+AA86+AF86+AK86+AP86+AU86+BM86+BU86+BX86+CA86+CD86+CG86+CM86+CP86+CV86+CY86+DE86+DF86</f>
        <v>16013.151000000002</v>
      </c>
      <c r="M86" s="21">
        <f t="shared" si="39"/>
        <v>144.6211251436584</v>
      </c>
      <c r="N86" s="21">
        <f>L86/J86*100</f>
        <v>51.22110303619638</v>
      </c>
      <c r="O86" s="21">
        <f>T86+AD86</f>
        <v>25535.5</v>
      </c>
      <c r="P86" s="21">
        <f>U86+AE86</f>
        <v>9874.49855</v>
      </c>
      <c r="Q86" s="21">
        <f>V86+AF86</f>
        <v>13806.963</v>
      </c>
      <c r="R86" s="21">
        <f t="shared" si="51"/>
        <v>139.82444708546745</v>
      </c>
      <c r="S86" s="24">
        <f>Q86/O86*100</f>
        <v>54.069679465841666</v>
      </c>
      <c r="T86" s="137"/>
      <c r="U86" s="21">
        <v>25.456200000000003</v>
      </c>
      <c r="V86" s="138">
        <v>73.813</v>
      </c>
      <c r="W86" s="21">
        <f t="shared" si="50"/>
        <v>289.96079540544144</v>
      </c>
      <c r="X86" s="24" t="e">
        <f>V86/T86*100</f>
        <v>#DIV/0!</v>
      </c>
      <c r="Y86" s="139">
        <v>1960.5</v>
      </c>
      <c r="Z86" s="21">
        <v>135.34185000000002</v>
      </c>
      <c r="AA86" s="138">
        <v>271.75</v>
      </c>
      <c r="AB86" s="21">
        <f t="shared" si="52"/>
        <v>200.78785682329593</v>
      </c>
      <c r="AC86" s="24">
        <f>AA86/Y86*100</f>
        <v>13.861259882682988</v>
      </c>
      <c r="AD86" s="138">
        <v>25535.5</v>
      </c>
      <c r="AE86" s="21">
        <v>9849.04235</v>
      </c>
      <c r="AF86" s="138">
        <v>13733.15</v>
      </c>
      <c r="AG86" s="21">
        <f t="shared" si="40"/>
        <v>139.43639911346304</v>
      </c>
      <c r="AH86" s="24">
        <f>AF86/AD86*100</f>
        <v>53.78061913806269</v>
      </c>
      <c r="AI86" s="138">
        <v>112.2</v>
      </c>
      <c r="AJ86" s="28">
        <v>62.09148000000001</v>
      </c>
      <c r="AK86" s="138">
        <v>122.9</v>
      </c>
      <c r="AL86" s="21">
        <f t="shared" si="32"/>
        <v>197.93375838359785</v>
      </c>
      <c r="AM86" s="24">
        <f t="shared" si="41"/>
        <v>109.53654188948308</v>
      </c>
      <c r="AN86" s="28">
        <v>0</v>
      </c>
      <c r="AO86" s="28">
        <v>0</v>
      </c>
      <c r="AP86" s="28">
        <v>0</v>
      </c>
      <c r="AQ86" s="21"/>
      <c r="AR86" s="24"/>
      <c r="AS86" s="29">
        <v>0</v>
      </c>
      <c r="AT86" s="29"/>
      <c r="AU86" s="24">
        <v>0</v>
      </c>
      <c r="AV86" s="24"/>
      <c r="AW86" s="24"/>
      <c r="AX86" s="24"/>
      <c r="AY86" s="138">
        <v>23236.8</v>
      </c>
      <c r="AZ86" s="28">
        <f t="shared" si="42"/>
        <v>11618.4</v>
      </c>
      <c r="BA86" s="138">
        <v>11618.4</v>
      </c>
      <c r="BB86" s="21"/>
      <c r="BC86" s="28">
        <v>0</v>
      </c>
      <c r="BD86" s="21">
        <v>0</v>
      </c>
      <c r="BE86" s="138">
        <v>0</v>
      </c>
      <c r="BF86" s="21">
        <f t="shared" si="43"/>
        <v>0</v>
      </c>
      <c r="BG86" s="138">
        <v>0</v>
      </c>
      <c r="BH86" s="28">
        <v>0</v>
      </c>
      <c r="BI86" s="28">
        <v>0</v>
      </c>
      <c r="BJ86" s="28">
        <v>0</v>
      </c>
      <c r="BK86" s="24"/>
      <c r="BL86" s="24"/>
      <c r="BM86" s="24"/>
      <c r="BN86" s="21">
        <f t="shared" si="33"/>
        <v>100</v>
      </c>
      <c r="BO86" s="21">
        <f t="shared" si="44"/>
        <v>28.47</v>
      </c>
      <c r="BP86" s="21">
        <f t="shared" si="34"/>
        <v>107.78</v>
      </c>
      <c r="BQ86" s="21">
        <f t="shared" si="45"/>
        <v>378.5739374780471</v>
      </c>
      <c r="BR86" s="24">
        <f t="shared" si="46"/>
        <v>107.78000000000002</v>
      </c>
      <c r="BS86" s="138">
        <v>100</v>
      </c>
      <c r="BT86" s="28">
        <v>28.47</v>
      </c>
      <c r="BU86" s="138">
        <v>107.78</v>
      </c>
      <c r="BV86" s="138">
        <v>0</v>
      </c>
      <c r="BW86" s="28">
        <v>0</v>
      </c>
      <c r="BX86" s="138">
        <v>0</v>
      </c>
      <c r="BY86" s="28">
        <v>0</v>
      </c>
      <c r="BZ86" s="28">
        <v>0</v>
      </c>
      <c r="CA86" s="21">
        <v>0</v>
      </c>
      <c r="CB86" s="138">
        <v>0</v>
      </c>
      <c r="CC86" s="28">
        <v>0</v>
      </c>
      <c r="CD86" s="138">
        <v>0</v>
      </c>
      <c r="CE86" s="28">
        <v>0</v>
      </c>
      <c r="CF86" s="28">
        <v>0</v>
      </c>
      <c r="CG86" s="28">
        <v>0</v>
      </c>
      <c r="CH86" s="138">
        <v>0</v>
      </c>
      <c r="CI86" s="21">
        <f t="shared" si="47"/>
        <v>0</v>
      </c>
      <c r="CJ86" s="138">
        <v>0</v>
      </c>
      <c r="CK86" s="138">
        <v>0</v>
      </c>
      <c r="CL86" s="28">
        <v>0</v>
      </c>
      <c r="CM86" s="138">
        <v>0</v>
      </c>
      <c r="CN86" s="138">
        <v>2780</v>
      </c>
      <c r="CO86" s="28">
        <v>832.888</v>
      </c>
      <c r="CP86" s="138">
        <v>934.2</v>
      </c>
      <c r="CQ86" s="138">
        <v>1200</v>
      </c>
      <c r="CR86" s="27">
        <v>330.48</v>
      </c>
      <c r="CS86" s="138">
        <v>467.77</v>
      </c>
      <c r="CT86" s="138">
        <v>0</v>
      </c>
      <c r="CU86" s="28">
        <v>0</v>
      </c>
      <c r="CV86" s="138">
        <v>0</v>
      </c>
      <c r="CW86" s="138">
        <v>0</v>
      </c>
      <c r="CX86" s="28">
        <v>0</v>
      </c>
      <c r="CY86" s="138">
        <v>0</v>
      </c>
      <c r="CZ86" s="27">
        <v>0</v>
      </c>
      <c r="DA86" s="28">
        <v>0</v>
      </c>
      <c r="DB86" s="27">
        <v>0</v>
      </c>
      <c r="DC86" s="138">
        <v>774.6</v>
      </c>
      <c r="DD86" s="28">
        <v>139.19416</v>
      </c>
      <c r="DE86" s="138">
        <v>769.558</v>
      </c>
      <c r="DF86" s="138">
        <v>0</v>
      </c>
      <c r="DG86" s="21">
        <f>T86+Y86+AD86+AI86+AN86+AS86+AV86+AY86+BB86+BE86+BH86+BK86+BS86+BV86+BY86+CB86+CE86+CH86+CK86+CN86+CT86+CW86+CZ86+DC86</f>
        <v>54499.6</v>
      </c>
      <c r="DH86" s="21">
        <f>U86+Z86+AE86+AJ86+AO86+AT86+AW86+AZ86+BC86+BF86+BI86+BL86+BT86+BW86+BZ86+CC86+CF86+CI86+CL86+CO86+CU86+CX86+DA86+DD86</f>
        <v>22690.884039999997</v>
      </c>
      <c r="DI86" s="21">
        <f>V86+AA86+AF86+AK86+AP86+AU86+AX86+BA86+BD86+BG86+BJ86+BM86+BU86+BX86+CA86+CD86+CG86+CJ86+CM86+CP86+CV86+CY86+DB86+DE86+DF86</f>
        <v>27631.551</v>
      </c>
      <c r="DJ86" s="27">
        <v>0</v>
      </c>
      <c r="DK86" s="27">
        <v>0</v>
      </c>
      <c r="DL86" s="27">
        <v>0</v>
      </c>
      <c r="DM86" s="138">
        <v>0</v>
      </c>
      <c r="DN86" s="27">
        <f t="shared" si="48"/>
        <v>0</v>
      </c>
      <c r="DO86" s="138">
        <v>0</v>
      </c>
      <c r="DP86" s="27">
        <v>0</v>
      </c>
      <c r="DQ86" s="27">
        <v>0</v>
      </c>
      <c r="DR86" s="27">
        <v>0</v>
      </c>
      <c r="DS86" s="27">
        <v>0</v>
      </c>
      <c r="DT86" s="27">
        <v>0</v>
      </c>
      <c r="DU86" s="138">
        <v>0</v>
      </c>
      <c r="DV86" s="27">
        <v>0</v>
      </c>
      <c r="DW86" s="27">
        <v>0</v>
      </c>
      <c r="DX86" s="138">
        <v>0</v>
      </c>
      <c r="DY86" s="138">
        <v>13460</v>
      </c>
      <c r="DZ86" s="27">
        <f t="shared" si="49"/>
        <v>6730</v>
      </c>
      <c r="EA86" s="138">
        <v>9460</v>
      </c>
      <c r="EB86" s="27">
        <v>0</v>
      </c>
      <c r="EC86" s="21">
        <f t="shared" si="35"/>
        <v>13460</v>
      </c>
      <c r="ED86" s="21">
        <f t="shared" si="35"/>
        <v>6730</v>
      </c>
      <c r="EE86" s="21">
        <f t="shared" si="36"/>
        <v>9460</v>
      </c>
    </row>
    <row r="87" spans="1:135" s="32" customFormat="1" ht="20.25" customHeight="1">
      <c r="A87" s="22">
        <v>78</v>
      </c>
      <c r="B87" s="33" t="s">
        <v>125</v>
      </c>
      <c r="C87" s="21">
        <v>6123.5577</v>
      </c>
      <c r="D87" s="21">
        <v>16241.2418</v>
      </c>
      <c r="E87" s="21">
        <f t="shared" si="37"/>
        <v>54621.3</v>
      </c>
      <c r="F87" s="21">
        <f t="shared" si="38"/>
        <v>24047.928600000003</v>
      </c>
      <c r="G87" s="21">
        <f t="shared" si="31"/>
        <v>26146.218000000004</v>
      </c>
      <c r="H87" s="21">
        <f>G87/F87*100</f>
        <v>108.72544756308034</v>
      </c>
      <c r="I87" s="21">
        <f>G87/E87*100</f>
        <v>47.86817230640795</v>
      </c>
      <c r="J87" s="21">
        <f>T87+Y87+AD87+AI87+AN87+AS87+BK87+BS87+BV87+BY87+CB87+CE87+CK87+CN87+CT87+CW87+DC87</f>
        <v>15631</v>
      </c>
      <c r="K87" s="21">
        <f>U87+Z87+AE87+AJ87+AO87+AT87+BL87+BT87+BW87+BZ87+CC87+CF87+CL87+CO87+CU87+CX87+DD87</f>
        <v>4552.7786</v>
      </c>
      <c r="L87" s="21">
        <f>V87+AA87+AF87+AK87+AP87+AU87+BM87+BU87+BX87+CA87+CD87+CG87+CM87+CP87+CV87+CY87+DE87+DF87</f>
        <v>6651.017999999999</v>
      </c>
      <c r="M87" s="21">
        <f t="shared" si="39"/>
        <v>146.08700717403653</v>
      </c>
      <c r="N87" s="21">
        <f>L87/J87*100</f>
        <v>42.55017593244194</v>
      </c>
      <c r="O87" s="21">
        <f>T87+AD87</f>
        <v>9420</v>
      </c>
      <c r="P87" s="21">
        <f>U87+AE87</f>
        <v>3517.584</v>
      </c>
      <c r="Q87" s="21">
        <f>V87+AF87</f>
        <v>4494.145</v>
      </c>
      <c r="R87" s="21">
        <f t="shared" si="51"/>
        <v>127.76226523659422</v>
      </c>
      <c r="S87" s="24">
        <f>Q87/O87*100</f>
        <v>47.708545647558395</v>
      </c>
      <c r="T87" s="137">
        <v>320</v>
      </c>
      <c r="U87" s="21">
        <v>7.714</v>
      </c>
      <c r="V87" s="138">
        <v>106.301</v>
      </c>
      <c r="W87" s="21">
        <f t="shared" si="50"/>
        <v>1378.0269639616283</v>
      </c>
      <c r="X87" s="24">
        <f>V87/T87*100</f>
        <v>33.2190625</v>
      </c>
      <c r="Y87" s="139">
        <v>3050</v>
      </c>
      <c r="Z87" s="21">
        <v>32.97</v>
      </c>
      <c r="AA87" s="138">
        <v>175.637</v>
      </c>
      <c r="AB87" s="21">
        <f t="shared" si="52"/>
        <v>532.7176220806793</v>
      </c>
      <c r="AC87" s="24">
        <f>AA87/Y87*100</f>
        <v>5.758590163934426</v>
      </c>
      <c r="AD87" s="138">
        <v>9100</v>
      </c>
      <c r="AE87" s="21">
        <v>3509.87</v>
      </c>
      <c r="AF87" s="138">
        <v>4387.844</v>
      </c>
      <c r="AG87" s="21">
        <f t="shared" si="40"/>
        <v>125.01443073390183</v>
      </c>
      <c r="AH87" s="24">
        <f>AF87/AD87*100</f>
        <v>48.21806593406593</v>
      </c>
      <c r="AI87" s="138">
        <v>267</v>
      </c>
      <c r="AJ87" s="28">
        <v>147.7578</v>
      </c>
      <c r="AK87" s="138">
        <v>274.2</v>
      </c>
      <c r="AL87" s="21">
        <f t="shared" si="32"/>
        <v>185.57395954731322</v>
      </c>
      <c r="AM87" s="24">
        <f t="shared" si="41"/>
        <v>102.69662921348315</v>
      </c>
      <c r="AN87" s="28">
        <v>0</v>
      </c>
      <c r="AO87" s="28">
        <v>0</v>
      </c>
      <c r="AP87" s="28">
        <v>0</v>
      </c>
      <c r="AQ87" s="21"/>
      <c r="AR87" s="24"/>
      <c r="AS87" s="29">
        <v>0</v>
      </c>
      <c r="AT87" s="29"/>
      <c r="AU87" s="24">
        <v>0</v>
      </c>
      <c r="AV87" s="24"/>
      <c r="AW87" s="24"/>
      <c r="AX87" s="24"/>
      <c r="AY87" s="138">
        <v>38990.3</v>
      </c>
      <c r="AZ87" s="28">
        <f t="shared" si="42"/>
        <v>19495.15</v>
      </c>
      <c r="BA87" s="138">
        <v>19495.2</v>
      </c>
      <c r="BB87" s="21"/>
      <c r="BC87" s="28">
        <v>0</v>
      </c>
      <c r="BD87" s="21">
        <v>0</v>
      </c>
      <c r="BE87" s="138">
        <v>0</v>
      </c>
      <c r="BF87" s="21">
        <f t="shared" si="43"/>
        <v>0</v>
      </c>
      <c r="BG87" s="138">
        <v>0</v>
      </c>
      <c r="BH87" s="28">
        <v>0</v>
      </c>
      <c r="BI87" s="28">
        <v>0</v>
      </c>
      <c r="BJ87" s="28">
        <v>0</v>
      </c>
      <c r="BK87" s="24"/>
      <c r="BL87" s="24"/>
      <c r="BM87" s="24"/>
      <c r="BN87" s="21">
        <f t="shared" si="33"/>
        <v>844</v>
      </c>
      <c r="BO87" s="21">
        <f t="shared" si="44"/>
        <v>240.2868</v>
      </c>
      <c r="BP87" s="21">
        <f t="shared" si="34"/>
        <v>493.4</v>
      </c>
      <c r="BQ87" s="21">
        <f t="shared" si="45"/>
        <v>205.3379544777324</v>
      </c>
      <c r="BR87" s="24">
        <f t="shared" si="46"/>
        <v>58.459715639810426</v>
      </c>
      <c r="BS87" s="138">
        <v>700</v>
      </c>
      <c r="BT87" s="28">
        <v>199.29</v>
      </c>
      <c r="BU87" s="138">
        <v>421.4</v>
      </c>
      <c r="BV87" s="138">
        <v>0</v>
      </c>
      <c r="BW87" s="28">
        <v>0</v>
      </c>
      <c r="BX87" s="138">
        <v>0</v>
      </c>
      <c r="BY87" s="28">
        <v>0</v>
      </c>
      <c r="BZ87" s="28">
        <v>0</v>
      </c>
      <c r="CA87" s="21">
        <v>0</v>
      </c>
      <c r="CB87" s="138">
        <v>144</v>
      </c>
      <c r="CC87" s="28">
        <v>40.9968</v>
      </c>
      <c r="CD87" s="138">
        <v>72</v>
      </c>
      <c r="CE87" s="28">
        <v>0</v>
      </c>
      <c r="CF87" s="28">
        <v>0</v>
      </c>
      <c r="CG87" s="28">
        <v>0</v>
      </c>
      <c r="CH87" s="138">
        <v>0</v>
      </c>
      <c r="CI87" s="21">
        <f t="shared" si="47"/>
        <v>0</v>
      </c>
      <c r="CJ87" s="138">
        <v>0</v>
      </c>
      <c r="CK87" s="138">
        <v>0</v>
      </c>
      <c r="CL87" s="28">
        <v>0</v>
      </c>
      <c r="CM87" s="138">
        <v>0</v>
      </c>
      <c r="CN87" s="138">
        <v>2050</v>
      </c>
      <c r="CO87" s="28">
        <v>614.1800000000001</v>
      </c>
      <c r="CP87" s="138">
        <v>518.4</v>
      </c>
      <c r="CQ87" s="138">
        <v>2050</v>
      </c>
      <c r="CR87" s="27">
        <v>564.5699999999999</v>
      </c>
      <c r="CS87" s="138">
        <v>516.4</v>
      </c>
      <c r="CT87" s="138">
        <v>0</v>
      </c>
      <c r="CU87" s="28">
        <v>0</v>
      </c>
      <c r="CV87" s="138">
        <v>695.236</v>
      </c>
      <c r="CW87" s="138">
        <v>0</v>
      </c>
      <c r="CX87" s="28">
        <v>0</v>
      </c>
      <c r="CY87" s="138">
        <v>0</v>
      </c>
      <c r="CZ87" s="27">
        <v>0</v>
      </c>
      <c r="DA87" s="28">
        <v>0</v>
      </c>
      <c r="DB87" s="27">
        <v>0</v>
      </c>
      <c r="DC87" s="138">
        <v>0</v>
      </c>
      <c r="DD87" s="28">
        <v>0</v>
      </c>
      <c r="DE87" s="138">
        <v>0</v>
      </c>
      <c r="DF87" s="138">
        <v>0</v>
      </c>
      <c r="DG87" s="21">
        <f>T87+Y87+AD87+AI87+AN87+AS87+AV87+AY87+BB87+BE87+BH87+BK87+BS87+BV87+BY87+CB87+CE87+CH87+CK87+CN87+CT87+CW87+CZ87+DC87</f>
        <v>54621.3</v>
      </c>
      <c r="DH87" s="21">
        <f>U87+Z87+AE87+AJ87+AO87+AT87+AW87+AZ87+BC87+BF87+BI87+BL87+BT87+BW87+BZ87+CC87+CF87+CI87+CL87+CO87+CU87+CX87+DA87+DD87</f>
        <v>24047.928600000003</v>
      </c>
      <c r="DI87" s="21">
        <f>V87+AA87+AF87+AK87+AP87+AU87+AX87+BA87+BD87+BG87+BJ87+BM87+BU87+BX87+CA87+CD87+CG87+CJ87+CM87+CP87+CV87+CY87+DB87+DE87+DF87</f>
        <v>26146.218000000004</v>
      </c>
      <c r="DJ87" s="27">
        <v>0</v>
      </c>
      <c r="DK87" s="27">
        <v>0</v>
      </c>
      <c r="DL87" s="27">
        <v>0</v>
      </c>
      <c r="DM87" s="138">
        <v>0</v>
      </c>
      <c r="DN87" s="27">
        <f t="shared" si="48"/>
        <v>0</v>
      </c>
      <c r="DO87" s="138">
        <v>0</v>
      </c>
      <c r="DP87" s="27">
        <v>0</v>
      </c>
      <c r="DQ87" s="27">
        <v>0</v>
      </c>
      <c r="DR87" s="27">
        <v>0</v>
      </c>
      <c r="DS87" s="27">
        <v>0</v>
      </c>
      <c r="DT87" s="27">
        <v>0</v>
      </c>
      <c r="DU87" s="138">
        <v>0</v>
      </c>
      <c r="DV87" s="27">
        <v>0</v>
      </c>
      <c r="DW87" s="27">
        <v>0</v>
      </c>
      <c r="DX87" s="138">
        <v>0</v>
      </c>
      <c r="DY87" s="138">
        <v>0</v>
      </c>
      <c r="DZ87" s="27">
        <f t="shared" si="49"/>
        <v>0</v>
      </c>
      <c r="EA87" s="138">
        <v>0</v>
      </c>
      <c r="EB87" s="27">
        <v>0</v>
      </c>
      <c r="EC87" s="21">
        <f t="shared" si="35"/>
        <v>0</v>
      </c>
      <c r="ED87" s="21">
        <f t="shared" si="35"/>
        <v>0</v>
      </c>
      <c r="EE87" s="21">
        <f t="shared" si="36"/>
        <v>0</v>
      </c>
    </row>
    <row r="88" spans="1:135" s="32" customFormat="1" ht="20.25" customHeight="1">
      <c r="A88" s="22">
        <v>79</v>
      </c>
      <c r="B88" s="31" t="s">
        <v>126</v>
      </c>
      <c r="C88" s="21">
        <v>23845.5272</v>
      </c>
      <c r="D88" s="21">
        <v>12357.1525</v>
      </c>
      <c r="E88" s="21">
        <f t="shared" si="37"/>
        <v>47286.4</v>
      </c>
      <c r="F88" s="21">
        <f t="shared" si="38"/>
        <v>21382.77218</v>
      </c>
      <c r="G88" s="21">
        <f t="shared" si="31"/>
        <v>22595.197300000003</v>
      </c>
      <c r="H88" s="21">
        <f>G88/F88*100</f>
        <v>105.67010259377885</v>
      </c>
      <c r="I88" s="21">
        <f>G88/E88*100</f>
        <v>47.783712230154975</v>
      </c>
      <c r="J88" s="21">
        <f>T88+Y88+AD88+AI88+AN88+AS88+BK88+BS88+BV88+BY88+CB88+CE88+CK88+CN88+CT88+CW88+DC88</f>
        <v>13846.1</v>
      </c>
      <c r="K88" s="21">
        <f>U88+Z88+AE88+AJ88+AO88+AT88+BL88+BT88+BW88+BZ88+CC88+CF88+CL88+CO88+CU88+CX88+DD88</f>
        <v>4662.62218</v>
      </c>
      <c r="L88" s="21">
        <f>V88+AA88+AF88+AK88+AP88+AU88+BM88+BU88+BX88+CA88+CD88+CG88+CM88+CP88+CV88+CY88+DE88+DF88</f>
        <v>4874.9973</v>
      </c>
      <c r="M88" s="21">
        <f t="shared" si="39"/>
        <v>104.55484300038225</v>
      </c>
      <c r="N88" s="21">
        <f>L88/J88*100</f>
        <v>35.20845075508627</v>
      </c>
      <c r="O88" s="21">
        <f>T88+AD88</f>
        <v>4547</v>
      </c>
      <c r="P88" s="21">
        <f>U88+AE88</f>
        <v>1753.7779000000003</v>
      </c>
      <c r="Q88" s="21">
        <f>V88+AF88</f>
        <v>1691.4379999999999</v>
      </c>
      <c r="R88" s="21">
        <f t="shared" si="51"/>
        <v>96.4453936841147</v>
      </c>
      <c r="S88" s="24">
        <f>Q88/O88*100</f>
        <v>37.19898834396305</v>
      </c>
      <c r="T88" s="137">
        <v>333.7</v>
      </c>
      <c r="U88" s="21">
        <v>128.70809</v>
      </c>
      <c r="V88" s="138">
        <v>87.637</v>
      </c>
      <c r="W88" s="21">
        <f t="shared" si="50"/>
        <v>68.08973701653098</v>
      </c>
      <c r="X88" s="24">
        <f>V88/T88*100</f>
        <v>26.262211567275994</v>
      </c>
      <c r="Y88" s="139">
        <v>2415.7</v>
      </c>
      <c r="Z88" s="21">
        <v>796.4562899999999</v>
      </c>
      <c r="AA88" s="138">
        <v>374.084</v>
      </c>
      <c r="AB88" s="21">
        <f t="shared" si="52"/>
        <v>46.968553666642535</v>
      </c>
      <c r="AC88" s="24">
        <f>AA88/Y88*100</f>
        <v>15.485532143892042</v>
      </c>
      <c r="AD88" s="138">
        <v>4213.3</v>
      </c>
      <c r="AE88" s="21">
        <v>1625.0698100000002</v>
      </c>
      <c r="AF88" s="138">
        <v>1603.801</v>
      </c>
      <c r="AG88" s="21">
        <f t="shared" si="40"/>
        <v>98.69120637962007</v>
      </c>
      <c r="AH88" s="24">
        <f>AF88/AD88*100</f>
        <v>38.065198300619464</v>
      </c>
      <c r="AI88" s="138">
        <v>368</v>
      </c>
      <c r="AJ88" s="28">
        <v>203.65120000000002</v>
      </c>
      <c r="AK88" s="138">
        <v>189</v>
      </c>
      <c r="AL88" s="21">
        <f t="shared" si="32"/>
        <v>92.80573843905657</v>
      </c>
      <c r="AM88" s="24">
        <f t="shared" si="41"/>
        <v>51.358695652173914</v>
      </c>
      <c r="AN88" s="28">
        <v>0</v>
      </c>
      <c r="AO88" s="28">
        <v>0</v>
      </c>
      <c r="AP88" s="28">
        <v>0</v>
      </c>
      <c r="AQ88" s="21"/>
      <c r="AR88" s="24"/>
      <c r="AS88" s="29">
        <v>0</v>
      </c>
      <c r="AT88" s="29"/>
      <c r="AU88" s="24">
        <v>0</v>
      </c>
      <c r="AV88" s="24"/>
      <c r="AW88" s="24"/>
      <c r="AX88" s="24"/>
      <c r="AY88" s="138">
        <v>31440.3</v>
      </c>
      <c r="AZ88" s="28">
        <f t="shared" si="42"/>
        <v>15720.15</v>
      </c>
      <c r="BA88" s="138">
        <v>15720.2</v>
      </c>
      <c r="BB88" s="21"/>
      <c r="BC88" s="28">
        <v>0</v>
      </c>
      <c r="BD88" s="21">
        <v>0</v>
      </c>
      <c r="BE88" s="138">
        <v>2000</v>
      </c>
      <c r="BF88" s="21">
        <f t="shared" si="43"/>
        <v>1000</v>
      </c>
      <c r="BG88" s="138">
        <v>2000</v>
      </c>
      <c r="BH88" s="28">
        <v>0</v>
      </c>
      <c r="BI88" s="28">
        <v>0</v>
      </c>
      <c r="BJ88" s="28">
        <v>0</v>
      </c>
      <c r="BK88" s="24"/>
      <c r="BL88" s="24"/>
      <c r="BM88" s="24"/>
      <c r="BN88" s="21">
        <f t="shared" si="33"/>
        <v>2904.5</v>
      </c>
      <c r="BO88" s="21">
        <f t="shared" si="44"/>
        <v>826.91115</v>
      </c>
      <c r="BP88" s="21">
        <f t="shared" si="34"/>
        <v>1119.2873</v>
      </c>
      <c r="BQ88" s="21">
        <f t="shared" si="45"/>
        <v>135.35762578603516</v>
      </c>
      <c r="BR88" s="24">
        <f t="shared" si="46"/>
        <v>38.53631606128422</v>
      </c>
      <c r="BS88" s="138">
        <v>2904.5</v>
      </c>
      <c r="BT88" s="28">
        <v>826.91115</v>
      </c>
      <c r="BU88" s="138">
        <v>1119.2873</v>
      </c>
      <c r="BV88" s="138">
        <v>0</v>
      </c>
      <c r="BW88" s="28">
        <v>0</v>
      </c>
      <c r="BX88" s="138">
        <v>0</v>
      </c>
      <c r="BY88" s="28">
        <v>0</v>
      </c>
      <c r="BZ88" s="28">
        <v>0</v>
      </c>
      <c r="CA88" s="21">
        <v>0</v>
      </c>
      <c r="CB88" s="138">
        <v>0</v>
      </c>
      <c r="CC88" s="28">
        <v>0</v>
      </c>
      <c r="CD88" s="138">
        <v>0</v>
      </c>
      <c r="CE88" s="28">
        <v>0</v>
      </c>
      <c r="CF88" s="28">
        <v>0</v>
      </c>
      <c r="CG88" s="28">
        <v>0</v>
      </c>
      <c r="CH88" s="138">
        <v>0</v>
      </c>
      <c r="CI88" s="21">
        <f t="shared" si="47"/>
        <v>0</v>
      </c>
      <c r="CJ88" s="138">
        <v>0</v>
      </c>
      <c r="CK88" s="138">
        <v>0</v>
      </c>
      <c r="CL88" s="28">
        <v>0</v>
      </c>
      <c r="CM88" s="138">
        <v>0</v>
      </c>
      <c r="CN88" s="138">
        <v>3610.9</v>
      </c>
      <c r="CO88" s="28">
        <v>1081.82564</v>
      </c>
      <c r="CP88" s="138">
        <v>1057.448</v>
      </c>
      <c r="CQ88" s="138">
        <v>1450.9</v>
      </c>
      <c r="CR88" s="27">
        <v>399.57786</v>
      </c>
      <c r="CS88" s="138">
        <v>415.448</v>
      </c>
      <c r="CT88" s="138">
        <v>0</v>
      </c>
      <c r="CU88" s="28">
        <v>0</v>
      </c>
      <c r="CV88" s="138">
        <v>243.74</v>
      </c>
      <c r="CW88" s="138">
        <v>0</v>
      </c>
      <c r="CX88" s="28">
        <v>0</v>
      </c>
      <c r="CY88" s="138">
        <v>0</v>
      </c>
      <c r="CZ88" s="27">
        <v>0</v>
      </c>
      <c r="DA88" s="28">
        <v>0</v>
      </c>
      <c r="DB88" s="27">
        <v>0</v>
      </c>
      <c r="DC88" s="138">
        <v>0</v>
      </c>
      <c r="DD88" s="28">
        <v>0</v>
      </c>
      <c r="DE88" s="138">
        <v>200</v>
      </c>
      <c r="DF88" s="138">
        <v>0</v>
      </c>
      <c r="DG88" s="21">
        <f>T88+Y88+AD88+AI88+AN88+AS88+AV88+AY88+BB88+BE88+BH88+BK88+BS88+BV88+BY88+CB88+CE88+CH88+CK88+CN88+CT88+CW88+CZ88+DC88</f>
        <v>47286.4</v>
      </c>
      <c r="DH88" s="21">
        <f>U88+Z88+AE88+AJ88+AO88+AT88+AW88+AZ88+BC88+BF88+BI88+BL88+BT88+BW88+BZ88+CC88+CF88+CI88+CL88+CO88+CU88+CX88+DA88+DD88</f>
        <v>21382.77218</v>
      </c>
      <c r="DI88" s="21">
        <f>V88+AA88+AF88+AK88+AP88+AU88+AX88+BA88+BD88+BG88+BJ88+BM88+BU88+BX88+CA88+CD88+CG88+CJ88+CM88+CP88+CV88+CY88+DB88+DE88+DF88</f>
        <v>22595.197300000003</v>
      </c>
      <c r="DJ88" s="27">
        <v>0</v>
      </c>
      <c r="DK88" s="27">
        <v>0</v>
      </c>
      <c r="DL88" s="27">
        <v>0</v>
      </c>
      <c r="DM88" s="138">
        <v>0</v>
      </c>
      <c r="DN88" s="27">
        <f t="shared" si="48"/>
        <v>0</v>
      </c>
      <c r="DO88" s="138">
        <v>0</v>
      </c>
      <c r="DP88" s="27">
        <v>0</v>
      </c>
      <c r="DQ88" s="27">
        <v>0</v>
      </c>
      <c r="DR88" s="27">
        <v>0</v>
      </c>
      <c r="DS88" s="27">
        <v>0</v>
      </c>
      <c r="DT88" s="27">
        <v>0</v>
      </c>
      <c r="DU88" s="138">
        <v>0</v>
      </c>
      <c r="DV88" s="27">
        <v>0</v>
      </c>
      <c r="DW88" s="27">
        <v>0</v>
      </c>
      <c r="DX88" s="138">
        <v>0</v>
      </c>
      <c r="DY88" s="138">
        <v>0</v>
      </c>
      <c r="DZ88" s="27">
        <f t="shared" si="49"/>
        <v>0</v>
      </c>
      <c r="EA88" s="138">
        <v>0</v>
      </c>
      <c r="EB88" s="27">
        <v>0</v>
      </c>
      <c r="EC88" s="21">
        <f t="shared" si="35"/>
        <v>0</v>
      </c>
      <c r="ED88" s="21">
        <f t="shared" si="35"/>
        <v>0</v>
      </c>
      <c r="EE88" s="21">
        <f t="shared" si="36"/>
        <v>0</v>
      </c>
    </row>
    <row r="89" spans="1:135" s="32" customFormat="1" ht="20.25" customHeight="1">
      <c r="A89" s="22">
        <v>80</v>
      </c>
      <c r="B89" s="31" t="s">
        <v>127</v>
      </c>
      <c r="C89" s="21">
        <v>30664.1551</v>
      </c>
      <c r="D89" s="21">
        <v>9770.9816</v>
      </c>
      <c r="E89" s="21">
        <f t="shared" si="37"/>
        <v>71640.5</v>
      </c>
      <c r="F89" s="21">
        <f t="shared" si="38"/>
        <v>30231.641809999997</v>
      </c>
      <c r="G89" s="21">
        <f t="shared" si="31"/>
        <v>56916.503000000004</v>
      </c>
      <c r="H89" s="21">
        <f>G89/F89*100</f>
        <v>188.26798543628288</v>
      </c>
      <c r="I89" s="21">
        <f>G89/E89*100</f>
        <v>79.44738381222912</v>
      </c>
      <c r="J89" s="21">
        <f>T89+Y89+AD89+AI89+AN89+AS89+BK89+BS89+BV89+BY89+CB89+CE89+CK89+CN89+CT89+CW89+DC89</f>
        <v>22308.3</v>
      </c>
      <c r="K89" s="21">
        <f>U89+Z89+AE89+AJ89+AO89+AT89+BL89+BT89+BW89+BZ89+CC89+CF89+CL89+CO89+CU89+CX89+DD89</f>
        <v>5565.541810000001</v>
      </c>
      <c r="L89" s="21">
        <f>V89+AA89+AF89+AK89+AP89+AU89+BM89+BU89+BX89+CA89+CD89+CG89+CM89+CP89+CV89+CY89+DE89+DF89</f>
        <v>32249.903</v>
      </c>
      <c r="M89" s="21">
        <f t="shared" si="39"/>
        <v>579.4566656934339</v>
      </c>
      <c r="N89" s="21">
        <f>L89/J89*100</f>
        <v>144.56459255075464</v>
      </c>
      <c r="O89" s="21">
        <f>T89+AD89</f>
        <v>8100</v>
      </c>
      <c r="P89" s="21">
        <f>U89+AE89</f>
        <v>2699.9</v>
      </c>
      <c r="Q89" s="21">
        <f>V89+AF89</f>
        <v>4684.7300000000005</v>
      </c>
      <c r="R89" s="21">
        <f t="shared" si="51"/>
        <v>173.51494499796289</v>
      </c>
      <c r="S89" s="24">
        <f>Q89/O89*100</f>
        <v>57.83617283950618</v>
      </c>
      <c r="T89" s="137">
        <v>1100</v>
      </c>
      <c r="U89" s="21">
        <v>0</v>
      </c>
      <c r="V89" s="138">
        <v>800.207</v>
      </c>
      <c r="W89" s="21" t="e">
        <f t="shared" si="50"/>
        <v>#DIV/0!</v>
      </c>
      <c r="X89" s="24">
        <f>V89/T89*100</f>
        <v>72.74609090909091</v>
      </c>
      <c r="Y89" s="139">
        <v>5300</v>
      </c>
      <c r="Z89" s="21">
        <v>0</v>
      </c>
      <c r="AA89" s="138">
        <v>1025.198</v>
      </c>
      <c r="AB89" s="21" t="e">
        <f t="shared" si="52"/>
        <v>#DIV/0!</v>
      </c>
      <c r="AC89" s="24">
        <f>AA89/Y89*100</f>
        <v>19.34335849056604</v>
      </c>
      <c r="AD89" s="138">
        <v>7000</v>
      </c>
      <c r="AE89" s="21">
        <v>2699.9</v>
      </c>
      <c r="AF89" s="138">
        <v>3884.523</v>
      </c>
      <c r="AG89" s="21">
        <f t="shared" si="40"/>
        <v>143.87655098336975</v>
      </c>
      <c r="AH89" s="24">
        <f>AF89/AD89*100</f>
        <v>55.49318571428572</v>
      </c>
      <c r="AI89" s="138">
        <v>854</v>
      </c>
      <c r="AJ89" s="28">
        <v>472.6036</v>
      </c>
      <c r="AK89" s="138">
        <v>805.5</v>
      </c>
      <c r="AL89" s="21">
        <f t="shared" si="32"/>
        <v>170.43882018672733</v>
      </c>
      <c r="AM89" s="24">
        <f t="shared" si="41"/>
        <v>94.3208430913349</v>
      </c>
      <c r="AN89" s="28">
        <v>0</v>
      </c>
      <c r="AO89" s="28">
        <v>0</v>
      </c>
      <c r="AP89" s="28">
        <v>0</v>
      </c>
      <c r="AQ89" s="21"/>
      <c r="AR89" s="24"/>
      <c r="AS89" s="29">
        <v>0</v>
      </c>
      <c r="AT89" s="29"/>
      <c r="AU89" s="24">
        <v>0</v>
      </c>
      <c r="AV89" s="24"/>
      <c r="AW89" s="24"/>
      <c r="AX89" s="24"/>
      <c r="AY89" s="138">
        <v>49332.2</v>
      </c>
      <c r="AZ89" s="28">
        <f t="shared" si="42"/>
        <v>24666.1</v>
      </c>
      <c r="BA89" s="138">
        <v>24666.6</v>
      </c>
      <c r="BB89" s="21"/>
      <c r="BC89" s="28">
        <v>0</v>
      </c>
      <c r="BD89" s="21">
        <v>0</v>
      </c>
      <c r="BE89" s="138">
        <v>0</v>
      </c>
      <c r="BF89" s="21">
        <f t="shared" si="43"/>
        <v>0</v>
      </c>
      <c r="BG89" s="138">
        <v>0</v>
      </c>
      <c r="BH89" s="28">
        <v>0</v>
      </c>
      <c r="BI89" s="28">
        <v>0</v>
      </c>
      <c r="BJ89" s="28">
        <v>0</v>
      </c>
      <c r="BK89" s="24"/>
      <c r="BL89" s="24"/>
      <c r="BM89" s="24"/>
      <c r="BN89" s="21">
        <f t="shared" si="33"/>
        <v>1344.3</v>
      </c>
      <c r="BO89" s="21">
        <f t="shared" si="44"/>
        <v>382.72221</v>
      </c>
      <c r="BP89" s="21">
        <f t="shared" si="34"/>
        <v>640.093</v>
      </c>
      <c r="BQ89" s="21">
        <f t="shared" si="45"/>
        <v>167.2474142538004</v>
      </c>
      <c r="BR89" s="24">
        <f t="shared" si="46"/>
        <v>47.61533883805698</v>
      </c>
      <c r="BS89" s="138">
        <v>682</v>
      </c>
      <c r="BT89" s="28">
        <v>194.1654</v>
      </c>
      <c r="BU89" s="138">
        <v>321.393</v>
      </c>
      <c r="BV89" s="138">
        <v>0</v>
      </c>
      <c r="BW89" s="28">
        <v>0</v>
      </c>
      <c r="BX89" s="138">
        <v>0</v>
      </c>
      <c r="BY89" s="28">
        <v>0</v>
      </c>
      <c r="BZ89" s="28">
        <v>0</v>
      </c>
      <c r="CA89" s="21">
        <v>0</v>
      </c>
      <c r="CB89" s="138">
        <v>662.3</v>
      </c>
      <c r="CC89" s="28">
        <v>188.55680999999998</v>
      </c>
      <c r="CD89" s="138">
        <v>318.7</v>
      </c>
      <c r="CE89" s="28">
        <v>0</v>
      </c>
      <c r="CF89" s="28">
        <v>0</v>
      </c>
      <c r="CG89" s="28">
        <v>0</v>
      </c>
      <c r="CH89" s="138">
        <v>0</v>
      </c>
      <c r="CI89" s="21">
        <f t="shared" si="47"/>
        <v>0</v>
      </c>
      <c r="CJ89" s="138">
        <v>0</v>
      </c>
      <c r="CK89" s="138">
        <v>0</v>
      </c>
      <c r="CL89" s="28">
        <v>0</v>
      </c>
      <c r="CM89" s="138">
        <v>0</v>
      </c>
      <c r="CN89" s="138">
        <v>5510</v>
      </c>
      <c r="CO89" s="28">
        <v>1650.796</v>
      </c>
      <c r="CP89" s="138">
        <v>1535.36</v>
      </c>
      <c r="CQ89" s="138">
        <v>1360</v>
      </c>
      <c r="CR89" s="27">
        <v>374.544</v>
      </c>
      <c r="CS89" s="138">
        <v>403.2</v>
      </c>
      <c r="CT89" s="138">
        <v>0</v>
      </c>
      <c r="CU89" s="28">
        <v>0</v>
      </c>
      <c r="CV89" s="138">
        <v>23120.062</v>
      </c>
      <c r="CW89" s="138">
        <v>0</v>
      </c>
      <c r="CX89" s="28">
        <v>0</v>
      </c>
      <c r="CY89" s="138">
        <v>400</v>
      </c>
      <c r="CZ89" s="27">
        <v>0</v>
      </c>
      <c r="DA89" s="28">
        <v>0</v>
      </c>
      <c r="DB89" s="27">
        <v>0</v>
      </c>
      <c r="DC89" s="138">
        <v>1200</v>
      </c>
      <c r="DD89" s="28">
        <v>359.52</v>
      </c>
      <c r="DE89" s="138">
        <v>38.96</v>
      </c>
      <c r="DF89" s="138">
        <v>0</v>
      </c>
      <c r="DG89" s="21">
        <f>T89+Y89+AD89+AI89+AN89+AS89+AV89+AY89+BB89+BE89+BH89+BK89+BS89+BV89+BY89+CB89+CE89+CH89+CK89+CN89+CT89+CW89+CZ89+DC89</f>
        <v>71640.5</v>
      </c>
      <c r="DH89" s="21">
        <f>U89+Z89+AE89+AJ89+AO89+AT89+AW89+AZ89+BC89+BF89+BI89+BL89+BT89+BW89+BZ89+CC89+CF89+CI89+CL89+CO89+CU89+CX89+DA89+DD89</f>
        <v>30231.641809999997</v>
      </c>
      <c r="DI89" s="21">
        <f>V89+AA89+AF89+AK89+AP89+AU89+AX89+BA89+BD89+BG89+BJ89+BM89+BU89+BX89+CA89+CD89+CG89+CJ89+CM89+CP89+CV89+CY89+DB89+DE89+DF89</f>
        <v>56916.503000000004</v>
      </c>
      <c r="DJ89" s="27">
        <v>0</v>
      </c>
      <c r="DK89" s="27">
        <v>0</v>
      </c>
      <c r="DL89" s="27">
        <v>0</v>
      </c>
      <c r="DM89" s="138">
        <v>0</v>
      </c>
      <c r="DN89" s="27">
        <f t="shared" si="48"/>
        <v>0</v>
      </c>
      <c r="DO89" s="138">
        <v>0</v>
      </c>
      <c r="DP89" s="27">
        <v>0</v>
      </c>
      <c r="DQ89" s="27">
        <v>0</v>
      </c>
      <c r="DR89" s="27">
        <v>0</v>
      </c>
      <c r="DS89" s="27">
        <v>0</v>
      </c>
      <c r="DT89" s="27">
        <v>0</v>
      </c>
      <c r="DU89" s="138">
        <v>0</v>
      </c>
      <c r="DV89" s="27">
        <v>0</v>
      </c>
      <c r="DW89" s="27">
        <v>0</v>
      </c>
      <c r="DX89" s="138">
        <v>0</v>
      </c>
      <c r="DY89" s="138">
        <v>700</v>
      </c>
      <c r="DZ89" s="27">
        <f t="shared" si="49"/>
        <v>350</v>
      </c>
      <c r="EA89" s="138">
        <v>0</v>
      </c>
      <c r="EB89" s="27">
        <v>0</v>
      </c>
      <c r="EC89" s="21">
        <f t="shared" si="35"/>
        <v>700</v>
      </c>
      <c r="ED89" s="21">
        <f t="shared" si="35"/>
        <v>350</v>
      </c>
      <c r="EE89" s="21">
        <f t="shared" si="36"/>
        <v>0</v>
      </c>
    </row>
    <row r="90" spans="1:135" s="32" customFormat="1" ht="20.25" customHeight="1">
      <c r="A90" s="22">
        <v>81</v>
      </c>
      <c r="B90" s="26" t="s">
        <v>128</v>
      </c>
      <c r="C90" s="21">
        <v>15285.2263</v>
      </c>
      <c r="D90" s="21">
        <v>11114.3745</v>
      </c>
      <c r="E90" s="21">
        <f t="shared" si="37"/>
        <v>44850</v>
      </c>
      <c r="F90" s="21">
        <f t="shared" si="38"/>
        <v>20322.52591</v>
      </c>
      <c r="G90" s="21">
        <f t="shared" si="31"/>
        <v>19721.801999999996</v>
      </c>
      <c r="H90" s="21">
        <f>G90/F90*100</f>
        <v>97.04404898947917</v>
      </c>
      <c r="I90" s="21">
        <f>G90/E90*100</f>
        <v>43.97280267558528</v>
      </c>
      <c r="J90" s="21">
        <f>T90+Y90+AD90+AI90+AN90+AS90+BK90+BS90+BV90+BY90+CB90+CE90+CK90+CN90+CT90+CW90+DC90</f>
        <v>13467.3</v>
      </c>
      <c r="K90" s="21">
        <f>U90+Z90+AE90+AJ90+AO90+AT90+BL90+BT90+BW90+BZ90+CC90+CF90+CL90+CO90+CU90+CX90+DD90</f>
        <v>4631.17591</v>
      </c>
      <c r="L90" s="21">
        <f>V90+AA90+AF90+AK90+AP90+AU90+BM90+BU90+BX90+CA90+CD90+CG90+CM90+CP90+CV90+CY90+DE90+DF90</f>
        <v>4030.4019999999996</v>
      </c>
      <c r="M90" s="21">
        <f t="shared" si="39"/>
        <v>87.02761627553896</v>
      </c>
      <c r="N90" s="21">
        <f>L90/J90*100</f>
        <v>29.927320249790228</v>
      </c>
      <c r="O90" s="21">
        <f>T90+AD90</f>
        <v>4504</v>
      </c>
      <c r="P90" s="21">
        <f>U90+AE90</f>
        <v>1737.1928</v>
      </c>
      <c r="Q90" s="21">
        <f>V90+AF90</f>
        <v>2140.861</v>
      </c>
      <c r="R90" s="21">
        <f t="shared" si="51"/>
        <v>123.23681056011743</v>
      </c>
      <c r="S90" s="24">
        <f>Q90/O90*100</f>
        <v>47.5324378330373</v>
      </c>
      <c r="T90" s="137">
        <v>335.7</v>
      </c>
      <c r="U90" s="21">
        <v>129.47949</v>
      </c>
      <c r="V90" s="138">
        <v>13.627</v>
      </c>
      <c r="W90" s="21">
        <f t="shared" si="50"/>
        <v>10.524446767592305</v>
      </c>
      <c r="X90" s="24">
        <f>V90/T90*100</f>
        <v>4.059279118260352</v>
      </c>
      <c r="Y90" s="139">
        <v>5921</v>
      </c>
      <c r="Z90" s="21">
        <v>1952.1537</v>
      </c>
      <c r="AA90" s="138">
        <v>631.021</v>
      </c>
      <c r="AB90" s="21">
        <f t="shared" si="52"/>
        <v>32.324350280410805</v>
      </c>
      <c r="AC90" s="24">
        <f>AA90/Y90*100</f>
        <v>10.657338287451443</v>
      </c>
      <c r="AD90" s="138">
        <v>4168.3</v>
      </c>
      <c r="AE90" s="21">
        <v>1607.71331</v>
      </c>
      <c r="AF90" s="138">
        <v>2127.234</v>
      </c>
      <c r="AG90" s="21">
        <f t="shared" si="40"/>
        <v>132.3142619252185</v>
      </c>
      <c r="AH90" s="24">
        <f>AF90/AD90*100</f>
        <v>51.033610824556774</v>
      </c>
      <c r="AI90" s="138">
        <v>168</v>
      </c>
      <c r="AJ90" s="28">
        <v>92.9712</v>
      </c>
      <c r="AK90" s="138">
        <v>184</v>
      </c>
      <c r="AL90" s="21">
        <f t="shared" si="32"/>
        <v>197.91075085617913</v>
      </c>
      <c r="AM90" s="24">
        <f t="shared" si="41"/>
        <v>109.52380952380953</v>
      </c>
      <c r="AN90" s="28">
        <v>0</v>
      </c>
      <c r="AO90" s="28">
        <v>0</v>
      </c>
      <c r="AP90" s="28">
        <v>0</v>
      </c>
      <c r="AQ90" s="21"/>
      <c r="AR90" s="24"/>
      <c r="AS90" s="29">
        <v>0</v>
      </c>
      <c r="AT90" s="29"/>
      <c r="AU90" s="24">
        <v>0</v>
      </c>
      <c r="AV90" s="24"/>
      <c r="AW90" s="24"/>
      <c r="AX90" s="24"/>
      <c r="AY90" s="138">
        <v>31382.7</v>
      </c>
      <c r="AZ90" s="28">
        <f t="shared" si="42"/>
        <v>15691.35</v>
      </c>
      <c r="BA90" s="138">
        <v>15691.4</v>
      </c>
      <c r="BB90" s="21"/>
      <c r="BC90" s="28">
        <v>0</v>
      </c>
      <c r="BD90" s="21">
        <v>0</v>
      </c>
      <c r="BE90" s="138">
        <v>0</v>
      </c>
      <c r="BF90" s="21">
        <f t="shared" si="43"/>
        <v>0</v>
      </c>
      <c r="BG90" s="138">
        <v>0</v>
      </c>
      <c r="BH90" s="28">
        <v>0</v>
      </c>
      <c r="BI90" s="28">
        <v>0</v>
      </c>
      <c r="BJ90" s="28">
        <v>0</v>
      </c>
      <c r="BK90" s="24"/>
      <c r="BL90" s="24"/>
      <c r="BM90" s="24"/>
      <c r="BN90" s="21">
        <f t="shared" si="33"/>
        <v>824.3</v>
      </c>
      <c r="BO90" s="21">
        <f t="shared" si="44"/>
        <v>234.67821</v>
      </c>
      <c r="BP90" s="21">
        <f t="shared" si="34"/>
        <v>105.6</v>
      </c>
      <c r="BQ90" s="21">
        <f t="shared" si="45"/>
        <v>44.99778654353976</v>
      </c>
      <c r="BR90" s="24">
        <f t="shared" si="46"/>
        <v>12.810869828945773</v>
      </c>
      <c r="BS90" s="138">
        <v>824.3</v>
      </c>
      <c r="BT90" s="28">
        <v>234.67821</v>
      </c>
      <c r="BU90" s="138">
        <v>105.6</v>
      </c>
      <c r="BV90" s="138">
        <v>0</v>
      </c>
      <c r="BW90" s="28">
        <v>0</v>
      </c>
      <c r="BX90" s="138">
        <v>0</v>
      </c>
      <c r="BY90" s="28">
        <v>0</v>
      </c>
      <c r="BZ90" s="28">
        <v>0</v>
      </c>
      <c r="CA90" s="21">
        <v>0</v>
      </c>
      <c r="CB90" s="138">
        <v>0</v>
      </c>
      <c r="CC90" s="28">
        <v>0</v>
      </c>
      <c r="CD90" s="138">
        <v>0</v>
      </c>
      <c r="CE90" s="28">
        <v>0</v>
      </c>
      <c r="CF90" s="28">
        <v>0</v>
      </c>
      <c r="CG90" s="28">
        <v>0</v>
      </c>
      <c r="CH90" s="138">
        <v>0</v>
      </c>
      <c r="CI90" s="21">
        <f t="shared" si="47"/>
        <v>0</v>
      </c>
      <c r="CJ90" s="138">
        <v>0</v>
      </c>
      <c r="CK90" s="138">
        <v>0</v>
      </c>
      <c r="CL90" s="28">
        <v>0</v>
      </c>
      <c r="CM90" s="138">
        <v>0</v>
      </c>
      <c r="CN90" s="138">
        <v>2050</v>
      </c>
      <c r="CO90" s="28">
        <v>614.1800000000001</v>
      </c>
      <c r="CP90" s="138">
        <v>968.92</v>
      </c>
      <c r="CQ90" s="138">
        <v>1500</v>
      </c>
      <c r="CR90" s="27">
        <v>413.09999999999997</v>
      </c>
      <c r="CS90" s="138">
        <v>461.42</v>
      </c>
      <c r="CT90" s="138">
        <v>0</v>
      </c>
      <c r="CU90" s="28">
        <v>0</v>
      </c>
      <c r="CV90" s="138">
        <v>0</v>
      </c>
      <c r="CW90" s="138">
        <v>0</v>
      </c>
      <c r="CX90" s="28">
        <v>0</v>
      </c>
      <c r="CY90" s="138">
        <v>0</v>
      </c>
      <c r="CZ90" s="27">
        <v>0</v>
      </c>
      <c r="DA90" s="28">
        <v>0</v>
      </c>
      <c r="DB90" s="27">
        <v>0</v>
      </c>
      <c r="DC90" s="138">
        <v>0</v>
      </c>
      <c r="DD90" s="28">
        <v>0</v>
      </c>
      <c r="DE90" s="138">
        <v>0</v>
      </c>
      <c r="DF90" s="138">
        <v>0</v>
      </c>
      <c r="DG90" s="21">
        <f>T90+Y90+AD90+AI90+AN90+AS90+AV90+AY90+BB90+BE90+BH90+BK90+BS90+BV90+BY90+CB90+CE90+CH90+CK90+CN90+CT90+CW90+CZ90+DC90</f>
        <v>44850</v>
      </c>
      <c r="DH90" s="21">
        <f>U90+Z90+AE90+AJ90+AO90+AT90+AW90+AZ90+BC90+BF90+BI90+BL90+BT90+BW90+BZ90+CC90+CF90+CI90+CL90+CO90+CU90+CX90+DA90+DD90</f>
        <v>20322.52591</v>
      </c>
      <c r="DI90" s="21">
        <f>V90+AA90+AF90+AK90+AP90+AU90+AX90+BA90+BD90+BG90+BJ90+BM90+BU90+BX90+CA90+CD90+CG90+CJ90+CM90+CP90+CV90+CY90+DB90+DE90+DF90</f>
        <v>19721.801999999996</v>
      </c>
      <c r="DJ90" s="27">
        <v>0</v>
      </c>
      <c r="DK90" s="27">
        <v>0</v>
      </c>
      <c r="DL90" s="27">
        <v>0</v>
      </c>
      <c r="DM90" s="138">
        <v>0</v>
      </c>
      <c r="DN90" s="27">
        <f t="shared" si="48"/>
        <v>0</v>
      </c>
      <c r="DO90" s="138">
        <v>0</v>
      </c>
      <c r="DP90" s="27">
        <v>0</v>
      </c>
      <c r="DQ90" s="27">
        <v>0</v>
      </c>
      <c r="DR90" s="27">
        <v>0</v>
      </c>
      <c r="DS90" s="27">
        <v>0</v>
      </c>
      <c r="DT90" s="27">
        <v>0</v>
      </c>
      <c r="DU90" s="138">
        <v>0</v>
      </c>
      <c r="DV90" s="27">
        <v>0</v>
      </c>
      <c r="DW90" s="27">
        <v>0</v>
      </c>
      <c r="DX90" s="138">
        <v>0</v>
      </c>
      <c r="DY90" s="138">
        <v>0</v>
      </c>
      <c r="DZ90" s="27">
        <f t="shared" si="49"/>
        <v>0</v>
      </c>
      <c r="EA90" s="138">
        <v>0</v>
      </c>
      <c r="EB90" s="27">
        <v>0</v>
      </c>
      <c r="EC90" s="21">
        <f t="shared" si="35"/>
        <v>0</v>
      </c>
      <c r="ED90" s="21">
        <f t="shared" si="35"/>
        <v>0</v>
      </c>
      <c r="EE90" s="21">
        <f t="shared" si="36"/>
        <v>0</v>
      </c>
    </row>
    <row r="91" spans="1:135" s="32" customFormat="1" ht="20.25" customHeight="1">
      <c r="A91" s="22">
        <v>82</v>
      </c>
      <c r="B91" s="31" t="s">
        <v>129</v>
      </c>
      <c r="C91" s="21">
        <v>749.009</v>
      </c>
      <c r="D91" s="21">
        <v>3465.7985</v>
      </c>
      <c r="E91" s="21">
        <f t="shared" si="37"/>
        <v>58544.6</v>
      </c>
      <c r="F91" s="21">
        <f t="shared" si="38"/>
        <v>26550.066059999997</v>
      </c>
      <c r="G91" s="21">
        <f t="shared" si="31"/>
        <v>26095.6322</v>
      </c>
      <c r="H91" s="21">
        <f>G91/F91*100</f>
        <v>98.28838896681827</v>
      </c>
      <c r="I91" s="21">
        <f>G91/E91*100</f>
        <v>44.57393542700779</v>
      </c>
      <c r="J91" s="21">
        <f>T91+Y91+AD91+AI91+AN91+AS91+BK91+BS91+BV91+BY91+CB91+CE91+CK91+CN91+CT91+CW91+DC91</f>
        <v>17901</v>
      </c>
      <c r="K91" s="21">
        <f>U91+Z91+AE91+AJ91+AO91+AT91+BL91+BT91+BW91+BZ91+CC91+CF91+CL91+CO91+CU91+CX91+DD91</f>
        <v>6228.266060000001</v>
      </c>
      <c r="L91" s="21">
        <f>V91+AA91+AF91+AK91+AP91+AU91+BM91+BU91+BX91+CA91+CD91+CG91+CM91+CP91+CV91+CY91+DE91+DF91</f>
        <v>5773.8322</v>
      </c>
      <c r="M91" s="21">
        <f t="shared" si="39"/>
        <v>92.70368581524598</v>
      </c>
      <c r="N91" s="21">
        <f>L91/J91*100</f>
        <v>32.254243896988996</v>
      </c>
      <c r="O91" s="21">
        <f>T91+AD91</f>
        <v>6500</v>
      </c>
      <c r="P91" s="21">
        <f>U91+AE91</f>
        <v>2553.3340000000003</v>
      </c>
      <c r="Q91" s="21">
        <f>V91+AF91</f>
        <v>2778.5009999999997</v>
      </c>
      <c r="R91" s="21">
        <f t="shared" si="51"/>
        <v>108.818548611345</v>
      </c>
      <c r="S91" s="24">
        <f>Q91/O91*100</f>
        <v>42.746169230769226</v>
      </c>
      <c r="T91" s="137"/>
      <c r="U91" s="21">
        <v>46.284</v>
      </c>
      <c r="V91" s="138">
        <v>0.062</v>
      </c>
      <c r="W91" s="21">
        <f t="shared" si="50"/>
        <v>0.13395557860167662</v>
      </c>
      <c r="X91" s="24" t="e">
        <f>V91/T91*100</f>
        <v>#DIV/0!</v>
      </c>
      <c r="Y91" s="139">
        <v>8720</v>
      </c>
      <c r="Z91" s="21">
        <v>2835.42</v>
      </c>
      <c r="AA91" s="138">
        <v>2489.1312</v>
      </c>
      <c r="AB91" s="21">
        <f t="shared" si="52"/>
        <v>87.78703684110289</v>
      </c>
      <c r="AC91" s="24">
        <f>AA91/Y91*100</f>
        <v>28.545082568807338</v>
      </c>
      <c r="AD91" s="138">
        <v>6500</v>
      </c>
      <c r="AE91" s="21">
        <v>2507.05</v>
      </c>
      <c r="AF91" s="138">
        <v>2778.439</v>
      </c>
      <c r="AG91" s="21">
        <f t="shared" si="40"/>
        <v>110.82503340579564</v>
      </c>
      <c r="AH91" s="24">
        <f>AF91/AD91*100</f>
        <v>42.745215384615385</v>
      </c>
      <c r="AI91" s="138">
        <v>172.8</v>
      </c>
      <c r="AJ91" s="28">
        <v>95.62752000000002</v>
      </c>
      <c r="AK91" s="138">
        <v>125.5</v>
      </c>
      <c r="AL91" s="21">
        <f t="shared" si="32"/>
        <v>131.23837154827393</v>
      </c>
      <c r="AM91" s="24">
        <f t="shared" si="41"/>
        <v>72.62731481481481</v>
      </c>
      <c r="AN91" s="28">
        <v>0</v>
      </c>
      <c r="AO91" s="28">
        <v>0</v>
      </c>
      <c r="AP91" s="28">
        <v>0</v>
      </c>
      <c r="AQ91" s="21"/>
      <c r="AR91" s="24"/>
      <c r="AS91" s="29">
        <v>0</v>
      </c>
      <c r="AT91" s="29"/>
      <c r="AU91" s="24">
        <v>0</v>
      </c>
      <c r="AV91" s="24"/>
      <c r="AW91" s="24"/>
      <c r="AX91" s="24"/>
      <c r="AY91" s="138">
        <v>40643.6</v>
      </c>
      <c r="AZ91" s="28">
        <f t="shared" si="42"/>
        <v>20321.8</v>
      </c>
      <c r="BA91" s="138">
        <v>20321.8</v>
      </c>
      <c r="BB91" s="21"/>
      <c r="BC91" s="28">
        <v>0</v>
      </c>
      <c r="BD91" s="21">
        <v>0</v>
      </c>
      <c r="BE91" s="138">
        <v>0</v>
      </c>
      <c r="BF91" s="21">
        <f t="shared" si="43"/>
        <v>0</v>
      </c>
      <c r="BG91" s="138">
        <v>0</v>
      </c>
      <c r="BH91" s="28">
        <v>0</v>
      </c>
      <c r="BI91" s="28">
        <v>0</v>
      </c>
      <c r="BJ91" s="28">
        <v>0</v>
      </c>
      <c r="BK91" s="24"/>
      <c r="BL91" s="24"/>
      <c r="BM91" s="24"/>
      <c r="BN91" s="21">
        <f t="shared" si="33"/>
        <v>508.2</v>
      </c>
      <c r="BO91" s="21">
        <f t="shared" si="44"/>
        <v>144.68454</v>
      </c>
      <c r="BP91" s="21">
        <f t="shared" si="34"/>
        <v>180</v>
      </c>
      <c r="BQ91" s="21">
        <f t="shared" si="45"/>
        <v>124.40859265267734</v>
      </c>
      <c r="BR91" s="24">
        <f t="shared" si="46"/>
        <v>35.41912632821724</v>
      </c>
      <c r="BS91" s="138">
        <v>508.2</v>
      </c>
      <c r="BT91" s="28">
        <v>144.68454</v>
      </c>
      <c r="BU91" s="138">
        <v>180</v>
      </c>
      <c r="BV91" s="138">
        <v>0</v>
      </c>
      <c r="BW91" s="28">
        <v>0</v>
      </c>
      <c r="BX91" s="138">
        <v>0</v>
      </c>
      <c r="BY91" s="28">
        <v>0</v>
      </c>
      <c r="BZ91" s="28">
        <v>0</v>
      </c>
      <c r="CA91" s="21">
        <v>0</v>
      </c>
      <c r="CB91" s="138">
        <v>0</v>
      </c>
      <c r="CC91" s="28">
        <v>0</v>
      </c>
      <c r="CD91" s="138">
        <v>0</v>
      </c>
      <c r="CE91" s="28">
        <v>0</v>
      </c>
      <c r="CF91" s="28">
        <v>0</v>
      </c>
      <c r="CG91" s="28">
        <v>0</v>
      </c>
      <c r="CH91" s="138">
        <v>0</v>
      </c>
      <c r="CI91" s="21">
        <f t="shared" si="47"/>
        <v>0</v>
      </c>
      <c r="CJ91" s="138">
        <v>0</v>
      </c>
      <c r="CK91" s="138">
        <v>0</v>
      </c>
      <c r="CL91" s="28">
        <v>0</v>
      </c>
      <c r="CM91" s="138">
        <v>0</v>
      </c>
      <c r="CN91" s="138">
        <v>2000</v>
      </c>
      <c r="CO91" s="28">
        <v>599.2</v>
      </c>
      <c r="CP91" s="138">
        <v>200.7</v>
      </c>
      <c r="CQ91" s="138">
        <v>2000</v>
      </c>
      <c r="CR91" s="27">
        <v>550.8</v>
      </c>
      <c r="CS91" s="138">
        <v>200.7</v>
      </c>
      <c r="CT91" s="138">
        <v>0</v>
      </c>
      <c r="CU91" s="28">
        <v>0</v>
      </c>
      <c r="CV91" s="138">
        <v>0</v>
      </c>
      <c r="CW91" s="138">
        <v>0</v>
      </c>
      <c r="CX91" s="28">
        <v>0</v>
      </c>
      <c r="CY91" s="138">
        <v>0</v>
      </c>
      <c r="CZ91" s="27">
        <v>0</v>
      </c>
      <c r="DA91" s="28">
        <v>0</v>
      </c>
      <c r="DB91" s="27">
        <v>0</v>
      </c>
      <c r="DC91" s="138">
        <v>0</v>
      </c>
      <c r="DD91" s="28">
        <v>0</v>
      </c>
      <c r="DE91" s="138">
        <v>0</v>
      </c>
      <c r="DF91" s="138">
        <v>0</v>
      </c>
      <c r="DG91" s="21">
        <f>T91+Y91+AD91+AI91+AN91+AS91+AV91+AY91+BB91+BE91+BH91+BK91+BS91+BV91+BY91+CB91+CE91+CH91+CK91+CN91+CT91+CW91+CZ91+DC91</f>
        <v>58544.59999999999</v>
      </c>
      <c r="DH91" s="21">
        <f>U91+Z91+AE91+AJ91+AO91+AT91+AW91+AZ91+BC91+BF91+BI91+BL91+BT91+BW91+BZ91+CC91+CF91+CI91+CL91+CO91+CU91+CX91+DA91+DD91</f>
        <v>26550.066059999997</v>
      </c>
      <c r="DI91" s="21">
        <f>V91+AA91+AF91+AK91+AP91+AU91+AX91+BA91+BD91+BG91+BJ91+BM91+BU91+BX91+CA91+CD91+CG91+CJ91+CM91+CP91+CV91+CY91+DB91+DE91+DF91</f>
        <v>26095.6322</v>
      </c>
      <c r="DJ91" s="27">
        <v>0</v>
      </c>
      <c r="DK91" s="27">
        <v>0</v>
      </c>
      <c r="DL91" s="27">
        <v>0</v>
      </c>
      <c r="DM91" s="138">
        <v>0</v>
      </c>
      <c r="DN91" s="27">
        <f t="shared" si="48"/>
        <v>0</v>
      </c>
      <c r="DO91" s="138">
        <v>0</v>
      </c>
      <c r="DP91" s="27">
        <v>0</v>
      </c>
      <c r="DQ91" s="27">
        <v>0</v>
      </c>
      <c r="DR91" s="27">
        <v>0</v>
      </c>
      <c r="DS91" s="27">
        <v>0</v>
      </c>
      <c r="DT91" s="27">
        <v>0</v>
      </c>
      <c r="DU91" s="138">
        <v>0</v>
      </c>
      <c r="DV91" s="27">
        <v>0</v>
      </c>
      <c r="DW91" s="27">
        <v>0</v>
      </c>
      <c r="DX91" s="138">
        <v>0</v>
      </c>
      <c r="DY91" s="138">
        <v>10921.6</v>
      </c>
      <c r="DZ91" s="27">
        <f t="shared" si="49"/>
        <v>5460.8</v>
      </c>
      <c r="EA91" s="138">
        <v>6273.9</v>
      </c>
      <c r="EB91" s="27">
        <v>0</v>
      </c>
      <c r="EC91" s="21">
        <f t="shared" si="35"/>
        <v>10921.6</v>
      </c>
      <c r="ED91" s="21">
        <f t="shared" si="35"/>
        <v>5460.8</v>
      </c>
      <c r="EE91" s="21">
        <f t="shared" si="36"/>
        <v>6273.9</v>
      </c>
    </row>
    <row r="92" spans="1:135" s="32" customFormat="1" ht="20.25" customHeight="1">
      <c r="A92" s="22">
        <v>83</v>
      </c>
      <c r="B92" s="31" t="s">
        <v>130</v>
      </c>
      <c r="C92" s="21">
        <v>2269.5525</v>
      </c>
      <c r="D92" s="21">
        <v>1204.9165</v>
      </c>
      <c r="E92" s="21">
        <f t="shared" si="37"/>
        <v>19950.3</v>
      </c>
      <c r="F92" s="21">
        <f t="shared" si="38"/>
        <v>8839.88609</v>
      </c>
      <c r="G92" s="21">
        <f t="shared" si="31"/>
        <v>7670.982000000001</v>
      </c>
      <c r="H92" s="21">
        <f>G92/F92*100</f>
        <v>86.77693266520362</v>
      </c>
      <c r="I92" s="21">
        <f>G92/E92*100</f>
        <v>38.450459391588105</v>
      </c>
      <c r="J92" s="21">
        <f>T92+Y92+AD92+AI92+AN92+AS92+BK92+BS92+BV92+BY92+CB92+CE92+CK92+CN92+CT92+CW92+DC92</f>
        <v>7629.699999999999</v>
      </c>
      <c r="K92" s="21">
        <f>U92+Z92+AE92+AJ92+AO92+AT92+BL92+BT92+BW92+BZ92+CC92+CF92+CL92+CO92+CU92+CX92+DD92</f>
        <v>2679.58609</v>
      </c>
      <c r="L92" s="21">
        <f>V92+AA92+AF92+AK92+AP92+AU92+BM92+BU92+BX92+CA92+CD92+CG92+CM92+CP92+CV92+CY92+DE92+DF92</f>
        <v>1510.682</v>
      </c>
      <c r="M92" s="21">
        <f t="shared" si="39"/>
        <v>56.37743850207851</v>
      </c>
      <c r="N92" s="21">
        <f>L92/J92*100</f>
        <v>19.800018349345326</v>
      </c>
      <c r="O92" s="21">
        <f>T92+AD92</f>
        <v>3911</v>
      </c>
      <c r="P92" s="21">
        <f>U92+AE92</f>
        <v>1508.4726999999998</v>
      </c>
      <c r="Q92" s="21">
        <f>V92+AF92</f>
        <v>867.441</v>
      </c>
      <c r="R92" s="21">
        <f t="shared" si="51"/>
        <v>57.50458725570573</v>
      </c>
      <c r="S92" s="24">
        <f>Q92/O92*100</f>
        <v>22.179519304525698</v>
      </c>
      <c r="T92" s="137">
        <v>589.8</v>
      </c>
      <c r="U92" s="21">
        <v>227.48586</v>
      </c>
      <c r="V92" s="138">
        <v>280.081</v>
      </c>
      <c r="W92" s="21">
        <f t="shared" si="50"/>
        <v>123.12017986524526</v>
      </c>
      <c r="X92" s="24">
        <f>V92/T92*100</f>
        <v>47.4874533740251</v>
      </c>
      <c r="Y92" s="139">
        <v>1901.1</v>
      </c>
      <c r="Z92" s="21">
        <v>626.7926699999999</v>
      </c>
      <c r="AA92" s="138">
        <v>290.111</v>
      </c>
      <c r="AB92" s="21">
        <f t="shared" si="52"/>
        <v>46.285002024672686</v>
      </c>
      <c r="AC92" s="24">
        <f>AA92/Y92*100</f>
        <v>15.260165167534586</v>
      </c>
      <c r="AD92" s="138">
        <v>3321.2</v>
      </c>
      <c r="AE92" s="21">
        <v>1280.9868399999998</v>
      </c>
      <c r="AF92" s="138">
        <v>587.36</v>
      </c>
      <c r="AG92" s="21">
        <f t="shared" si="40"/>
        <v>45.852149425672486</v>
      </c>
      <c r="AH92" s="24">
        <f>AF92/AD92*100</f>
        <v>17.685174033481875</v>
      </c>
      <c r="AI92" s="138">
        <v>60</v>
      </c>
      <c r="AJ92" s="28">
        <v>33.204</v>
      </c>
      <c r="AK92" s="138">
        <v>55.5</v>
      </c>
      <c r="AL92" s="21">
        <f t="shared" si="32"/>
        <v>167.1485363209252</v>
      </c>
      <c r="AM92" s="24">
        <f t="shared" si="41"/>
        <v>92.5</v>
      </c>
      <c r="AN92" s="28">
        <v>0</v>
      </c>
      <c r="AO92" s="28">
        <v>0</v>
      </c>
      <c r="AP92" s="28">
        <v>0</v>
      </c>
      <c r="AQ92" s="21"/>
      <c r="AR92" s="24"/>
      <c r="AS92" s="29">
        <v>0</v>
      </c>
      <c r="AT92" s="29"/>
      <c r="AU92" s="24">
        <v>0</v>
      </c>
      <c r="AV92" s="24"/>
      <c r="AW92" s="24"/>
      <c r="AX92" s="24"/>
      <c r="AY92" s="138">
        <v>12320.6</v>
      </c>
      <c r="AZ92" s="28">
        <f t="shared" si="42"/>
        <v>6160.3</v>
      </c>
      <c r="BA92" s="138">
        <v>6160.3</v>
      </c>
      <c r="BB92" s="21"/>
      <c r="BC92" s="28">
        <v>0</v>
      </c>
      <c r="BD92" s="21">
        <v>0</v>
      </c>
      <c r="BE92" s="138">
        <v>0</v>
      </c>
      <c r="BF92" s="21">
        <f t="shared" si="43"/>
        <v>0</v>
      </c>
      <c r="BG92" s="138">
        <v>0</v>
      </c>
      <c r="BH92" s="28">
        <v>0</v>
      </c>
      <c r="BI92" s="28">
        <v>0</v>
      </c>
      <c r="BJ92" s="28">
        <v>0</v>
      </c>
      <c r="BK92" s="24"/>
      <c r="BL92" s="24"/>
      <c r="BM92" s="24"/>
      <c r="BN92" s="21">
        <f t="shared" si="33"/>
        <v>1037.6</v>
      </c>
      <c r="BO92" s="21">
        <f t="shared" si="44"/>
        <v>295.40472</v>
      </c>
      <c r="BP92" s="21">
        <f t="shared" si="34"/>
        <v>78.85</v>
      </c>
      <c r="BQ92" s="21">
        <f t="shared" si="45"/>
        <v>26.69219367923437</v>
      </c>
      <c r="BR92" s="24">
        <f t="shared" si="46"/>
        <v>7.599267540478026</v>
      </c>
      <c r="BS92" s="138">
        <v>1037.6</v>
      </c>
      <c r="BT92" s="28">
        <v>295.40472</v>
      </c>
      <c r="BU92" s="138">
        <v>78.85</v>
      </c>
      <c r="BV92" s="138">
        <v>0</v>
      </c>
      <c r="BW92" s="28">
        <v>0</v>
      </c>
      <c r="BX92" s="138">
        <v>0</v>
      </c>
      <c r="BY92" s="28">
        <v>0</v>
      </c>
      <c r="BZ92" s="28">
        <v>0</v>
      </c>
      <c r="CA92" s="21">
        <v>0</v>
      </c>
      <c r="CB92" s="138">
        <v>0</v>
      </c>
      <c r="CC92" s="28">
        <v>0</v>
      </c>
      <c r="CD92" s="138">
        <v>0</v>
      </c>
      <c r="CE92" s="28">
        <v>0</v>
      </c>
      <c r="CF92" s="28">
        <v>0</v>
      </c>
      <c r="CG92" s="28">
        <v>0</v>
      </c>
      <c r="CH92" s="138">
        <v>0</v>
      </c>
      <c r="CI92" s="21">
        <f t="shared" si="47"/>
        <v>0</v>
      </c>
      <c r="CJ92" s="138">
        <v>0</v>
      </c>
      <c r="CK92" s="138">
        <v>0</v>
      </c>
      <c r="CL92" s="28">
        <v>0</v>
      </c>
      <c r="CM92" s="138">
        <v>0</v>
      </c>
      <c r="CN92" s="138">
        <v>720</v>
      </c>
      <c r="CO92" s="28">
        <v>215.71200000000002</v>
      </c>
      <c r="CP92" s="138">
        <v>218.78</v>
      </c>
      <c r="CQ92" s="138">
        <v>720</v>
      </c>
      <c r="CR92" s="27">
        <v>198.288</v>
      </c>
      <c r="CS92" s="138">
        <v>198.78</v>
      </c>
      <c r="CT92" s="138">
        <v>0</v>
      </c>
      <c r="CU92" s="28">
        <v>0</v>
      </c>
      <c r="CV92" s="138">
        <v>0</v>
      </c>
      <c r="CW92" s="138">
        <v>0</v>
      </c>
      <c r="CX92" s="28">
        <v>0</v>
      </c>
      <c r="CY92" s="138">
        <v>0</v>
      </c>
      <c r="CZ92" s="27">
        <v>0</v>
      </c>
      <c r="DA92" s="28">
        <v>0</v>
      </c>
      <c r="DB92" s="27">
        <v>0</v>
      </c>
      <c r="DC92" s="138">
        <v>0</v>
      </c>
      <c r="DD92" s="28">
        <v>0</v>
      </c>
      <c r="DE92" s="138">
        <v>0</v>
      </c>
      <c r="DF92" s="138">
        <v>0</v>
      </c>
      <c r="DG92" s="21">
        <f>T92+Y92+AD92+AI92+AN92+AS92+AV92+AY92+BB92+BE92+BH92+BK92+BS92+BV92+BY92+CB92+CE92+CH92+CK92+CN92+CT92+CW92+CZ92+DC92</f>
        <v>19950.3</v>
      </c>
      <c r="DH92" s="21">
        <f>U92+Z92+AE92+AJ92+AO92+AT92+AW92+AZ92+BC92+BF92+BI92+BL92+BT92+BW92+BZ92+CC92+CF92+CI92+CL92+CO92+CU92+CX92+DA92+DD92</f>
        <v>8839.88609</v>
      </c>
      <c r="DI92" s="21">
        <f>V92+AA92+AF92+AK92+AP92+AU92+AX92+BA92+BD92+BG92+BJ92+BM92+BU92+BX92+CA92+CD92+CG92+CJ92+CM92+CP92+CV92+CY92+DB92+DE92+DF92</f>
        <v>7670.982000000001</v>
      </c>
      <c r="DJ92" s="27">
        <v>0</v>
      </c>
      <c r="DK92" s="27">
        <v>0</v>
      </c>
      <c r="DL92" s="27">
        <v>0</v>
      </c>
      <c r="DM92" s="138">
        <v>0</v>
      </c>
      <c r="DN92" s="27">
        <f t="shared" si="48"/>
        <v>0</v>
      </c>
      <c r="DO92" s="138">
        <v>0</v>
      </c>
      <c r="DP92" s="27">
        <v>0</v>
      </c>
      <c r="DQ92" s="27">
        <v>0</v>
      </c>
      <c r="DR92" s="27">
        <v>0</v>
      </c>
      <c r="DS92" s="27">
        <v>0</v>
      </c>
      <c r="DT92" s="27">
        <v>0</v>
      </c>
      <c r="DU92" s="138">
        <v>0</v>
      </c>
      <c r="DV92" s="27">
        <v>0</v>
      </c>
      <c r="DW92" s="27">
        <v>0</v>
      </c>
      <c r="DX92" s="138">
        <v>0</v>
      </c>
      <c r="DY92" s="138">
        <v>907.3</v>
      </c>
      <c r="DZ92" s="27">
        <f t="shared" si="49"/>
        <v>453.65</v>
      </c>
      <c r="EA92" s="138">
        <v>0</v>
      </c>
      <c r="EB92" s="27">
        <v>0</v>
      </c>
      <c r="EC92" s="21">
        <f t="shared" si="35"/>
        <v>907.3</v>
      </c>
      <c r="ED92" s="21">
        <f t="shared" si="35"/>
        <v>453.65</v>
      </c>
      <c r="EE92" s="21">
        <f t="shared" si="36"/>
        <v>0</v>
      </c>
    </row>
    <row r="93" spans="1:135" s="32" customFormat="1" ht="20.25" customHeight="1">
      <c r="A93" s="22">
        <v>84</v>
      </c>
      <c r="B93" s="31" t="s">
        <v>131</v>
      </c>
      <c r="C93" s="21">
        <v>1.936</v>
      </c>
      <c r="D93" s="21">
        <v>404.5836</v>
      </c>
      <c r="E93" s="21">
        <f t="shared" si="37"/>
        <v>81501.06</v>
      </c>
      <c r="F93" s="21">
        <f t="shared" si="38"/>
        <v>35844.3337134</v>
      </c>
      <c r="G93" s="21">
        <f t="shared" si="31"/>
        <v>30409.812400000003</v>
      </c>
      <c r="H93" s="21">
        <f>G93/F93*100</f>
        <v>84.83854838298092</v>
      </c>
      <c r="I93" s="21">
        <f>G93/E93*100</f>
        <v>37.3121679644412</v>
      </c>
      <c r="J93" s="21">
        <f>T93+Y93+AD93+AI93+AN93+AS93+BK93+BS93+BV93+BY93+CB93+CE93+CK93+CN93+CT93+CW93+DC93</f>
        <v>28776.260000000002</v>
      </c>
      <c r="K93" s="21">
        <f>U93+Z93+AE93+AJ93+AO93+AT93+BL93+BT93+BW93+BZ93+CC93+CF93+CL93+CO93+CU93+CX93+DD93</f>
        <v>9481.9337134</v>
      </c>
      <c r="L93" s="21">
        <f>V93+AA93+AF93+AK93+AP93+AU93+BM93+BU93+BX93+CA93+CD93+CG93+CM93+CP93+CV93+CY93+DE93+DF93</f>
        <v>4047.4124</v>
      </c>
      <c r="M93" s="21">
        <f t="shared" si="39"/>
        <v>42.68551671353852</v>
      </c>
      <c r="N93" s="21">
        <f>L93/J93*100</f>
        <v>14.065109225451813</v>
      </c>
      <c r="O93" s="21">
        <f>T93+AD93</f>
        <v>15322.26</v>
      </c>
      <c r="P93" s="21">
        <f>U93+AE93</f>
        <v>5909.794139199999</v>
      </c>
      <c r="Q93" s="21">
        <f>V93+AF93</f>
        <v>3219.6048</v>
      </c>
      <c r="R93" s="21">
        <f t="shared" si="51"/>
        <v>54.479136229876076</v>
      </c>
      <c r="S93" s="24">
        <f>Q93/O93*100</f>
        <v>21.01259735835314</v>
      </c>
      <c r="T93" s="137">
        <v>7322.26</v>
      </c>
      <c r="U93" s="21">
        <v>2824.1941392</v>
      </c>
      <c r="V93" s="138">
        <v>18.5458</v>
      </c>
      <c r="W93" s="21">
        <f t="shared" si="50"/>
        <v>0.6566758192215996</v>
      </c>
      <c r="X93" s="24">
        <f>V93/T93*100</f>
        <v>0.2532797251121921</v>
      </c>
      <c r="Y93" s="139">
        <v>8500</v>
      </c>
      <c r="Z93" s="21">
        <v>1913.8049741999998</v>
      </c>
      <c r="AA93" s="138">
        <v>6.8786</v>
      </c>
      <c r="AB93" s="21">
        <f t="shared" si="52"/>
        <v>0.3594201129545795</v>
      </c>
      <c r="AC93" s="24">
        <f>AA93/Y93*100</f>
        <v>0.08092470588235294</v>
      </c>
      <c r="AD93" s="138">
        <v>8000</v>
      </c>
      <c r="AE93" s="21">
        <v>3085.6</v>
      </c>
      <c r="AF93" s="138">
        <v>3201.059</v>
      </c>
      <c r="AG93" s="21">
        <f t="shared" si="40"/>
        <v>103.74186543946074</v>
      </c>
      <c r="AH93" s="24">
        <f>AF93/AD93*100</f>
        <v>40.0132375</v>
      </c>
      <c r="AI93" s="138">
        <v>824</v>
      </c>
      <c r="AJ93" s="28">
        <v>456.00160000000005</v>
      </c>
      <c r="AK93" s="138">
        <v>175</v>
      </c>
      <c r="AL93" s="21">
        <f t="shared" si="32"/>
        <v>38.37705832611113</v>
      </c>
      <c r="AM93" s="24">
        <f t="shared" si="41"/>
        <v>21.2378640776699</v>
      </c>
      <c r="AN93" s="28">
        <v>0</v>
      </c>
      <c r="AO93" s="28">
        <v>0</v>
      </c>
      <c r="AP93" s="28">
        <v>0</v>
      </c>
      <c r="AQ93" s="21"/>
      <c r="AR93" s="24"/>
      <c r="AS93" s="29">
        <v>0</v>
      </c>
      <c r="AT93" s="29"/>
      <c r="AU93" s="24">
        <v>0</v>
      </c>
      <c r="AV93" s="24"/>
      <c r="AW93" s="24"/>
      <c r="AX93" s="24"/>
      <c r="AY93" s="138">
        <v>52724.8</v>
      </c>
      <c r="AZ93" s="28">
        <f t="shared" si="42"/>
        <v>26362.4</v>
      </c>
      <c r="BA93" s="138">
        <v>26362.4</v>
      </c>
      <c r="BB93" s="21"/>
      <c r="BC93" s="28">
        <v>0</v>
      </c>
      <c r="BD93" s="21">
        <v>0</v>
      </c>
      <c r="BE93" s="138">
        <v>0</v>
      </c>
      <c r="BF93" s="21">
        <f t="shared" si="43"/>
        <v>0</v>
      </c>
      <c r="BG93" s="138">
        <v>0</v>
      </c>
      <c r="BH93" s="28">
        <v>0</v>
      </c>
      <c r="BI93" s="28">
        <v>0</v>
      </c>
      <c r="BJ93" s="28">
        <v>0</v>
      </c>
      <c r="BK93" s="24"/>
      <c r="BL93" s="24"/>
      <c r="BM93" s="24"/>
      <c r="BN93" s="21">
        <f t="shared" si="33"/>
        <v>2350</v>
      </c>
      <c r="BO93" s="21">
        <f t="shared" si="44"/>
        <v>669.045</v>
      </c>
      <c r="BP93" s="21">
        <f t="shared" si="34"/>
        <v>88.929</v>
      </c>
      <c r="BQ93" s="21">
        <f t="shared" si="45"/>
        <v>13.291931036028966</v>
      </c>
      <c r="BR93" s="24">
        <f t="shared" si="46"/>
        <v>3.784212765957447</v>
      </c>
      <c r="BS93" s="138">
        <v>2350</v>
      </c>
      <c r="BT93" s="28">
        <v>669.045</v>
      </c>
      <c r="BU93" s="138">
        <v>88.929</v>
      </c>
      <c r="BV93" s="138">
        <v>0</v>
      </c>
      <c r="BW93" s="28">
        <v>0</v>
      </c>
      <c r="BX93" s="138">
        <v>0</v>
      </c>
      <c r="BY93" s="28">
        <v>0</v>
      </c>
      <c r="BZ93" s="28">
        <v>0</v>
      </c>
      <c r="CA93" s="21">
        <v>0</v>
      </c>
      <c r="CB93" s="138">
        <v>0</v>
      </c>
      <c r="CC93" s="28">
        <v>0</v>
      </c>
      <c r="CD93" s="138">
        <v>0</v>
      </c>
      <c r="CE93" s="28">
        <v>0</v>
      </c>
      <c r="CF93" s="28">
        <v>0</v>
      </c>
      <c r="CG93" s="28">
        <v>0</v>
      </c>
      <c r="CH93" s="138">
        <v>0</v>
      </c>
      <c r="CI93" s="21">
        <f t="shared" si="47"/>
        <v>0</v>
      </c>
      <c r="CJ93" s="138">
        <v>0</v>
      </c>
      <c r="CK93" s="138">
        <v>20</v>
      </c>
      <c r="CL93" s="28">
        <v>5.992000000000001</v>
      </c>
      <c r="CM93" s="138">
        <v>0</v>
      </c>
      <c r="CN93" s="138">
        <v>1680</v>
      </c>
      <c r="CO93" s="28">
        <v>503.32800000000003</v>
      </c>
      <c r="CP93" s="138">
        <v>477</v>
      </c>
      <c r="CQ93" s="138">
        <v>0</v>
      </c>
      <c r="CR93" s="27">
        <v>0</v>
      </c>
      <c r="CS93" s="138">
        <v>0</v>
      </c>
      <c r="CT93" s="138">
        <v>0</v>
      </c>
      <c r="CU93" s="28">
        <v>0</v>
      </c>
      <c r="CV93" s="138">
        <v>0</v>
      </c>
      <c r="CW93" s="138">
        <v>0</v>
      </c>
      <c r="CX93" s="28">
        <v>0</v>
      </c>
      <c r="CY93" s="138">
        <v>0</v>
      </c>
      <c r="CZ93" s="27">
        <v>0</v>
      </c>
      <c r="DA93" s="28">
        <v>0</v>
      </c>
      <c r="DB93" s="27">
        <v>0</v>
      </c>
      <c r="DC93" s="138">
        <v>80</v>
      </c>
      <c r="DD93" s="28">
        <v>23.968000000000004</v>
      </c>
      <c r="DE93" s="138">
        <v>80</v>
      </c>
      <c r="DF93" s="138">
        <v>0</v>
      </c>
      <c r="DG93" s="21">
        <f>T93+Y93+AD93+AI93+AN93+AS93+AV93+AY93+BB93+BE93+BH93+BK93+BS93+BV93+BY93+CB93+CE93+CH93+CK93+CN93+CT93+CW93+CZ93+DC93</f>
        <v>81501.06</v>
      </c>
      <c r="DH93" s="21">
        <f>U93+Z93+AE93+AJ93+AO93+AT93+AW93+AZ93+BC93+BF93+BI93+BL93+BT93+BW93+BZ93+CC93+CF93+CI93+CL93+CO93+CU93+CX93+DA93+DD93</f>
        <v>35844.3337134</v>
      </c>
      <c r="DI93" s="21">
        <f>V93+AA93+AF93+AK93+AP93+AU93+AX93+BA93+BD93+BG93+BJ93+BM93+BU93+BX93+CA93+CD93+CG93+CJ93+CM93+CP93+CV93+CY93+DB93+DE93+DF93</f>
        <v>30409.812400000003</v>
      </c>
      <c r="DJ93" s="27">
        <v>0</v>
      </c>
      <c r="DK93" s="27">
        <v>0</v>
      </c>
      <c r="DL93" s="27">
        <v>0</v>
      </c>
      <c r="DM93" s="138">
        <v>0</v>
      </c>
      <c r="DN93" s="27">
        <f t="shared" si="48"/>
        <v>0</v>
      </c>
      <c r="DO93" s="138">
        <v>0</v>
      </c>
      <c r="DP93" s="27">
        <v>0</v>
      </c>
      <c r="DQ93" s="27">
        <v>0</v>
      </c>
      <c r="DR93" s="27">
        <v>0</v>
      </c>
      <c r="DS93" s="27">
        <v>0</v>
      </c>
      <c r="DT93" s="27">
        <v>0</v>
      </c>
      <c r="DU93" s="138">
        <v>0</v>
      </c>
      <c r="DV93" s="27">
        <v>0</v>
      </c>
      <c r="DW93" s="27">
        <v>0</v>
      </c>
      <c r="DX93" s="138">
        <v>0</v>
      </c>
      <c r="DY93" s="138">
        <v>454.5836</v>
      </c>
      <c r="DZ93" s="27">
        <f t="shared" si="49"/>
        <v>227.2918</v>
      </c>
      <c r="EA93" s="138">
        <v>454.5836</v>
      </c>
      <c r="EB93" s="27">
        <v>0</v>
      </c>
      <c r="EC93" s="21">
        <f t="shared" si="35"/>
        <v>454.5836</v>
      </c>
      <c r="ED93" s="21">
        <f t="shared" si="35"/>
        <v>227.2918</v>
      </c>
      <c r="EE93" s="21">
        <f t="shared" si="36"/>
        <v>454.5836</v>
      </c>
    </row>
    <row r="94" spans="1:135" s="32" customFormat="1" ht="20.25" customHeight="1">
      <c r="A94" s="22">
        <v>85</v>
      </c>
      <c r="B94" s="31" t="s">
        <v>132</v>
      </c>
      <c r="C94" s="21">
        <v>9841.6967</v>
      </c>
      <c r="D94" s="21">
        <v>1278.5292</v>
      </c>
      <c r="E94" s="21">
        <f t="shared" si="37"/>
        <v>88031.351</v>
      </c>
      <c r="F94" s="21">
        <f t="shared" si="38"/>
        <v>38646.248929999994</v>
      </c>
      <c r="G94" s="21">
        <f t="shared" si="31"/>
        <v>28332.9617</v>
      </c>
      <c r="H94" s="21">
        <f>G94/F94*100</f>
        <v>73.31361382917015</v>
      </c>
      <c r="I94" s="21">
        <f>G94/E94*100</f>
        <v>32.185081085487376</v>
      </c>
      <c r="J94" s="21">
        <f>T94+Y94+AD94+AI94+AN94+AS94+BK94+BS94+BV94+BY94+CB94+CE94+CK94+CN94+CT94+CW94+DC94</f>
        <v>31545.344</v>
      </c>
      <c r="K94" s="21">
        <f>U94+Z94+AE94+AJ94+AO94+AT94+BL94+BT94+BW94+BZ94+CC94+CF94+CL94+CO94+CU94+CX94+DD94</f>
        <v>10403.245430000003</v>
      </c>
      <c r="L94" s="21">
        <f>V94+AA94+AF94+AK94+AP94+AU94+BM94+BU94+BX94+CA94+CD94+CG94+CM94+CP94+CV94+CY94+DE94+DF94</f>
        <v>4352.161700000001</v>
      </c>
      <c r="M94" s="21">
        <f t="shared" si="39"/>
        <v>41.834653707674754</v>
      </c>
      <c r="N94" s="21">
        <f>L94/J94*100</f>
        <v>13.796526359008798</v>
      </c>
      <c r="O94" s="21">
        <f>T94+AD94</f>
        <v>9925</v>
      </c>
      <c r="P94" s="21">
        <f>U94+AE94</f>
        <v>3828.0725</v>
      </c>
      <c r="Q94" s="21">
        <f>V94+AF94</f>
        <v>3685.5747</v>
      </c>
      <c r="R94" s="21">
        <f t="shared" si="51"/>
        <v>96.27755743915507</v>
      </c>
      <c r="S94" s="24">
        <f>Q94/O94*100</f>
        <v>37.13425390428212</v>
      </c>
      <c r="T94" s="137">
        <v>625</v>
      </c>
      <c r="U94" s="21">
        <v>241.0625</v>
      </c>
      <c r="V94" s="138">
        <v>0.203</v>
      </c>
      <c r="W94" s="21">
        <f t="shared" si="50"/>
        <v>0.08421052631578947</v>
      </c>
      <c r="X94" s="24">
        <f>V94/T94*100</f>
        <v>0.03248</v>
      </c>
      <c r="Y94" s="139">
        <v>12500</v>
      </c>
      <c r="Z94" s="21">
        <v>4121.25</v>
      </c>
      <c r="AA94" s="138">
        <v>889.282</v>
      </c>
      <c r="AB94" s="21">
        <f t="shared" si="52"/>
        <v>21.577967849560206</v>
      </c>
      <c r="AC94" s="24">
        <f>AA94/Y94*100</f>
        <v>7.114256000000001</v>
      </c>
      <c r="AD94" s="138">
        <v>9300</v>
      </c>
      <c r="AE94" s="21">
        <v>3587.01</v>
      </c>
      <c r="AF94" s="138">
        <v>3685.3717</v>
      </c>
      <c r="AG94" s="21">
        <f t="shared" si="40"/>
        <v>102.74216408652333</v>
      </c>
      <c r="AH94" s="24">
        <f>AF94/AD94*100</f>
        <v>39.62765268817204</v>
      </c>
      <c r="AI94" s="138">
        <v>270</v>
      </c>
      <c r="AJ94" s="28">
        <v>149.418</v>
      </c>
      <c r="AK94" s="138">
        <v>141.1</v>
      </c>
      <c r="AL94" s="21">
        <f t="shared" si="32"/>
        <v>94.43306696649667</v>
      </c>
      <c r="AM94" s="24">
        <f t="shared" si="41"/>
        <v>52.25925925925926</v>
      </c>
      <c r="AN94" s="28">
        <v>0</v>
      </c>
      <c r="AO94" s="28">
        <v>0</v>
      </c>
      <c r="AP94" s="28">
        <v>0</v>
      </c>
      <c r="AQ94" s="21"/>
      <c r="AR94" s="24"/>
      <c r="AS94" s="29">
        <v>0</v>
      </c>
      <c r="AT94" s="29"/>
      <c r="AU94" s="24">
        <v>0</v>
      </c>
      <c r="AV94" s="24"/>
      <c r="AW94" s="24"/>
      <c r="AX94" s="24"/>
      <c r="AY94" s="138">
        <v>46645.2</v>
      </c>
      <c r="AZ94" s="28">
        <f t="shared" si="42"/>
        <v>23322.6</v>
      </c>
      <c r="BA94" s="138">
        <v>23322.7</v>
      </c>
      <c r="BB94" s="21"/>
      <c r="BC94" s="28">
        <v>0</v>
      </c>
      <c r="BD94" s="21">
        <v>0</v>
      </c>
      <c r="BE94" s="138">
        <v>0</v>
      </c>
      <c r="BF94" s="21">
        <f t="shared" si="43"/>
        <v>0</v>
      </c>
      <c r="BG94" s="138">
        <v>0</v>
      </c>
      <c r="BH94" s="28">
        <v>0</v>
      </c>
      <c r="BI94" s="28">
        <v>0</v>
      </c>
      <c r="BJ94" s="28">
        <v>0</v>
      </c>
      <c r="BK94" s="24"/>
      <c r="BL94" s="24"/>
      <c r="BM94" s="24"/>
      <c r="BN94" s="21">
        <f t="shared" si="33"/>
        <v>501.9</v>
      </c>
      <c r="BO94" s="21">
        <f t="shared" si="44"/>
        <v>142.89092999999997</v>
      </c>
      <c r="BP94" s="21">
        <f t="shared" si="34"/>
        <v>108</v>
      </c>
      <c r="BQ94" s="21">
        <f t="shared" si="45"/>
        <v>75.58212407183579</v>
      </c>
      <c r="BR94" s="24">
        <f t="shared" si="46"/>
        <v>21.518230723251644</v>
      </c>
      <c r="BS94" s="138">
        <v>393.9</v>
      </c>
      <c r="BT94" s="28">
        <v>112.14332999999998</v>
      </c>
      <c r="BU94" s="138">
        <v>0</v>
      </c>
      <c r="BV94" s="138">
        <v>0</v>
      </c>
      <c r="BW94" s="28">
        <v>0</v>
      </c>
      <c r="BX94" s="138">
        <v>0</v>
      </c>
      <c r="BY94" s="28">
        <v>0</v>
      </c>
      <c r="BZ94" s="28">
        <v>0</v>
      </c>
      <c r="CA94" s="21">
        <v>0</v>
      </c>
      <c r="CB94" s="138">
        <v>108</v>
      </c>
      <c r="CC94" s="28">
        <v>30.747600000000002</v>
      </c>
      <c r="CD94" s="138">
        <v>108</v>
      </c>
      <c r="CE94" s="28">
        <v>0</v>
      </c>
      <c r="CF94" s="28">
        <v>0</v>
      </c>
      <c r="CG94" s="28">
        <v>0</v>
      </c>
      <c r="CH94" s="138">
        <v>0</v>
      </c>
      <c r="CI94" s="21">
        <f t="shared" si="47"/>
        <v>0</v>
      </c>
      <c r="CJ94" s="138">
        <v>0</v>
      </c>
      <c r="CK94" s="138">
        <v>0</v>
      </c>
      <c r="CL94" s="28">
        <v>0</v>
      </c>
      <c r="CM94" s="138">
        <v>0</v>
      </c>
      <c r="CN94" s="138">
        <v>6815</v>
      </c>
      <c r="CO94" s="28">
        <v>2041.7740000000003</v>
      </c>
      <c r="CP94" s="138">
        <v>749.45</v>
      </c>
      <c r="CQ94" s="138">
        <v>3215</v>
      </c>
      <c r="CR94" s="27">
        <v>885.411</v>
      </c>
      <c r="CS94" s="138">
        <v>99.7</v>
      </c>
      <c r="CT94" s="138">
        <v>0</v>
      </c>
      <c r="CU94" s="28">
        <v>0</v>
      </c>
      <c r="CV94" s="138">
        <v>0</v>
      </c>
      <c r="CW94" s="138">
        <v>0</v>
      </c>
      <c r="CX94" s="28">
        <v>0</v>
      </c>
      <c r="CY94" s="138">
        <v>0</v>
      </c>
      <c r="CZ94" s="27">
        <v>0</v>
      </c>
      <c r="DA94" s="28">
        <v>0</v>
      </c>
      <c r="DB94" s="27">
        <v>0</v>
      </c>
      <c r="DC94" s="138">
        <v>1533.444</v>
      </c>
      <c r="DD94" s="28">
        <v>119.84</v>
      </c>
      <c r="DE94" s="138">
        <v>1183.144</v>
      </c>
      <c r="DF94" s="138">
        <v>-2404.389</v>
      </c>
      <c r="DG94" s="21">
        <f>T94+Y94+AD94+AI94+AN94+AS94+AV94+AY94+BB94+BE94+BH94+BK94+BS94+BV94+BY94+CB94+CE94+CH94+CK94+CN94+CT94+CW94+CZ94+DC94</f>
        <v>78190.544</v>
      </c>
      <c r="DH94" s="21">
        <f>U94+Z94+AE94+AJ94+AO94+AT94+AW94+AZ94+BC94+BF94+BI94+BL94+BT94+BW94+BZ94+CC94+CF94+CI94+CL94+CO94+CU94+CX94+DA94+DD94</f>
        <v>33725.845429999994</v>
      </c>
      <c r="DI94" s="21">
        <f>V94+AA94+AF94+AK94+AP94+AU94+AX94+BA94+BD94+BG94+BJ94+BM94+BU94+BX94+CA94+CD94+CG94+CJ94+CM94+CP94+CV94+CY94+DB94+DE94+DF94</f>
        <v>27674.8617</v>
      </c>
      <c r="DJ94" s="27">
        <v>0</v>
      </c>
      <c r="DK94" s="27">
        <v>0</v>
      </c>
      <c r="DL94" s="27">
        <v>0</v>
      </c>
      <c r="DM94" s="138">
        <v>9840.807</v>
      </c>
      <c r="DN94" s="27">
        <f t="shared" si="48"/>
        <v>4920.4035</v>
      </c>
      <c r="DO94" s="138">
        <v>658.1</v>
      </c>
      <c r="DP94" s="27">
        <v>0</v>
      </c>
      <c r="DQ94" s="27">
        <v>0</v>
      </c>
      <c r="DR94" s="27">
        <v>0</v>
      </c>
      <c r="DS94" s="27">
        <v>0</v>
      </c>
      <c r="DT94" s="27">
        <v>0</v>
      </c>
      <c r="DU94" s="138">
        <v>0</v>
      </c>
      <c r="DV94" s="27">
        <v>0</v>
      </c>
      <c r="DW94" s="27">
        <v>0</v>
      </c>
      <c r="DX94" s="138">
        <v>0</v>
      </c>
      <c r="DY94" s="138">
        <v>6005.7</v>
      </c>
      <c r="DZ94" s="27">
        <f t="shared" si="49"/>
        <v>3002.85</v>
      </c>
      <c r="EA94" s="138">
        <v>1085.7</v>
      </c>
      <c r="EB94" s="27">
        <v>0</v>
      </c>
      <c r="EC94" s="21">
        <f t="shared" si="35"/>
        <v>15846.507000000001</v>
      </c>
      <c r="ED94" s="21">
        <f t="shared" si="35"/>
        <v>7923.253500000001</v>
      </c>
      <c r="EE94" s="21">
        <f t="shared" si="36"/>
        <v>1743.8000000000002</v>
      </c>
    </row>
    <row r="95" spans="1:135" s="32" customFormat="1" ht="20.25" customHeight="1">
      <c r="A95" s="22">
        <v>86</v>
      </c>
      <c r="B95" s="31" t="s">
        <v>133</v>
      </c>
      <c r="C95" s="21">
        <v>96.1319</v>
      </c>
      <c r="D95" s="21">
        <v>80.3629</v>
      </c>
      <c r="E95" s="21">
        <f t="shared" si="37"/>
        <v>5907.3</v>
      </c>
      <c r="F95" s="21">
        <f t="shared" si="38"/>
        <v>2758.9346</v>
      </c>
      <c r="G95" s="21">
        <f t="shared" si="31"/>
        <v>2960.4799999999996</v>
      </c>
      <c r="H95" s="21">
        <f>G95/F95*100</f>
        <v>107.30518947422674</v>
      </c>
      <c r="I95" s="21">
        <f>G95/E95*100</f>
        <v>50.11561965703451</v>
      </c>
      <c r="J95" s="21">
        <f>T95+Y95+AD95+AI95+AN95+AS95+BK95+BS95+BV95+BY95+CB95+CE95+CK95+CN95+CT95+CW95+DC95</f>
        <v>1464</v>
      </c>
      <c r="K95" s="21">
        <f>U95+Z95+AE95+AJ95+AO95+AT95+BL95+BT95+BW95+BZ95+CC95+CF95+CL95+CO95+CU95+CX95+DD95</f>
        <v>537.2846000000001</v>
      </c>
      <c r="L95" s="21">
        <f>V95+AA95+AF95+AK95+AP95+AU95+BM95+BU95+BX95+CA95+CD95+CG95+CM95+CP95+CV95+CY95+DE95+DF95</f>
        <v>743.28</v>
      </c>
      <c r="M95" s="21">
        <f t="shared" si="39"/>
        <v>138.3400901496153</v>
      </c>
      <c r="N95" s="21">
        <f>L95/J95*100</f>
        <v>50.77049180327868</v>
      </c>
      <c r="O95" s="21">
        <f>T95+AD95</f>
        <v>800</v>
      </c>
      <c r="P95" s="21">
        <f>U95+AE95</f>
        <v>308.56</v>
      </c>
      <c r="Q95" s="21">
        <f>V95+AF95</f>
        <v>743.28</v>
      </c>
      <c r="R95" s="21">
        <f t="shared" si="51"/>
        <v>240.88669950738915</v>
      </c>
      <c r="S95" s="24">
        <f>Q95/O95*100</f>
        <v>92.91</v>
      </c>
      <c r="T95" s="137"/>
      <c r="U95" s="21">
        <v>0</v>
      </c>
      <c r="V95" s="138">
        <v>0</v>
      </c>
      <c r="W95" s="21" t="e">
        <f t="shared" si="50"/>
        <v>#DIV/0!</v>
      </c>
      <c r="X95" s="24" t="e">
        <f>V95/T95*100</f>
        <v>#DIV/0!</v>
      </c>
      <c r="Y95" s="139">
        <v>440</v>
      </c>
      <c r="Z95" s="21">
        <v>145.068</v>
      </c>
      <c r="AA95" s="138">
        <v>0</v>
      </c>
      <c r="AB95" s="21">
        <f t="shared" si="52"/>
        <v>0</v>
      </c>
      <c r="AC95" s="24">
        <f>AA95/Y95*100</f>
        <v>0</v>
      </c>
      <c r="AD95" s="138">
        <v>800</v>
      </c>
      <c r="AE95" s="21">
        <v>308.56</v>
      </c>
      <c r="AF95" s="138">
        <v>743.28</v>
      </c>
      <c r="AG95" s="21">
        <f t="shared" si="40"/>
        <v>240.88669950738915</v>
      </c>
      <c r="AH95" s="24">
        <f>AF95/AD95*100</f>
        <v>92.91</v>
      </c>
      <c r="AI95" s="138">
        <v>74</v>
      </c>
      <c r="AJ95" s="28">
        <v>40.9516</v>
      </c>
      <c r="AK95" s="138">
        <v>0</v>
      </c>
      <c r="AL95" s="21">
        <f t="shared" si="32"/>
        <v>0</v>
      </c>
      <c r="AM95" s="24">
        <f t="shared" si="41"/>
        <v>0</v>
      </c>
      <c r="AN95" s="28">
        <v>0</v>
      </c>
      <c r="AO95" s="28">
        <v>0</v>
      </c>
      <c r="AP95" s="28">
        <v>0</v>
      </c>
      <c r="AQ95" s="21"/>
      <c r="AR95" s="24"/>
      <c r="AS95" s="29">
        <v>0</v>
      </c>
      <c r="AT95" s="29"/>
      <c r="AU95" s="24">
        <v>0</v>
      </c>
      <c r="AV95" s="24"/>
      <c r="AW95" s="24"/>
      <c r="AX95" s="24"/>
      <c r="AY95" s="138">
        <v>4443.3</v>
      </c>
      <c r="AZ95" s="28">
        <f t="shared" si="42"/>
        <v>2221.65</v>
      </c>
      <c r="BA95" s="138">
        <v>2217.2</v>
      </c>
      <c r="BB95" s="21"/>
      <c r="BC95" s="28">
        <v>0</v>
      </c>
      <c r="BD95" s="21">
        <v>0</v>
      </c>
      <c r="BE95" s="138">
        <v>0</v>
      </c>
      <c r="BF95" s="21">
        <f t="shared" si="43"/>
        <v>0</v>
      </c>
      <c r="BG95" s="138">
        <v>0</v>
      </c>
      <c r="BH95" s="28">
        <v>0</v>
      </c>
      <c r="BI95" s="28">
        <v>0</v>
      </c>
      <c r="BJ95" s="28">
        <v>0</v>
      </c>
      <c r="BK95" s="24"/>
      <c r="BL95" s="24"/>
      <c r="BM95" s="24"/>
      <c r="BN95" s="21">
        <f t="shared" si="33"/>
        <v>150</v>
      </c>
      <c r="BO95" s="21">
        <f t="shared" si="44"/>
        <v>42.705</v>
      </c>
      <c r="BP95" s="21">
        <f t="shared" si="34"/>
        <v>0</v>
      </c>
      <c r="BQ95" s="21">
        <f t="shared" si="45"/>
        <v>0</v>
      </c>
      <c r="BR95" s="24">
        <f t="shared" si="46"/>
        <v>0</v>
      </c>
      <c r="BS95" s="138">
        <v>150</v>
      </c>
      <c r="BT95" s="28">
        <v>42.705</v>
      </c>
      <c r="BU95" s="138">
        <v>0</v>
      </c>
      <c r="BV95" s="138">
        <v>0</v>
      </c>
      <c r="BW95" s="28">
        <v>0</v>
      </c>
      <c r="BX95" s="138">
        <v>0</v>
      </c>
      <c r="BY95" s="28">
        <v>0</v>
      </c>
      <c r="BZ95" s="28">
        <v>0</v>
      </c>
      <c r="CA95" s="21">
        <v>0</v>
      </c>
      <c r="CB95" s="138">
        <v>0</v>
      </c>
      <c r="CC95" s="28">
        <v>0</v>
      </c>
      <c r="CD95" s="138">
        <v>0</v>
      </c>
      <c r="CE95" s="28">
        <v>0</v>
      </c>
      <c r="CF95" s="28">
        <v>0</v>
      </c>
      <c r="CG95" s="28">
        <v>0</v>
      </c>
      <c r="CH95" s="138">
        <v>0</v>
      </c>
      <c r="CI95" s="21">
        <f t="shared" si="47"/>
        <v>0</v>
      </c>
      <c r="CJ95" s="138">
        <v>0</v>
      </c>
      <c r="CK95" s="138">
        <v>0</v>
      </c>
      <c r="CL95" s="28">
        <v>0</v>
      </c>
      <c r="CM95" s="138">
        <v>0</v>
      </c>
      <c r="CN95" s="138">
        <v>0</v>
      </c>
      <c r="CO95" s="28">
        <v>0</v>
      </c>
      <c r="CP95" s="138">
        <v>0</v>
      </c>
      <c r="CQ95" s="138">
        <v>0</v>
      </c>
      <c r="CR95" s="27">
        <v>0</v>
      </c>
      <c r="CS95" s="138">
        <v>0</v>
      </c>
      <c r="CT95" s="138">
        <v>0</v>
      </c>
      <c r="CU95" s="28">
        <v>0</v>
      </c>
      <c r="CV95" s="138">
        <v>0</v>
      </c>
      <c r="CW95" s="138">
        <v>0</v>
      </c>
      <c r="CX95" s="28">
        <v>0</v>
      </c>
      <c r="CY95" s="138">
        <v>0</v>
      </c>
      <c r="CZ95" s="27">
        <v>0</v>
      </c>
      <c r="DA95" s="28">
        <v>0</v>
      </c>
      <c r="DB95" s="27">
        <v>0</v>
      </c>
      <c r="DC95" s="138">
        <v>0</v>
      </c>
      <c r="DD95" s="28">
        <v>0</v>
      </c>
      <c r="DE95" s="138">
        <v>0</v>
      </c>
      <c r="DF95" s="138">
        <v>0</v>
      </c>
      <c r="DG95" s="21">
        <f>T95+Y95+AD95+AI95+AN95+AS95+AV95+AY95+BB95+BE95+BH95+BK95+BS95+BV95+BY95+CB95+CE95+CH95+CK95+CN95+CT95+CW95+CZ95+DC95</f>
        <v>5907.3</v>
      </c>
      <c r="DH95" s="21">
        <f>U95+Z95+AE95+AJ95+AO95+AT95+AW95+AZ95+BC95+BF95+BI95+BL95+BT95+BW95+BZ95+CC95+CF95+CI95+CL95+CO95+CU95+CX95+DA95+DD95</f>
        <v>2758.9346</v>
      </c>
      <c r="DI95" s="21">
        <f>V95+AA95+AF95+AK95+AP95+AU95+AX95+BA95+BD95+BG95+BJ95+BM95+BU95+BX95+CA95+CD95+CG95+CJ95+CM95+CP95+CV95+CY95+DB95+DE95+DF95</f>
        <v>2960.4799999999996</v>
      </c>
      <c r="DJ95" s="27">
        <v>0</v>
      </c>
      <c r="DK95" s="27">
        <v>0</v>
      </c>
      <c r="DL95" s="27">
        <v>0</v>
      </c>
      <c r="DM95" s="138">
        <v>0</v>
      </c>
      <c r="DN95" s="27">
        <f t="shared" si="48"/>
        <v>0</v>
      </c>
      <c r="DO95" s="138">
        <v>0</v>
      </c>
      <c r="DP95" s="27">
        <v>0</v>
      </c>
      <c r="DQ95" s="27">
        <v>0</v>
      </c>
      <c r="DR95" s="27">
        <v>0</v>
      </c>
      <c r="DS95" s="27">
        <v>0</v>
      </c>
      <c r="DT95" s="27">
        <v>0</v>
      </c>
      <c r="DU95" s="138">
        <v>0</v>
      </c>
      <c r="DV95" s="27">
        <v>0</v>
      </c>
      <c r="DW95" s="27">
        <v>0</v>
      </c>
      <c r="DX95" s="138">
        <v>0</v>
      </c>
      <c r="DY95" s="138">
        <v>0</v>
      </c>
      <c r="DZ95" s="27">
        <f t="shared" si="49"/>
        <v>0</v>
      </c>
      <c r="EA95" s="138">
        <v>0</v>
      </c>
      <c r="EB95" s="27">
        <v>0</v>
      </c>
      <c r="EC95" s="21">
        <f t="shared" si="35"/>
        <v>0</v>
      </c>
      <c r="ED95" s="21">
        <f t="shared" si="35"/>
        <v>0</v>
      </c>
      <c r="EE95" s="21">
        <f t="shared" si="36"/>
        <v>0</v>
      </c>
    </row>
    <row r="96" spans="1:135" s="32" customFormat="1" ht="20.25" customHeight="1">
      <c r="A96" s="22">
        <v>87</v>
      </c>
      <c r="B96" s="31" t="s">
        <v>134</v>
      </c>
      <c r="C96" s="21">
        <v>16825.2977</v>
      </c>
      <c r="D96" s="21">
        <v>1028.0748</v>
      </c>
      <c r="E96" s="21">
        <f t="shared" si="37"/>
        <v>31408.18</v>
      </c>
      <c r="F96" s="21">
        <f t="shared" si="38"/>
        <v>14665.2442</v>
      </c>
      <c r="G96" s="21">
        <f t="shared" si="31"/>
        <v>8052.844</v>
      </c>
      <c r="H96" s="21">
        <f>G96/F96*100</f>
        <v>54.91108017144373</v>
      </c>
      <c r="I96" s="21">
        <f>G96/E96*100</f>
        <v>25.639320711992863</v>
      </c>
      <c r="J96" s="21">
        <f>T96+Y96+AD96+AI96+AN96+AS96+BK96+BS96+BV96+BY96+CB96+CE96+CK96+CN96+CT96+CW96+DC96</f>
        <v>4733</v>
      </c>
      <c r="K96" s="21">
        <f>U96+Z96+AE96+AJ96+AO96+AT96+BL96+BT96+BW96+BZ96+CC96+CF96+CL96+CO96+CU96+CX96+DD96</f>
        <v>1327.6542</v>
      </c>
      <c r="L96" s="21">
        <f>V96+AA96+AF96+AK96+AP96+AU96+BM96+BU96+BX96+CA96+CD96+CG96+CM96+CP96+CV96+CY96+DE96+DF96</f>
        <v>1362.644</v>
      </c>
      <c r="M96" s="21">
        <f t="shared" si="39"/>
        <v>102.63546034803339</v>
      </c>
      <c r="N96" s="21">
        <f>L96/J96*100</f>
        <v>28.790281005704628</v>
      </c>
      <c r="O96" s="21">
        <f>T96+AD96</f>
        <v>2500</v>
      </c>
      <c r="P96" s="21">
        <f>U96+AE96</f>
        <v>971.964</v>
      </c>
      <c r="Q96" s="21">
        <f>V96+AF96</f>
        <v>881.207</v>
      </c>
      <c r="R96" s="21">
        <f t="shared" si="51"/>
        <v>90.66251424949895</v>
      </c>
      <c r="S96" s="24">
        <f>Q96/O96*100</f>
        <v>35.24828</v>
      </c>
      <c r="T96" s="137"/>
      <c r="U96" s="21">
        <v>7.714</v>
      </c>
      <c r="V96" s="138">
        <v>5.7</v>
      </c>
      <c r="W96" s="21">
        <f t="shared" si="50"/>
        <v>73.89162561576354</v>
      </c>
      <c r="X96" s="24" t="e">
        <f>V96/T96*100</f>
        <v>#DIV/0!</v>
      </c>
      <c r="Y96" s="139">
        <v>1200</v>
      </c>
      <c r="Z96" s="21">
        <v>32.97</v>
      </c>
      <c r="AA96" s="138">
        <v>0</v>
      </c>
      <c r="AB96" s="21">
        <f t="shared" si="52"/>
        <v>0</v>
      </c>
      <c r="AC96" s="24">
        <f>AA96/Y96*100</f>
        <v>0</v>
      </c>
      <c r="AD96" s="138">
        <v>2500</v>
      </c>
      <c r="AE96" s="21">
        <v>964.25</v>
      </c>
      <c r="AF96" s="138">
        <v>875.507</v>
      </c>
      <c r="AG96" s="21">
        <f t="shared" si="40"/>
        <v>90.79668135856883</v>
      </c>
      <c r="AH96" s="24">
        <f>AF96/AD96*100</f>
        <v>35.02028</v>
      </c>
      <c r="AI96" s="138">
        <v>64</v>
      </c>
      <c r="AJ96" s="28">
        <v>35.4176</v>
      </c>
      <c r="AK96" s="138">
        <v>32</v>
      </c>
      <c r="AL96" s="21">
        <f t="shared" si="32"/>
        <v>90.35056017347307</v>
      </c>
      <c r="AM96" s="24">
        <f t="shared" si="41"/>
        <v>50</v>
      </c>
      <c r="AN96" s="28">
        <v>0</v>
      </c>
      <c r="AO96" s="28">
        <v>0</v>
      </c>
      <c r="AP96" s="28">
        <v>0</v>
      </c>
      <c r="AQ96" s="21"/>
      <c r="AR96" s="24"/>
      <c r="AS96" s="29">
        <v>0</v>
      </c>
      <c r="AT96" s="29"/>
      <c r="AU96" s="24">
        <v>0</v>
      </c>
      <c r="AV96" s="24"/>
      <c r="AW96" s="24"/>
      <c r="AX96" s="24"/>
      <c r="AY96" s="138">
        <v>13380.3</v>
      </c>
      <c r="AZ96" s="28">
        <f t="shared" si="42"/>
        <v>6690.15</v>
      </c>
      <c r="BA96" s="138">
        <v>6690.2</v>
      </c>
      <c r="BB96" s="21"/>
      <c r="BC96" s="28">
        <v>0</v>
      </c>
      <c r="BD96" s="21">
        <v>0</v>
      </c>
      <c r="BE96" s="138">
        <v>0</v>
      </c>
      <c r="BF96" s="21">
        <f t="shared" si="43"/>
        <v>0</v>
      </c>
      <c r="BG96" s="138">
        <v>0</v>
      </c>
      <c r="BH96" s="28">
        <v>0</v>
      </c>
      <c r="BI96" s="28">
        <v>0</v>
      </c>
      <c r="BJ96" s="28">
        <v>0</v>
      </c>
      <c r="BK96" s="24"/>
      <c r="BL96" s="24"/>
      <c r="BM96" s="24"/>
      <c r="BN96" s="21">
        <f t="shared" si="33"/>
        <v>202</v>
      </c>
      <c r="BO96" s="21">
        <f t="shared" si="44"/>
        <v>57.5094</v>
      </c>
      <c r="BP96" s="21">
        <f t="shared" si="34"/>
        <v>205.506</v>
      </c>
      <c r="BQ96" s="21">
        <f t="shared" si="45"/>
        <v>357.3433212657409</v>
      </c>
      <c r="BR96" s="24">
        <f t="shared" si="46"/>
        <v>101.73564356435642</v>
      </c>
      <c r="BS96" s="138">
        <v>130</v>
      </c>
      <c r="BT96" s="28">
        <v>37.011</v>
      </c>
      <c r="BU96" s="138">
        <v>169.506</v>
      </c>
      <c r="BV96" s="138">
        <v>0</v>
      </c>
      <c r="BW96" s="28">
        <v>0</v>
      </c>
      <c r="BX96" s="138">
        <v>0</v>
      </c>
      <c r="BY96" s="28">
        <v>0</v>
      </c>
      <c r="BZ96" s="28">
        <v>0</v>
      </c>
      <c r="CA96" s="21">
        <v>0</v>
      </c>
      <c r="CB96" s="138">
        <v>72</v>
      </c>
      <c r="CC96" s="28">
        <v>20.4984</v>
      </c>
      <c r="CD96" s="138">
        <v>36</v>
      </c>
      <c r="CE96" s="28">
        <v>0</v>
      </c>
      <c r="CF96" s="28">
        <v>0</v>
      </c>
      <c r="CG96" s="28">
        <v>0</v>
      </c>
      <c r="CH96" s="138">
        <v>0</v>
      </c>
      <c r="CI96" s="21">
        <f t="shared" si="47"/>
        <v>0</v>
      </c>
      <c r="CJ96" s="138">
        <v>0</v>
      </c>
      <c r="CK96" s="138">
        <v>0</v>
      </c>
      <c r="CL96" s="28">
        <v>0</v>
      </c>
      <c r="CM96" s="138">
        <v>0</v>
      </c>
      <c r="CN96" s="138">
        <v>717</v>
      </c>
      <c r="CO96" s="28">
        <v>214.8132</v>
      </c>
      <c r="CP96" s="138">
        <v>160.5</v>
      </c>
      <c r="CQ96" s="138">
        <v>617</v>
      </c>
      <c r="CR96" s="27">
        <v>169.9218</v>
      </c>
      <c r="CS96" s="138">
        <v>102</v>
      </c>
      <c r="CT96" s="138">
        <v>50</v>
      </c>
      <c r="CU96" s="28">
        <v>14.98</v>
      </c>
      <c r="CV96" s="138">
        <v>83.431</v>
      </c>
      <c r="CW96" s="138">
        <v>0</v>
      </c>
      <c r="CX96" s="28">
        <v>0</v>
      </c>
      <c r="CY96" s="138">
        <v>0</v>
      </c>
      <c r="CZ96" s="27">
        <v>0</v>
      </c>
      <c r="DA96" s="28">
        <v>0</v>
      </c>
      <c r="DB96" s="27">
        <v>0</v>
      </c>
      <c r="DC96" s="138">
        <v>0</v>
      </c>
      <c r="DD96" s="28">
        <v>0</v>
      </c>
      <c r="DE96" s="138">
        <v>0</v>
      </c>
      <c r="DF96" s="138">
        <v>0</v>
      </c>
      <c r="DG96" s="21">
        <f>T96+Y96+AD96+AI96+AN96+AS96+AV96+AY96+BB96+BE96+BH96+BK96+BS96+BV96+BY96+CB96+CE96+CH96+CK96+CN96+CT96+CW96+CZ96+DC96</f>
        <v>18113.3</v>
      </c>
      <c r="DH96" s="21">
        <f>U96+Z96+AE96+AJ96+AO96+AT96+AW96+AZ96+BC96+BF96+BI96+BL96+BT96+BW96+BZ96+CC96+CF96+CI96+CL96+CO96+CU96+CX96+DA96+DD96</f>
        <v>8017.8042</v>
      </c>
      <c r="DI96" s="21">
        <f>V96+AA96+AF96+AK96+AP96+AU96+AX96+BA96+BD96+BG96+BJ96+BM96+BU96+BX96+CA96+CD96+CG96+CJ96+CM96+CP96+CV96+CY96+DB96+DE96+DF96</f>
        <v>8052.844</v>
      </c>
      <c r="DJ96" s="27">
        <v>0</v>
      </c>
      <c r="DK96" s="27">
        <v>0</v>
      </c>
      <c r="DL96" s="27">
        <v>0</v>
      </c>
      <c r="DM96" s="138">
        <v>13294.88</v>
      </c>
      <c r="DN96" s="27">
        <f t="shared" si="48"/>
        <v>6647.44</v>
      </c>
      <c r="DO96" s="138">
        <v>0</v>
      </c>
      <c r="DP96" s="27">
        <v>0</v>
      </c>
      <c r="DQ96" s="27">
        <v>0</v>
      </c>
      <c r="DR96" s="27">
        <v>0</v>
      </c>
      <c r="DS96" s="27">
        <v>0</v>
      </c>
      <c r="DT96" s="27">
        <v>0</v>
      </c>
      <c r="DU96" s="138">
        <v>0</v>
      </c>
      <c r="DV96" s="27">
        <v>0</v>
      </c>
      <c r="DW96" s="27">
        <v>0</v>
      </c>
      <c r="DX96" s="138">
        <v>0</v>
      </c>
      <c r="DY96" s="138">
        <v>0</v>
      </c>
      <c r="DZ96" s="27">
        <f t="shared" si="49"/>
        <v>0</v>
      </c>
      <c r="EA96" s="138">
        <v>0</v>
      </c>
      <c r="EB96" s="27">
        <v>0</v>
      </c>
      <c r="EC96" s="21">
        <f t="shared" si="35"/>
        <v>13294.88</v>
      </c>
      <c r="ED96" s="21">
        <f t="shared" si="35"/>
        <v>6647.44</v>
      </c>
      <c r="EE96" s="21">
        <f t="shared" si="36"/>
        <v>0</v>
      </c>
    </row>
    <row r="97" spans="1:135" s="32" customFormat="1" ht="20.25" customHeight="1">
      <c r="A97" s="22">
        <v>88</v>
      </c>
      <c r="B97" s="31" t="s">
        <v>135</v>
      </c>
      <c r="C97" s="21">
        <v>119.124</v>
      </c>
      <c r="D97" s="21">
        <v>1033.4078</v>
      </c>
      <c r="E97" s="21">
        <f t="shared" si="37"/>
        <v>26605.6</v>
      </c>
      <c r="F97" s="21">
        <f t="shared" si="38"/>
        <v>11549.0007</v>
      </c>
      <c r="G97" s="21">
        <f t="shared" si="31"/>
        <v>13579.137</v>
      </c>
      <c r="H97" s="21">
        <f>G97/F97*100</f>
        <v>117.578458541439</v>
      </c>
      <c r="I97" s="21">
        <f>G97/E97*100</f>
        <v>51.03864224073128</v>
      </c>
      <c r="J97" s="21">
        <f>T97+Y97+AD97+AI97+AN97+AS97+BK97+BS97+BV97+BY97+CB97+CE97+CK97+CN97+CT97+CW97+DC97</f>
        <v>6872</v>
      </c>
      <c r="K97" s="21">
        <f>U97+Z97+AE97+AJ97+AO97+AT97+BL97+BT97+BW97+BZ97+CC97+CF97+CL97+CO97+CU97+CX97+DD97</f>
        <v>1682.2006999999999</v>
      </c>
      <c r="L97" s="21">
        <f>V97+AA97+AF97+AK97+AP97+AU97+BM97+BU97+BX97+CA97+CD97+CG97+CM97+CP97+CV97+CY97+DE97+DF97</f>
        <v>1202.0369999999998</v>
      </c>
      <c r="M97" s="21">
        <f t="shared" si="39"/>
        <v>71.4562180362902</v>
      </c>
      <c r="N97" s="21">
        <f>L97/J97*100</f>
        <v>17.491807334109428</v>
      </c>
      <c r="O97" s="21">
        <f>T97+AD97</f>
        <v>4140</v>
      </c>
      <c r="P97" s="21">
        <f>U97+AE97</f>
        <v>1002.82</v>
      </c>
      <c r="Q97" s="21">
        <f>V97+AF97</f>
        <v>995.9459999999999</v>
      </c>
      <c r="R97" s="21">
        <f t="shared" si="51"/>
        <v>99.31453301689234</v>
      </c>
      <c r="S97" s="24">
        <f>Q97/O97*100</f>
        <v>24.056666666666665</v>
      </c>
      <c r="T97" s="137">
        <v>2040</v>
      </c>
      <c r="U97" s="21">
        <v>192.85</v>
      </c>
      <c r="V97" s="138">
        <v>519.631</v>
      </c>
      <c r="W97" s="21">
        <f t="shared" si="50"/>
        <v>269.44827586206895</v>
      </c>
      <c r="X97" s="24">
        <f>V97/T97*100</f>
        <v>25.472107843137255</v>
      </c>
      <c r="Y97" s="139">
        <v>1220</v>
      </c>
      <c r="Z97" s="21">
        <v>209.35949999999997</v>
      </c>
      <c r="AA97" s="138">
        <v>6.973</v>
      </c>
      <c r="AB97" s="21">
        <f t="shared" si="52"/>
        <v>3.3306346260857524</v>
      </c>
      <c r="AC97" s="24">
        <f>AA97/Y97*100</f>
        <v>0.5715573770491803</v>
      </c>
      <c r="AD97" s="138">
        <v>2100</v>
      </c>
      <c r="AE97" s="21">
        <v>809.97</v>
      </c>
      <c r="AF97" s="138">
        <v>476.315</v>
      </c>
      <c r="AG97" s="21">
        <f t="shared" si="40"/>
        <v>58.80649900613603</v>
      </c>
      <c r="AH97" s="24">
        <f>AF97/AD97*100</f>
        <v>22.681666666666665</v>
      </c>
      <c r="AI97" s="138">
        <v>80</v>
      </c>
      <c r="AJ97" s="28">
        <v>44.272000000000006</v>
      </c>
      <c r="AK97" s="138">
        <v>30</v>
      </c>
      <c r="AL97" s="21">
        <f t="shared" si="32"/>
        <v>67.7629201301048</v>
      </c>
      <c r="AM97" s="24">
        <f t="shared" si="41"/>
        <v>37.5</v>
      </c>
      <c r="AN97" s="28">
        <v>0</v>
      </c>
      <c r="AO97" s="28">
        <v>0</v>
      </c>
      <c r="AP97" s="28">
        <v>0</v>
      </c>
      <c r="AQ97" s="21"/>
      <c r="AR97" s="24"/>
      <c r="AS97" s="29">
        <v>0</v>
      </c>
      <c r="AT97" s="29"/>
      <c r="AU97" s="24">
        <v>0</v>
      </c>
      <c r="AV97" s="24"/>
      <c r="AW97" s="24"/>
      <c r="AX97" s="24"/>
      <c r="AY97" s="138">
        <v>14713.1</v>
      </c>
      <c r="AZ97" s="28">
        <f t="shared" si="42"/>
        <v>7356.55</v>
      </c>
      <c r="BA97" s="138">
        <v>7356.6</v>
      </c>
      <c r="BB97" s="21"/>
      <c r="BC97" s="28">
        <v>0</v>
      </c>
      <c r="BD97" s="21">
        <v>0</v>
      </c>
      <c r="BE97" s="138">
        <v>0</v>
      </c>
      <c r="BF97" s="21">
        <f t="shared" si="43"/>
        <v>0</v>
      </c>
      <c r="BG97" s="138">
        <v>0</v>
      </c>
      <c r="BH97" s="28">
        <v>0</v>
      </c>
      <c r="BI97" s="28">
        <v>0</v>
      </c>
      <c r="BJ97" s="28">
        <v>0</v>
      </c>
      <c r="BK97" s="24"/>
      <c r="BL97" s="24"/>
      <c r="BM97" s="24"/>
      <c r="BN97" s="21">
        <f t="shared" si="33"/>
        <v>220</v>
      </c>
      <c r="BO97" s="21">
        <f t="shared" si="44"/>
        <v>62.634</v>
      </c>
      <c r="BP97" s="21">
        <f t="shared" si="34"/>
        <v>0.118</v>
      </c>
      <c r="BQ97" s="21">
        <f t="shared" si="45"/>
        <v>0.1883960788070377</v>
      </c>
      <c r="BR97" s="24">
        <f t="shared" si="46"/>
        <v>0.053636363636363635</v>
      </c>
      <c r="BS97" s="138">
        <v>220</v>
      </c>
      <c r="BT97" s="28">
        <v>62.634</v>
      </c>
      <c r="BU97" s="138">
        <v>0.118</v>
      </c>
      <c r="BV97" s="138">
        <v>0</v>
      </c>
      <c r="BW97" s="28">
        <v>0</v>
      </c>
      <c r="BX97" s="138">
        <v>0</v>
      </c>
      <c r="BY97" s="28">
        <v>0</v>
      </c>
      <c r="BZ97" s="28">
        <v>0</v>
      </c>
      <c r="CA97" s="21">
        <v>0</v>
      </c>
      <c r="CB97" s="138">
        <v>0</v>
      </c>
      <c r="CC97" s="28">
        <v>0</v>
      </c>
      <c r="CD97" s="138">
        <v>0</v>
      </c>
      <c r="CE97" s="28">
        <v>0</v>
      </c>
      <c r="CF97" s="28">
        <v>0</v>
      </c>
      <c r="CG97" s="28">
        <v>0</v>
      </c>
      <c r="CH97" s="138">
        <v>0</v>
      </c>
      <c r="CI97" s="21">
        <f t="shared" si="47"/>
        <v>0</v>
      </c>
      <c r="CJ97" s="138">
        <v>0</v>
      </c>
      <c r="CK97" s="138">
        <v>0</v>
      </c>
      <c r="CL97" s="28">
        <v>0</v>
      </c>
      <c r="CM97" s="138">
        <v>0</v>
      </c>
      <c r="CN97" s="138">
        <v>1200</v>
      </c>
      <c r="CO97" s="28">
        <v>359.52</v>
      </c>
      <c r="CP97" s="138">
        <v>169</v>
      </c>
      <c r="CQ97" s="138">
        <v>1200</v>
      </c>
      <c r="CR97" s="27">
        <v>330.48</v>
      </c>
      <c r="CS97" s="138">
        <v>169</v>
      </c>
      <c r="CT97" s="138">
        <v>0</v>
      </c>
      <c r="CU97" s="28">
        <v>0</v>
      </c>
      <c r="CV97" s="138">
        <v>0</v>
      </c>
      <c r="CW97" s="138">
        <v>0</v>
      </c>
      <c r="CX97" s="28">
        <v>0</v>
      </c>
      <c r="CY97" s="138">
        <v>0</v>
      </c>
      <c r="CZ97" s="27">
        <v>0</v>
      </c>
      <c r="DA97" s="28">
        <v>0</v>
      </c>
      <c r="DB97" s="27">
        <v>0</v>
      </c>
      <c r="DC97" s="138">
        <v>12</v>
      </c>
      <c r="DD97" s="28">
        <v>3.5952</v>
      </c>
      <c r="DE97" s="138">
        <v>0</v>
      </c>
      <c r="DF97" s="138">
        <v>0</v>
      </c>
      <c r="DG97" s="21">
        <f>T97+Y97+AD97+AI97+AN97+AS97+AV97+AY97+BB97+BE97+BH97+BK97+BS97+BV97+BY97+CB97+CE97+CH97+CK97+CN97+CT97+CW97+CZ97+DC97</f>
        <v>21585.1</v>
      </c>
      <c r="DH97" s="21">
        <f>U97+Z97+AE97+AJ97+AO97+AT97+AW97+AZ97+BC97+BF97+BI97+BL97+BT97+BW97+BZ97+CC97+CF97+CI97+CL97+CO97+CU97+CX97+DA97+DD97</f>
        <v>9038.7507</v>
      </c>
      <c r="DI97" s="21">
        <f>V97+AA97+AF97+AK97+AP97+AU97+AX97+BA97+BD97+BG97+BJ97+BM97+BU97+BX97+CA97+CD97+CG97+CJ97+CM97+CP97+CV97+CY97+DB97+DE97+DF97</f>
        <v>8558.637</v>
      </c>
      <c r="DJ97" s="27">
        <v>0</v>
      </c>
      <c r="DK97" s="27">
        <v>0</v>
      </c>
      <c r="DL97" s="27">
        <v>0</v>
      </c>
      <c r="DM97" s="138">
        <v>5020.5</v>
      </c>
      <c r="DN97" s="27">
        <f t="shared" si="48"/>
        <v>2510.25</v>
      </c>
      <c r="DO97" s="138">
        <v>5020.5</v>
      </c>
      <c r="DP97" s="27">
        <v>0</v>
      </c>
      <c r="DQ97" s="27">
        <v>0</v>
      </c>
      <c r="DR97" s="27">
        <v>0</v>
      </c>
      <c r="DS97" s="27">
        <v>0</v>
      </c>
      <c r="DT97" s="27">
        <v>0</v>
      </c>
      <c r="DU97" s="138">
        <v>0</v>
      </c>
      <c r="DV97" s="27">
        <v>0</v>
      </c>
      <c r="DW97" s="27">
        <v>0</v>
      </c>
      <c r="DX97" s="138">
        <v>0</v>
      </c>
      <c r="DY97" s="138">
        <v>175</v>
      </c>
      <c r="DZ97" s="27">
        <f t="shared" si="49"/>
        <v>87.5</v>
      </c>
      <c r="EA97" s="138">
        <v>175</v>
      </c>
      <c r="EB97" s="27">
        <v>0</v>
      </c>
      <c r="EC97" s="21">
        <f t="shared" si="35"/>
        <v>5195.5</v>
      </c>
      <c r="ED97" s="21">
        <f t="shared" si="35"/>
        <v>2597.75</v>
      </c>
      <c r="EE97" s="21">
        <f t="shared" si="36"/>
        <v>5195.5</v>
      </c>
    </row>
    <row r="98" spans="1:135" s="32" customFormat="1" ht="20.25" customHeight="1">
      <c r="A98" s="22">
        <v>89</v>
      </c>
      <c r="B98" s="31" t="s">
        <v>136</v>
      </c>
      <c r="C98" s="21">
        <v>1363.6788</v>
      </c>
      <c r="D98" s="21">
        <v>11225.9509</v>
      </c>
      <c r="E98" s="21">
        <f t="shared" si="37"/>
        <v>141166.19999999998</v>
      </c>
      <c r="F98" s="21">
        <f t="shared" si="38"/>
        <v>62079.12522000001</v>
      </c>
      <c r="G98" s="21">
        <f t="shared" si="31"/>
        <v>61758.522999999994</v>
      </c>
      <c r="H98" s="21">
        <f>G98/F98*100</f>
        <v>99.48355873433486</v>
      </c>
      <c r="I98" s="21">
        <f>G98/E98*100</f>
        <v>43.74880318376495</v>
      </c>
      <c r="J98" s="21">
        <f>T98+Y98+AD98+AI98+AN98+AS98+BK98+BS98+BV98+BY98+CB98+CE98+CK98+CN98+CT98+CW98+DC98</f>
        <v>56547.600000000006</v>
      </c>
      <c r="K98" s="21">
        <f>U98+Z98+AE98+AJ98+AO98+AT98+BL98+BT98+BW98+BZ98+CC98+CF98+CL98+CO98+CU98+CX98+DD98</f>
        <v>19769.82522</v>
      </c>
      <c r="L98" s="21">
        <f>V98+AA98+AF98+AK98+AP98+AU98+BM98+BU98+BX98+CA98+CD98+CG98+CM98+CP98+CV98+CY98+DE98+DF98</f>
        <v>21243.022999999997</v>
      </c>
      <c r="M98" s="21">
        <f t="shared" si="39"/>
        <v>107.45174913589852</v>
      </c>
      <c r="N98" s="21">
        <f>L98/J98*100</f>
        <v>37.56662174875679</v>
      </c>
      <c r="O98" s="21">
        <f>T98+AD98</f>
        <v>22170</v>
      </c>
      <c r="P98" s="21">
        <f>U98+AE98</f>
        <v>8550.969000000001</v>
      </c>
      <c r="Q98" s="21">
        <f>V98+AF98</f>
        <v>9843.323999999999</v>
      </c>
      <c r="R98" s="21">
        <f t="shared" si="51"/>
        <v>115.11355028886197</v>
      </c>
      <c r="S98" s="24">
        <f>Q98/O98*100</f>
        <v>44.39929634641407</v>
      </c>
      <c r="T98" s="137">
        <v>1546</v>
      </c>
      <c r="U98" s="21">
        <v>596.2922000000001</v>
      </c>
      <c r="V98" s="138">
        <v>1251.837</v>
      </c>
      <c r="W98" s="21">
        <f t="shared" si="50"/>
        <v>209.9368396903397</v>
      </c>
      <c r="X98" s="24">
        <f>V98/T98*100</f>
        <v>80.97263906856404</v>
      </c>
      <c r="Y98" s="139">
        <v>21793.4</v>
      </c>
      <c r="Z98" s="21">
        <v>7185.28398</v>
      </c>
      <c r="AA98" s="138">
        <v>3961.449</v>
      </c>
      <c r="AB98" s="21">
        <f t="shared" si="52"/>
        <v>55.13281049192435</v>
      </c>
      <c r="AC98" s="24">
        <f>AA98/Y98*100</f>
        <v>18.17728761918746</v>
      </c>
      <c r="AD98" s="138">
        <v>20624</v>
      </c>
      <c r="AE98" s="21">
        <v>7954.6768</v>
      </c>
      <c r="AF98" s="138">
        <v>8591.487</v>
      </c>
      <c r="AG98" s="21">
        <f t="shared" si="40"/>
        <v>108.00548175634236</v>
      </c>
      <c r="AH98" s="24">
        <f>AF98/AD98*100</f>
        <v>41.65771431342125</v>
      </c>
      <c r="AI98" s="138">
        <v>1145</v>
      </c>
      <c r="AJ98" s="28">
        <v>633.643</v>
      </c>
      <c r="AK98" s="138">
        <v>615.4</v>
      </c>
      <c r="AL98" s="21">
        <f t="shared" si="32"/>
        <v>97.12093402752022</v>
      </c>
      <c r="AM98" s="24">
        <f t="shared" si="41"/>
        <v>53.74672489082969</v>
      </c>
      <c r="AN98" s="28">
        <v>0</v>
      </c>
      <c r="AO98" s="28">
        <v>0</v>
      </c>
      <c r="AP98" s="28">
        <v>0</v>
      </c>
      <c r="AQ98" s="21"/>
      <c r="AR98" s="24"/>
      <c r="AS98" s="29">
        <v>0</v>
      </c>
      <c r="AT98" s="29"/>
      <c r="AU98" s="24">
        <v>0</v>
      </c>
      <c r="AV98" s="24"/>
      <c r="AW98" s="24"/>
      <c r="AX98" s="24"/>
      <c r="AY98" s="138">
        <v>77180.6</v>
      </c>
      <c r="AZ98" s="28">
        <f t="shared" si="42"/>
        <v>38590.3</v>
      </c>
      <c r="BA98" s="138">
        <v>38590.3</v>
      </c>
      <c r="BB98" s="21"/>
      <c r="BC98" s="28">
        <v>0</v>
      </c>
      <c r="BD98" s="21">
        <v>0</v>
      </c>
      <c r="BE98" s="138">
        <v>871.9</v>
      </c>
      <c r="BF98" s="21">
        <f t="shared" si="43"/>
        <v>435.95</v>
      </c>
      <c r="BG98" s="138">
        <v>697.5</v>
      </c>
      <c r="BH98" s="28">
        <v>0</v>
      </c>
      <c r="BI98" s="28">
        <v>0</v>
      </c>
      <c r="BJ98" s="28">
        <v>0</v>
      </c>
      <c r="BK98" s="24"/>
      <c r="BL98" s="24"/>
      <c r="BM98" s="24"/>
      <c r="BN98" s="21">
        <f t="shared" si="33"/>
        <v>1829.1999999999998</v>
      </c>
      <c r="BO98" s="21">
        <f t="shared" si="44"/>
        <v>520.77324</v>
      </c>
      <c r="BP98" s="21">
        <f t="shared" si="34"/>
        <v>787.5</v>
      </c>
      <c r="BQ98" s="21">
        <f t="shared" si="45"/>
        <v>151.21744734810108</v>
      </c>
      <c r="BR98" s="24">
        <f t="shared" si="46"/>
        <v>43.051607260004374</v>
      </c>
      <c r="BS98" s="138">
        <v>1442.8</v>
      </c>
      <c r="BT98" s="28">
        <v>410.76516</v>
      </c>
      <c r="BU98" s="138">
        <v>601.5</v>
      </c>
      <c r="BV98" s="138">
        <v>0</v>
      </c>
      <c r="BW98" s="28">
        <v>0</v>
      </c>
      <c r="BX98" s="138">
        <v>0</v>
      </c>
      <c r="BY98" s="28">
        <v>0</v>
      </c>
      <c r="BZ98" s="28">
        <v>0</v>
      </c>
      <c r="CA98" s="21">
        <v>0</v>
      </c>
      <c r="CB98" s="138">
        <v>386.4</v>
      </c>
      <c r="CC98" s="28">
        <v>110.00807999999999</v>
      </c>
      <c r="CD98" s="138">
        <v>186</v>
      </c>
      <c r="CE98" s="28">
        <v>0</v>
      </c>
      <c r="CF98" s="28">
        <v>0</v>
      </c>
      <c r="CG98" s="28">
        <v>0</v>
      </c>
      <c r="CH98" s="138">
        <v>0</v>
      </c>
      <c r="CI98" s="21">
        <f t="shared" si="47"/>
        <v>0</v>
      </c>
      <c r="CJ98" s="138">
        <v>0</v>
      </c>
      <c r="CK98" s="138">
        <v>7260</v>
      </c>
      <c r="CL98" s="28">
        <v>2175.096</v>
      </c>
      <c r="CM98" s="138">
        <v>3670.35</v>
      </c>
      <c r="CN98" s="138">
        <v>2200</v>
      </c>
      <c r="CO98" s="28">
        <v>659.12</v>
      </c>
      <c r="CP98" s="138">
        <v>1201.5</v>
      </c>
      <c r="CQ98" s="138">
        <v>2200</v>
      </c>
      <c r="CR98" s="27">
        <v>605.88</v>
      </c>
      <c r="CS98" s="138">
        <v>1198.5</v>
      </c>
      <c r="CT98" s="138">
        <v>0</v>
      </c>
      <c r="CU98" s="28">
        <v>0</v>
      </c>
      <c r="CV98" s="138">
        <v>813</v>
      </c>
      <c r="CW98" s="138">
        <v>0</v>
      </c>
      <c r="CX98" s="28">
        <v>0</v>
      </c>
      <c r="CY98" s="138">
        <v>0</v>
      </c>
      <c r="CZ98" s="27">
        <v>0</v>
      </c>
      <c r="DA98" s="28">
        <v>0</v>
      </c>
      <c r="DB98" s="27">
        <v>0</v>
      </c>
      <c r="DC98" s="138">
        <v>150</v>
      </c>
      <c r="DD98" s="28">
        <v>44.94</v>
      </c>
      <c r="DE98" s="138">
        <v>350.5</v>
      </c>
      <c r="DF98" s="138">
        <v>0</v>
      </c>
      <c r="DG98" s="21">
        <f>T98+Y98+AD98+AI98+AN98+AS98+AV98+AY98+BB98+BE98+BH98+BK98+BS98+BV98+BY98+CB98+CE98+CH98+CK98+CN98+CT98+CW98+CZ98+DC98</f>
        <v>134600.09999999998</v>
      </c>
      <c r="DH98" s="21">
        <f>U98+Z98+AE98+AJ98+AO98+AT98+AW98+AZ98+BC98+BF98+BI98+BL98+BT98+BW98+BZ98+CC98+CF98+CI98+CL98+CO98+CU98+CX98+DA98+DD98</f>
        <v>58796.075220000006</v>
      </c>
      <c r="DI98" s="21">
        <f>V98+AA98+AF98+AK98+AP98+AU98+AX98+BA98+BD98+BG98+BJ98+BM98+BU98+BX98+CA98+CD98+CG98+CJ98+CM98+CP98+CV98+CY98+DB98+DE98+DF98</f>
        <v>60530.823</v>
      </c>
      <c r="DJ98" s="27">
        <v>0</v>
      </c>
      <c r="DK98" s="27">
        <v>0</v>
      </c>
      <c r="DL98" s="27">
        <v>0</v>
      </c>
      <c r="DM98" s="138">
        <v>6566.1</v>
      </c>
      <c r="DN98" s="27">
        <f t="shared" si="48"/>
        <v>3283.05</v>
      </c>
      <c r="DO98" s="138">
        <v>1227.7</v>
      </c>
      <c r="DP98" s="27">
        <v>0</v>
      </c>
      <c r="DQ98" s="27">
        <v>0</v>
      </c>
      <c r="DR98" s="27">
        <v>0</v>
      </c>
      <c r="DS98" s="27">
        <v>0</v>
      </c>
      <c r="DT98" s="27">
        <v>0</v>
      </c>
      <c r="DU98" s="138">
        <v>0</v>
      </c>
      <c r="DV98" s="27">
        <v>0</v>
      </c>
      <c r="DW98" s="27">
        <v>0</v>
      </c>
      <c r="DX98" s="138">
        <v>0</v>
      </c>
      <c r="DY98" s="138">
        <v>4041</v>
      </c>
      <c r="DZ98" s="27">
        <f t="shared" si="49"/>
        <v>2020.5</v>
      </c>
      <c r="EA98" s="138">
        <v>0</v>
      </c>
      <c r="EB98" s="27">
        <v>0</v>
      </c>
      <c r="EC98" s="21">
        <f t="shared" si="35"/>
        <v>10607.1</v>
      </c>
      <c r="ED98" s="21">
        <f t="shared" si="35"/>
        <v>5303.55</v>
      </c>
      <c r="EE98" s="21">
        <f t="shared" si="36"/>
        <v>1227.7</v>
      </c>
    </row>
    <row r="99" spans="1:135" s="32" customFormat="1" ht="20.25" customHeight="1">
      <c r="A99" s="22">
        <v>90</v>
      </c>
      <c r="B99" s="31" t="s">
        <v>137</v>
      </c>
      <c r="C99" s="21">
        <v>23836.184</v>
      </c>
      <c r="D99" s="21">
        <v>10934.8813</v>
      </c>
      <c r="E99" s="21">
        <f t="shared" si="37"/>
        <v>64175.3</v>
      </c>
      <c r="F99" s="21">
        <f t="shared" si="38"/>
        <v>28898.07028</v>
      </c>
      <c r="G99" s="21">
        <f t="shared" si="31"/>
        <v>27227.163000000004</v>
      </c>
      <c r="H99" s="21">
        <f>G99/F99*100</f>
        <v>94.21792782767086</v>
      </c>
      <c r="I99" s="21">
        <f>G99/E99*100</f>
        <v>42.4262340807133</v>
      </c>
      <c r="J99" s="21">
        <f>T99+Y99+AD99+AI99+AN99+AS99+BK99+BS99+BV99+BY99+CB99+CE99+CK99+CN99+CT99+CW99+DC99</f>
        <v>17819.6</v>
      </c>
      <c r="K99" s="21">
        <f>U99+Z99+AE99+AJ99+AO99+AT99+BL99+BT99+BW99+BZ99+CC99+CF99+CL99+CO99+CU99+CX99+DD99</f>
        <v>5720.22028</v>
      </c>
      <c r="L99" s="21">
        <f>V99+AA99+AF99+AK99+AP99+AU99+BM99+BU99+BX99+CA99+CD99+CG99+CM99+CP99+CV99+CY99+DE99+DF99</f>
        <v>4049.2630000000004</v>
      </c>
      <c r="M99" s="21">
        <f t="shared" si="39"/>
        <v>70.7885850857478</v>
      </c>
      <c r="N99" s="21">
        <f>L99/J99*100</f>
        <v>22.72364699544322</v>
      </c>
      <c r="O99" s="21">
        <f>T99+AD99</f>
        <v>2200</v>
      </c>
      <c r="P99" s="21">
        <f>U99+AE99</f>
        <v>848.54</v>
      </c>
      <c r="Q99" s="21">
        <f>V99+AF99</f>
        <v>772.4000000000001</v>
      </c>
      <c r="R99" s="21">
        <f t="shared" si="51"/>
        <v>91.0269403917317</v>
      </c>
      <c r="S99" s="24">
        <f>Q99/O99*100</f>
        <v>35.10909090909091</v>
      </c>
      <c r="T99" s="137"/>
      <c r="U99" s="21">
        <v>0</v>
      </c>
      <c r="V99" s="138">
        <v>0.238</v>
      </c>
      <c r="W99" s="21" t="e">
        <f t="shared" si="50"/>
        <v>#DIV/0!</v>
      </c>
      <c r="X99" s="24" t="e">
        <f>V99/T99*100</f>
        <v>#DIV/0!</v>
      </c>
      <c r="Y99" s="139">
        <v>6613</v>
      </c>
      <c r="Z99" s="21">
        <v>2180.3061</v>
      </c>
      <c r="AA99" s="138">
        <v>479.913</v>
      </c>
      <c r="AB99" s="21">
        <f t="shared" si="52"/>
        <v>22.011267133546067</v>
      </c>
      <c r="AC99" s="24">
        <f>AA99/Y99*100</f>
        <v>7.257114773930137</v>
      </c>
      <c r="AD99" s="138">
        <v>2200</v>
      </c>
      <c r="AE99" s="21">
        <v>848.54</v>
      </c>
      <c r="AF99" s="138">
        <v>772.162</v>
      </c>
      <c r="AG99" s="21">
        <f t="shared" si="40"/>
        <v>90.99889221486318</v>
      </c>
      <c r="AH99" s="24">
        <f>AF99/AD99*100</f>
        <v>35.09827272727273</v>
      </c>
      <c r="AI99" s="138">
        <v>124.8</v>
      </c>
      <c r="AJ99" s="28">
        <v>69.06432000000001</v>
      </c>
      <c r="AK99" s="138">
        <v>129.9</v>
      </c>
      <c r="AL99" s="21">
        <f t="shared" si="32"/>
        <v>188.08554113035498</v>
      </c>
      <c r="AM99" s="24">
        <f t="shared" si="41"/>
        <v>104.08653846153845</v>
      </c>
      <c r="AN99" s="28">
        <v>0</v>
      </c>
      <c r="AO99" s="28">
        <v>0</v>
      </c>
      <c r="AP99" s="28">
        <v>0</v>
      </c>
      <c r="AQ99" s="21"/>
      <c r="AR99" s="24"/>
      <c r="AS99" s="29">
        <v>0</v>
      </c>
      <c r="AT99" s="29"/>
      <c r="AU99" s="24">
        <v>0</v>
      </c>
      <c r="AV99" s="24"/>
      <c r="AW99" s="24"/>
      <c r="AX99" s="24"/>
      <c r="AY99" s="138">
        <v>46355.7</v>
      </c>
      <c r="AZ99" s="28">
        <f t="shared" si="42"/>
        <v>23177.85</v>
      </c>
      <c r="BA99" s="138">
        <v>23177.9</v>
      </c>
      <c r="BB99" s="21"/>
      <c r="BC99" s="28">
        <v>0</v>
      </c>
      <c r="BD99" s="21">
        <v>0</v>
      </c>
      <c r="BE99" s="138">
        <v>0</v>
      </c>
      <c r="BF99" s="21">
        <f t="shared" si="43"/>
        <v>0</v>
      </c>
      <c r="BG99" s="138">
        <v>0</v>
      </c>
      <c r="BH99" s="28">
        <v>0</v>
      </c>
      <c r="BI99" s="28">
        <v>0</v>
      </c>
      <c r="BJ99" s="28">
        <v>0</v>
      </c>
      <c r="BK99" s="24"/>
      <c r="BL99" s="24"/>
      <c r="BM99" s="24"/>
      <c r="BN99" s="21">
        <f t="shared" si="33"/>
        <v>2595.8</v>
      </c>
      <c r="BO99" s="21">
        <f t="shared" si="44"/>
        <v>739.02426</v>
      </c>
      <c r="BP99" s="21">
        <f t="shared" si="34"/>
        <v>1028.15</v>
      </c>
      <c r="BQ99" s="21">
        <f t="shared" si="45"/>
        <v>139.12263177936813</v>
      </c>
      <c r="BR99" s="24">
        <f t="shared" si="46"/>
        <v>39.6082132675861</v>
      </c>
      <c r="BS99" s="138">
        <v>2480</v>
      </c>
      <c r="BT99" s="28">
        <v>706.056</v>
      </c>
      <c r="BU99" s="138">
        <v>976.5</v>
      </c>
      <c r="BV99" s="138">
        <v>0</v>
      </c>
      <c r="BW99" s="28">
        <v>0</v>
      </c>
      <c r="BX99" s="138">
        <v>0</v>
      </c>
      <c r="BY99" s="28">
        <v>0</v>
      </c>
      <c r="BZ99" s="28">
        <v>0</v>
      </c>
      <c r="CA99" s="21">
        <v>0</v>
      </c>
      <c r="CB99" s="138">
        <v>115.8</v>
      </c>
      <c r="CC99" s="28">
        <v>32.968259999999994</v>
      </c>
      <c r="CD99" s="138">
        <v>51.65</v>
      </c>
      <c r="CE99" s="28">
        <v>0</v>
      </c>
      <c r="CF99" s="28">
        <v>0</v>
      </c>
      <c r="CG99" s="28">
        <v>0</v>
      </c>
      <c r="CH99" s="138">
        <v>0</v>
      </c>
      <c r="CI99" s="21">
        <f t="shared" si="47"/>
        <v>0</v>
      </c>
      <c r="CJ99" s="138">
        <v>0</v>
      </c>
      <c r="CK99" s="138">
        <v>3850</v>
      </c>
      <c r="CL99" s="28">
        <v>1153.46</v>
      </c>
      <c r="CM99" s="138">
        <v>1229.9</v>
      </c>
      <c r="CN99" s="138">
        <v>2436</v>
      </c>
      <c r="CO99" s="28">
        <v>729.8256</v>
      </c>
      <c r="CP99" s="138">
        <v>409</v>
      </c>
      <c r="CQ99" s="138">
        <v>2280</v>
      </c>
      <c r="CR99" s="27">
        <v>627.912</v>
      </c>
      <c r="CS99" s="138">
        <v>259</v>
      </c>
      <c r="CT99" s="138">
        <v>0</v>
      </c>
      <c r="CU99" s="28">
        <v>0</v>
      </c>
      <c r="CV99" s="138">
        <v>0</v>
      </c>
      <c r="CW99" s="138">
        <v>0</v>
      </c>
      <c r="CX99" s="28">
        <v>0</v>
      </c>
      <c r="CY99" s="138">
        <v>0</v>
      </c>
      <c r="CZ99" s="27">
        <v>0</v>
      </c>
      <c r="DA99" s="28">
        <v>0</v>
      </c>
      <c r="DB99" s="27">
        <v>0</v>
      </c>
      <c r="DC99" s="138">
        <v>0</v>
      </c>
      <c r="DD99" s="28">
        <v>0</v>
      </c>
      <c r="DE99" s="138">
        <v>0</v>
      </c>
      <c r="DF99" s="138">
        <v>0</v>
      </c>
      <c r="DG99" s="21">
        <f>T99+Y99+AD99+AI99+AN99+AS99+AV99+AY99+BB99+BE99+BH99+BK99+BS99+BV99+BY99+CB99+CE99+CH99+CK99+CN99+CT99+CW99+CZ99+DC99</f>
        <v>64175.3</v>
      </c>
      <c r="DH99" s="21">
        <f>U99+Z99+AE99+AJ99+AO99+AT99+AW99+AZ99+BC99+BF99+BI99+BL99+BT99+BW99+BZ99+CC99+CF99+CI99+CL99+CO99+CU99+CX99+DA99+DD99</f>
        <v>28898.07028</v>
      </c>
      <c r="DI99" s="21">
        <f>V99+AA99+AF99+AK99+AP99+AU99+AX99+BA99+BD99+BG99+BJ99+BM99+BU99+BX99+CA99+CD99+CG99+CJ99+CM99+CP99+CV99+CY99+DB99+DE99+DF99</f>
        <v>27227.163000000004</v>
      </c>
      <c r="DJ99" s="27">
        <v>0</v>
      </c>
      <c r="DK99" s="27">
        <v>0</v>
      </c>
      <c r="DL99" s="27">
        <v>0</v>
      </c>
      <c r="DM99" s="138">
        <v>0</v>
      </c>
      <c r="DN99" s="27">
        <f t="shared" si="48"/>
        <v>0</v>
      </c>
      <c r="DO99" s="138">
        <v>0</v>
      </c>
      <c r="DP99" s="27">
        <v>0</v>
      </c>
      <c r="DQ99" s="27">
        <v>0</v>
      </c>
      <c r="DR99" s="27">
        <v>0</v>
      </c>
      <c r="DS99" s="27">
        <v>0</v>
      </c>
      <c r="DT99" s="27">
        <v>0</v>
      </c>
      <c r="DU99" s="138">
        <v>0</v>
      </c>
      <c r="DV99" s="27">
        <v>0</v>
      </c>
      <c r="DW99" s="27">
        <v>0</v>
      </c>
      <c r="DX99" s="138">
        <v>0</v>
      </c>
      <c r="DY99" s="138">
        <v>0</v>
      </c>
      <c r="DZ99" s="27">
        <f t="shared" si="49"/>
        <v>0</v>
      </c>
      <c r="EA99" s="138">
        <v>0</v>
      </c>
      <c r="EB99" s="27">
        <v>0</v>
      </c>
      <c r="EC99" s="21">
        <f t="shared" si="35"/>
        <v>0</v>
      </c>
      <c r="ED99" s="21">
        <f t="shared" si="35"/>
        <v>0</v>
      </c>
      <c r="EE99" s="21">
        <f t="shared" si="36"/>
        <v>0</v>
      </c>
    </row>
    <row r="100" spans="1:135" s="32" customFormat="1" ht="20.25" customHeight="1">
      <c r="A100" s="22">
        <v>91</v>
      </c>
      <c r="B100" s="31" t="s">
        <v>138</v>
      </c>
      <c r="C100" s="21">
        <v>924.0896</v>
      </c>
      <c r="D100" s="21">
        <v>11716.3809</v>
      </c>
      <c r="E100" s="21">
        <f t="shared" si="37"/>
        <v>129396.8</v>
      </c>
      <c r="F100" s="21">
        <f t="shared" si="38"/>
        <v>58320.7448</v>
      </c>
      <c r="G100" s="21">
        <f t="shared" si="31"/>
        <v>60790.0042</v>
      </c>
      <c r="H100" s="21">
        <f>G100/F100*100</f>
        <v>104.23392981085524</v>
      </c>
      <c r="I100" s="21">
        <f>G100/E100*100</f>
        <v>46.979526696177956</v>
      </c>
      <c r="J100" s="21">
        <f>T100+Y100+AD100+AI100+AN100+AS100+BK100+BS100+BV100+BY100+CB100+CE100+CK100+CN100+CT100+CW100+DC100</f>
        <v>41436</v>
      </c>
      <c r="K100" s="21">
        <f>U100+Z100+AE100+AJ100+AO100+AT100+BL100+BT100+BW100+BZ100+CC100+CF100+CL100+CO100+CU100+CX100+DD100</f>
        <v>14340.3448</v>
      </c>
      <c r="L100" s="21">
        <f>V100+AA100+AF100+AK100+AP100+AU100+BM100+BU100+BX100+CA100+CD100+CG100+CM100+CP100+CV100+CY100+DE100+DF100</f>
        <v>16831.8042</v>
      </c>
      <c r="M100" s="21">
        <f t="shared" si="39"/>
        <v>117.37377611729389</v>
      </c>
      <c r="N100" s="21">
        <f>L100/J100*100</f>
        <v>40.62120909354184</v>
      </c>
      <c r="O100" s="21">
        <f>T100+AD100</f>
        <v>14160</v>
      </c>
      <c r="P100" s="21">
        <f>U100+AE100</f>
        <v>5461.512</v>
      </c>
      <c r="Q100" s="21">
        <f>V100+AF100</f>
        <v>7275.092</v>
      </c>
      <c r="R100" s="21">
        <f t="shared" si="51"/>
        <v>133.20655525429586</v>
      </c>
      <c r="S100" s="24">
        <f>Q100/O100*100</f>
        <v>51.37776836158192</v>
      </c>
      <c r="T100" s="137">
        <v>350</v>
      </c>
      <c r="U100" s="21">
        <v>134.995</v>
      </c>
      <c r="V100" s="138">
        <v>48.66</v>
      </c>
      <c r="W100" s="21">
        <f t="shared" si="50"/>
        <v>36.04577947331382</v>
      </c>
      <c r="X100" s="24">
        <f>V100/T100*100</f>
        <v>13.902857142857142</v>
      </c>
      <c r="Y100" s="139">
        <v>14550</v>
      </c>
      <c r="Z100" s="21">
        <v>4797.135</v>
      </c>
      <c r="AA100" s="138">
        <v>3424.6362</v>
      </c>
      <c r="AB100" s="21">
        <f t="shared" si="52"/>
        <v>71.38919792751298</v>
      </c>
      <c r="AC100" s="24">
        <f>AA100/Y100*100</f>
        <v>23.53701855670103</v>
      </c>
      <c r="AD100" s="138">
        <v>13810</v>
      </c>
      <c r="AE100" s="21">
        <v>5326.517</v>
      </c>
      <c r="AF100" s="138">
        <v>7226.432</v>
      </c>
      <c r="AG100" s="21">
        <f t="shared" si="40"/>
        <v>135.66899345294496</v>
      </c>
      <c r="AH100" s="24">
        <f>AF100/AD100*100</f>
        <v>52.32753077480087</v>
      </c>
      <c r="AI100" s="138">
        <v>1189</v>
      </c>
      <c r="AJ100" s="28">
        <v>657.9926</v>
      </c>
      <c r="AK100" s="138">
        <v>997</v>
      </c>
      <c r="AL100" s="21">
        <f t="shared" si="32"/>
        <v>151.52146087965122</v>
      </c>
      <c r="AM100" s="24">
        <f t="shared" si="41"/>
        <v>83.85197645079899</v>
      </c>
      <c r="AN100" s="28">
        <v>0</v>
      </c>
      <c r="AO100" s="28">
        <v>0</v>
      </c>
      <c r="AP100" s="28">
        <v>0</v>
      </c>
      <c r="AQ100" s="21"/>
      <c r="AR100" s="24"/>
      <c r="AS100" s="29">
        <v>0</v>
      </c>
      <c r="AT100" s="29"/>
      <c r="AU100" s="24">
        <v>0</v>
      </c>
      <c r="AV100" s="24"/>
      <c r="AW100" s="24"/>
      <c r="AX100" s="24"/>
      <c r="AY100" s="138">
        <v>87960.8</v>
      </c>
      <c r="AZ100" s="28">
        <f t="shared" si="42"/>
        <v>43980.4</v>
      </c>
      <c r="BA100" s="138">
        <v>43958.2</v>
      </c>
      <c r="BB100" s="21"/>
      <c r="BC100" s="28">
        <v>0</v>
      </c>
      <c r="BD100" s="21">
        <v>0</v>
      </c>
      <c r="BE100" s="138">
        <v>0</v>
      </c>
      <c r="BF100" s="21">
        <f t="shared" si="43"/>
        <v>0</v>
      </c>
      <c r="BG100" s="138">
        <v>0</v>
      </c>
      <c r="BH100" s="28">
        <v>0</v>
      </c>
      <c r="BI100" s="28">
        <v>0</v>
      </c>
      <c r="BJ100" s="28">
        <v>0</v>
      </c>
      <c r="BK100" s="24"/>
      <c r="BL100" s="24"/>
      <c r="BM100" s="24"/>
      <c r="BN100" s="21">
        <f t="shared" si="33"/>
        <v>2200</v>
      </c>
      <c r="BO100" s="21">
        <f t="shared" si="44"/>
        <v>626.3399999999999</v>
      </c>
      <c r="BP100" s="21">
        <f t="shared" si="34"/>
        <v>658.982</v>
      </c>
      <c r="BQ100" s="21">
        <f t="shared" si="45"/>
        <v>105.21154644442316</v>
      </c>
      <c r="BR100" s="24">
        <f t="shared" si="46"/>
        <v>29.95372727272727</v>
      </c>
      <c r="BS100" s="138">
        <v>1000</v>
      </c>
      <c r="BT100" s="28">
        <v>284.7</v>
      </c>
      <c r="BU100" s="138">
        <v>358.982</v>
      </c>
      <c r="BV100" s="138">
        <v>0</v>
      </c>
      <c r="BW100" s="28">
        <v>0</v>
      </c>
      <c r="BX100" s="138">
        <v>0</v>
      </c>
      <c r="BY100" s="28">
        <v>0</v>
      </c>
      <c r="BZ100" s="28">
        <v>0</v>
      </c>
      <c r="CA100" s="21">
        <v>0</v>
      </c>
      <c r="CB100" s="138">
        <v>1200</v>
      </c>
      <c r="CC100" s="28">
        <v>341.64</v>
      </c>
      <c r="CD100" s="138">
        <v>300</v>
      </c>
      <c r="CE100" s="28">
        <v>0</v>
      </c>
      <c r="CF100" s="28">
        <v>0</v>
      </c>
      <c r="CG100" s="28">
        <v>0</v>
      </c>
      <c r="CH100" s="138">
        <v>0</v>
      </c>
      <c r="CI100" s="21">
        <f t="shared" si="47"/>
        <v>0</v>
      </c>
      <c r="CJ100" s="138">
        <v>0</v>
      </c>
      <c r="CK100" s="138">
        <v>0</v>
      </c>
      <c r="CL100" s="28">
        <v>0</v>
      </c>
      <c r="CM100" s="138">
        <v>0</v>
      </c>
      <c r="CN100" s="138">
        <v>9337</v>
      </c>
      <c r="CO100" s="28">
        <v>2797.3652</v>
      </c>
      <c r="CP100" s="138">
        <v>2910.65</v>
      </c>
      <c r="CQ100" s="138">
        <v>3817</v>
      </c>
      <c r="CR100" s="27">
        <v>1051.2018</v>
      </c>
      <c r="CS100" s="138">
        <v>986.15</v>
      </c>
      <c r="CT100" s="138">
        <v>0</v>
      </c>
      <c r="CU100" s="28">
        <v>0</v>
      </c>
      <c r="CV100" s="138">
        <v>0</v>
      </c>
      <c r="CW100" s="138">
        <v>0</v>
      </c>
      <c r="CX100" s="28">
        <v>0</v>
      </c>
      <c r="CY100" s="138">
        <v>0</v>
      </c>
      <c r="CZ100" s="27">
        <v>0</v>
      </c>
      <c r="DA100" s="28">
        <v>0</v>
      </c>
      <c r="DB100" s="27">
        <v>0</v>
      </c>
      <c r="DC100" s="138">
        <v>0</v>
      </c>
      <c r="DD100" s="28">
        <v>0</v>
      </c>
      <c r="DE100" s="138">
        <v>1565.444</v>
      </c>
      <c r="DF100" s="138">
        <v>0</v>
      </c>
      <c r="DG100" s="21">
        <f>T100+Y100+AD100+AI100+AN100+AS100+AV100+AY100+BB100+BE100+BH100+BK100+BS100+BV100+BY100+CB100+CE100+CH100+CK100+CN100+CT100+CW100+CZ100+DC100</f>
        <v>129396.8</v>
      </c>
      <c r="DH100" s="21">
        <f>U100+Z100+AE100+AJ100+AO100+AT100+AW100+AZ100+BC100+BF100+BI100+BL100+BT100+BW100+BZ100+CC100+CF100+CI100+CL100+CO100+CU100+CX100+DA100+DD100</f>
        <v>58320.7448</v>
      </c>
      <c r="DI100" s="21">
        <f>V100+AA100+AF100+AK100+AP100+AU100+AX100+BA100+BD100+BG100+BJ100+BM100+BU100+BX100+CA100+CD100+CG100+CJ100+CM100+CP100+CV100+CY100+DB100+DE100+DF100</f>
        <v>60790.0042</v>
      </c>
      <c r="DJ100" s="27">
        <v>0</v>
      </c>
      <c r="DK100" s="27">
        <v>0</v>
      </c>
      <c r="DL100" s="27">
        <v>0</v>
      </c>
      <c r="DM100" s="138">
        <v>0</v>
      </c>
      <c r="DN100" s="27">
        <f t="shared" si="48"/>
        <v>0</v>
      </c>
      <c r="DO100" s="138">
        <v>0</v>
      </c>
      <c r="DP100" s="27">
        <v>0</v>
      </c>
      <c r="DQ100" s="27">
        <v>0</v>
      </c>
      <c r="DR100" s="27">
        <v>0</v>
      </c>
      <c r="DS100" s="27">
        <v>0</v>
      </c>
      <c r="DT100" s="27">
        <v>0</v>
      </c>
      <c r="DU100" s="138">
        <v>0</v>
      </c>
      <c r="DV100" s="27">
        <v>0</v>
      </c>
      <c r="DW100" s="27">
        <v>0</v>
      </c>
      <c r="DX100" s="138">
        <v>0</v>
      </c>
      <c r="DY100" s="138">
        <v>0</v>
      </c>
      <c r="DZ100" s="27">
        <f t="shared" si="49"/>
        <v>0</v>
      </c>
      <c r="EA100" s="138">
        <v>0</v>
      </c>
      <c r="EB100" s="27">
        <v>0</v>
      </c>
      <c r="EC100" s="21">
        <f t="shared" si="35"/>
        <v>0</v>
      </c>
      <c r="ED100" s="21">
        <f t="shared" si="35"/>
        <v>0</v>
      </c>
      <c r="EE100" s="21">
        <f t="shared" si="36"/>
        <v>0</v>
      </c>
    </row>
    <row r="101" spans="1:135" s="32" customFormat="1" ht="20.25" customHeight="1">
      <c r="A101" s="22">
        <v>92</v>
      </c>
      <c r="B101" s="31" t="s">
        <v>139</v>
      </c>
      <c r="C101" s="21">
        <v>58.2113</v>
      </c>
      <c r="D101" s="21">
        <v>1103.2449</v>
      </c>
      <c r="E101" s="21">
        <f t="shared" si="37"/>
        <v>5204.3</v>
      </c>
      <c r="F101" s="21">
        <f t="shared" si="38"/>
        <v>2513.019</v>
      </c>
      <c r="G101" s="21">
        <f t="shared" si="31"/>
        <v>2486.1349999999998</v>
      </c>
      <c r="H101" s="21">
        <f>G101/F101*100</f>
        <v>98.93021103302442</v>
      </c>
      <c r="I101" s="21">
        <f>G101/E101*100</f>
        <v>47.77078569644332</v>
      </c>
      <c r="J101" s="21">
        <f>T101+Y101+AD101+AI101+AN101+AS101+BK101+BS101+BV101+BY101+CB101+CE101+CK101+CN101+CT101+CW101+DC101</f>
        <v>570</v>
      </c>
      <c r="K101" s="21">
        <f>U101+Z101+AE101+AJ101+AO101+AT101+BL101+BT101+BW101+BZ101+CC101+CF101+CL101+CO101+CU101+CX101+DD101</f>
        <v>195.86900000000003</v>
      </c>
      <c r="L101" s="21">
        <f>V101+AA101+AF101+AK101+AP101+AU101+BM101+BU101+BX101+CA101+CD101+CG101+CM101+CP101+CV101+CY101+DE101+DF101</f>
        <v>168.935</v>
      </c>
      <c r="M101" s="21">
        <f t="shared" si="39"/>
        <v>86.24897252755666</v>
      </c>
      <c r="N101" s="21">
        <f>L101/J101*100</f>
        <v>29.637719298245614</v>
      </c>
      <c r="O101" s="21">
        <f>T101+AD101</f>
        <v>280</v>
      </c>
      <c r="P101" s="21">
        <f>U101+AE101</f>
        <v>100.28200000000001</v>
      </c>
      <c r="Q101" s="21">
        <f>V101+AF101</f>
        <v>91.92500000000001</v>
      </c>
      <c r="R101" s="21">
        <f t="shared" si="51"/>
        <v>91.66650046867832</v>
      </c>
      <c r="S101" s="24">
        <f>Q101/O101*100</f>
        <v>32.830357142857146</v>
      </c>
      <c r="T101" s="137">
        <v>20</v>
      </c>
      <c r="U101" s="21">
        <v>0</v>
      </c>
      <c r="V101" s="138">
        <v>0.043</v>
      </c>
      <c r="W101" s="21" t="e">
        <f t="shared" si="50"/>
        <v>#DIV/0!</v>
      </c>
      <c r="X101" s="24">
        <f>V101/T101*100</f>
        <v>0.215</v>
      </c>
      <c r="Y101" s="139">
        <v>170</v>
      </c>
      <c r="Z101" s="21">
        <v>56.049</v>
      </c>
      <c r="AA101" s="138">
        <v>40</v>
      </c>
      <c r="AB101" s="21">
        <f t="shared" si="52"/>
        <v>71.3661260682617</v>
      </c>
      <c r="AC101" s="24">
        <f>AA101/Y101*100</f>
        <v>23.52941176470588</v>
      </c>
      <c r="AD101" s="138">
        <v>260</v>
      </c>
      <c r="AE101" s="21">
        <v>100.28200000000001</v>
      </c>
      <c r="AF101" s="138">
        <v>91.882</v>
      </c>
      <c r="AG101" s="21">
        <f t="shared" si="40"/>
        <v>91.62362138768671</v>
      </c>
      <c r="AH101" s="24">
        <f>AF101/AD101*100</f>
        <v>35.339230769230774</v>
      </c>
      <c r="AI101" s="138">
        <v>20</v>
      </c>
      <c r="AJ101" s="28">
        <v>11.068000000000001</v>
      </c>
      <c r="AK101" s="138">
        <v>29.6</v>
      </c>
      <c r="AL101" s="21">
        <f t="shared" si="32"/>
        <v>267.4376581134803</v>
      </c>
      <c r="AM101" s="24">
        <f t="shared" si="41"/>
        <v>148</v>
      </c>
      <c r="AN101" s="28">
        <v>0</v>
      </c>
      <c r="AO101" s="28">
        <v>0</v>
      </c>
      <c r="AP101" s="28">
        <v>0</v>
      </c>
      <c r="AQ101" s="21"/>
      <c r="AR101" s="24"/>
      <c r="AS101" s="29">
        <v>0</v>
      </c>
      <c r="AT101" s="29"/>
      <c r="AU101" s="24">
        <v>0</v>
      </c>
      <c r="AV101" s="24"/>
      <c r="AW101" s="24"/>
      <c r="AX101" s="24"/>
      <c r="AY101" s="138">
        <v>4634.3</v>
      </c>
      <c r="AZ101" s="28">
        <f t="shared" si="42"/>
        <v>2317.15</v>
      </c>
      <c r="BA101" s="138">
        <v>2317.2</v>
      </c>
      <c r="BB101" s="21"/>
      <c r="BC101" s="28">
        <v>0</v>
      </c>
      <c r="BD101" s="21">
        <v>0</v>
      </c>
      <c r="BE101" s="138">
        <v>0</v>
      </c>
      <c r="BF101" s="21">
        <f t="shared" si="43"/>
        <v>0</v>
      </c>
      <c r="BG101" s="138">
        <v>0</v>
      </c>
      <c r="BH101" s="28">
        <v>0</v>
      </c>
      <c r="BI101" s="28">
        <v>0</v>
      </c>
      <c r="BJ101" s="28">
        <v>0</v>
      </c>
      <c r="BK101" s="24"/>
      <c r="BL101" s="24"/>
      <c r="BM101" s="24"/>
      <c r="BN101" s="21">
        <f t="shared" si="33"/>
        <v>100</v>
      </c>
      <c r="BO101" s="21">
        <f t="shared" si="44"/>
        <v>28.47</v>
      </c>
      <c r="BP101" s="21">
        <f t="shared" si="34"/>
        <v>7.41</v>
      </c>
      <c r="BQ101" s="21">
        <f t="shared" si="45"/>
        <v>26.027397260273975</v>
      </c>
      <c r="BR101" s="24">
        <f t="shared" si="46"/>
        <v>7.41</v>
      </c>
      <c r="BS101" s="138">
        <v>100</v>
      </c>
      <c r="BT101" s="28">
        <v>28.47</v>
      </c>
      <c r="BU101" s="138">
        <v>7.41</v>
      </c>
      <c r="BV101" s="138">
        <v>0</v>
      </c>
      <c r="BW101" s="28">
        <v>0</v>
      </c>
      <c r="BX101" s="138">
        <v>0</v>
      </c>
      <c r="BY101" s="28">
        <v>0</v>
      </c>
      <c r="BZ101" s="28">
        <v>0</v>
      </c>
      <c r="CA101" s="21">
        <v>0</v>
      </c>
      <c r="CB101" s="138">
        <v>0</v>
      </c>
      <c r="CC101" s="28">
        <v>0</v>
      </c>
      <c r="CD101" s="138">
        <v>0</v>
      </c>
      <c r="CE101" s="28">
        <v>0</v>
      </c>
      <c r="CF101" s="28">
        <v>0</v>
      </c>
      <c r="CG101" s="28">
        <v>0</v>
      </c>
      <c r="CH101" s="138">
        <v>0</v>
      </c>
      <c r="CI101" s="21">
        <f t="shared" si="47"/>
        <v>0</v>
      </c>
      <c r="CJ101" s="138">
        <v>0</v>
      </c>
      <c r="CK101" s="138">
        <v>0</v>
      </c>
      <c r="CL101" s="28">
        <v>0</v>
      </c>
      <c r="CM101" s="138">
        <v>0</v>
      </c>
      <c r="CN101" s="138">
        <v>0</v>
      </c>
      <c r="CO101" s="28">
        <v>0</v>
      </c>
      <c r="CP101" s="138">
        <v>0</v>
      </c>
      <c r="CQ101" s="138">
        <v>0</v>
      </c>
      <c r="CR101" s="27">
        <v>0</v>
      </c>
      <c r="CS101" s="138">
        <v>0</v>
      </c>
      <c r="CT101" s="138">
        <v>0</v>
      </c>
      <c r="CU101" s="28">
        <v>0</v>
      </c>
      <c r="CV101" s="138">
        <v>0</v>
      </c>
      <c r="CW101" s="138">
        <v>0</v>
      </c>
      <c r="CX101" s="28">
        <v>0</v>
      </c>
      <c r="CY101" s="138">
        <v>0</v>
      </c>
      <c r="CZ101" s="27">
        <v>0</v>
      </c>
      <c r="DA101" s="28">
        <v>0</v>
      </c>
      <c r="DB101" s="27">
        <v>0</v>
      </c>
      <c r="DC101" s="138">
        <v>0</v>
      </c>
      <c r="DD101" s="28">
        <v>0</v>
      </c>
      <c r="DE101" s="138">
        <v>0</v>
      </c>
      <c r="DF101" s="138">
        <v>0</v>
      </c>
      <c r="DG101" s="21">
        <f>T101+Y101+AD101+AI101+AN101+AS101+AV101+AY101+BB101+BE101+BH101+BK101+BS101+BV101+BY101+CB101+CE101+CH101+CK101+CN101+CT101+CW101+CZ101+DC101</f>
        <v>5204.3</v>
      </c>
      <c r="DH101" s="21">
        <f>U101+Z101+AE101+AJ101+AO101+AT101+AW101+AZ101+BC101+BF101+BI101+BL101+BT101+BW101+BZ101+CC101+CF101+CI101+CL101+CO101+CU101+CX101+DA101+DD101</f>
        <v>2513.019</v>
      </c>
      <c r="DI101" s="21">
        <f>V101+AA101+AF101+AK101+AP101+AU101+AX101+BA101+BD101+BG101+BJ101+BM101+BU101+BX101+CA101+CD101+CG101+CJ101+CM101+CP101+CV101+CY101+DB101+DE101+DF101</f>
        <v>2486.1349999999998</v>
      </c>
      <c r="DJ101" s="27">
        <v>0</v>
      </c>
      <c r="DK101" s="27">
        <v>0</v>
      </c>
      <c r="DL101" s="27">
        <v>0</v>
      </c>
      <c r="DM101" s="138">
        <v>0</v>
      </c>
      <c r="DN101" s="27">
        <f t="shared" si="48"/>
        <v>0</v>
      </c>
      <c r="DO101" s="138">
        <v>0</v>
      </c>
      <c r="DP101" s="27">
        <v>0</v>
      </c>
      <c r="DQ101" s="27">
        <v>0</v>
      </c>
      <c r="DR101" s="27">
        <v>0</v>
      </c>
      <c r="DS101" s="27">
        <v>0</v>
      </c>
      <c r="DT101" s="27">
        <v>0</v>
      </c>
      <c r="DU101" s="138">
        <v>0</v>
      </c>
      <c r="DV101" s="27">
        <v>0</v>
      </c>
      <c r="DW101" s="27">
        <v>0</v>
      </c>
      <c r="DX101" s="138">
        <v>0</v>
      </c>
      <c r="DY101" s="138">
        <v>0</v>
      </c>
      <c r="DZ101" s="27">
        <f t="shared" si="49"/>
        <v>0</v>
      </c>
      <c r="EA101" s="138">
        <v>0</v>
      </c>
      <c r="EB101" s="27">
        <v>0</v>
      </c>
      <c r="EC101" s="21">
        <f t="shared" si="35"/>
        <v>0</v>
      </c>
      <c r="ED101" s="21">
        <f t="shared" si="35"/>
        <v>0</v>
      </c>
      <c r="EE101" s="21">
        <f t="shared" si="36"/>
        <v>0</v>
      </c>
    </row>
    <row r="102" spans="1:135" s="32" customFormat="1" ht="20.25" customHeight="1">
      <c r="A102" s="22">
        <v>93</v>
      </c>
      <c r="B102" s="31" t="s">
        <v>140</v>
      </c>
      <c r="C102" s="21">
        <v>16603.9336</v>
      </c>
      <c r="D102" s="21">
        <v>35512.6431</v>
      </c>
      <c r="E102" s="21">
        <f t="shared" si="37"/>
        <v>163590.9</v>
      </c>
      <c r="F102" s="21">
        <f t="shared" si="38"/>
        <v>75283.66799999999</v>
      </c>
      <c r="G102" s="21">
        <f t="shared" si="31"/>
        <v>81130.41649999999</v>
      </c>
      <c r="H102" s="21">
        <f>G102/F102*100</f>
        <v>107.76629069136217</v>
      </c>
      <c r="I102" s="21">
        <f>G102/E102*100</f>
        <v>49.59347769344138</v>
      </c>
      <c r="J102" s="21">
        <f>T102+Y102+AD102+AI102+AN102+AS102+BK102+BS102+BV102+BY102+CB102+CE102+CK102+CN102+CT102+CW102+DC102</f>
        <v>40490</v>
      </c>
      <c r="K102" s="21">
        <f>U102+Z102+AE102+AJ102+AO102+AT102+BL102+BT102+BW102+BZ102+CC102+CF102+CL102+CO102+CU102+CX102+DD102</f>
        <v>13733.218</v>
      </c>
      <c r="L102" s="21">
        <f>V102+AA102+AF102+AK102+AP102+AU102+BM102+BU102+BX102+CA102+CD102+CG102+CM102+CP102+CV102+CY102+DE102+DF102</f>
        <v>19579.916500000003</v>
      </c>
      <c r="M102" s="21">
        <f t="shared" si="39"/>
        <v>142.57340486403115</v>
      </c>
      <c r="N102" s="21">
        <f>L102/J102*100</f>
        <v>48.35741294146704</v>
      </c>
      <c r="O102" s="21">
        <f>T102+AD102</f>
        <v>16240</v>
      </c>
      <c r="P102" s="21">
        <f>U102+AE102</f>
        <v>6263.768</v>
      </c>
      <c r="Q102" s="21">
        <f>V102+AF102</f>
        <v>8096.414000000001</v>
      </c>
      <c r="R102" s="21">
        <f t="shared" si="51"/>
        <v>129.25788439163136</v>
      </c>
      <c r="S102" s="24">
        <f>Q102/O102*100</f>
        <v>49.85476600985222</v>
      </c>
      <c r="T102" s="137">
        <v>240</v>
      </c>
      <c r="U102" s="21">
        <v>92.568</v>
      </c>
      <c r="V102" s="138">
        <v>111.787</v>
      </c>
      <c r="W102" s="21">
        <f t="shared" si="50"/>
        <v>120.76203439633568</v>
      </c>
      <c r="X102" s="24">
        <f>V102/T102*100</f>
        <v>46.57791666666667</v>
      </c>
      <c r="Y102" s="139">
        <v>6600</v>
      </c>
      <c r="Z102" s="21">
        <v>2176.02</v>
      </c>
      <c r="AA102" s="138">
        <v>1189.4675</v>
      </c>
      <c r="AB102" s="21">
        <f t="shared" si="52"/>
        <v>54.66252607972353</v>
      </c>
      <c r="AC102" s="24">
        <f>AA102/Y102*100</f>
        <v>18.022234848484846</v>
      </c>
      <c r="AD102" s="138">
        <v>16000</v>
      </c>
      <c r="AE102" s="21">
        <v>6171.2</v>
      </c>
      <c r="AF102" s="138">
        <v>7984.627</v>
      </c>
      <c r="AG102" s="21">
        <f t="shared" si="40"/>
        <v>129.3853221415608</v>
      </c>
      <c r="AH102" s="24">
        <f>AF102/AD102*100</f>
        <v>49.90391875</v>
      </c>
      <c r="AI102" s="138">
        <v>550</v>
      </c>
      <c r="AJ102" s="28">
        <v>304.37</v>
      </c>
      <c r="AK102" s="138">
        <v>351.6</v>
      </c>
      <c r="AL102" s="21">
        <f t="shared" si="32"/>
        <v>115.51729802542958</v>
      </c>
      <c r="AM102" s="24">
        <f t="shared" si="41"/>
        <v>63.92727272727273</v>
      </c>
      <c r="AN102" s="28">
        <v>0</v>
      </c>
      <c r="AO102" s="28">
        <v>0</v>
      </c>
      <c r="AP102" s="28">
        <v>0</v>
      </c>
      <c r="AQ102" s="21"/>
      <c r="AR102" s="24"/>
      <c r="AS102" s="29">
        <v>0</v>
      </c>
      <c r="AT102" s="29"/>
      <c r="AU102" s="24">
        <v>0</v>
      </c>
      <c r="AV102" s="24"/>
      <c r="AW102" s="24"/>
      <c r="AX102" s="24"/>
      <c r="AY102" s="138">
        <v>123100.9</v>
      </c>
      <c r="AZ102" s="28">
        <f t="shared" si="42"/>
        <v>61550.45</v>
      </c>
      <c r="BA102" s="138">
        <v>61550.5</v>
      </c>
      <c r="BB102" s="21"/>
      <c r="BC102" s="28">
        <v>0</v>
      </c>
      <c r="BD102" s="21">
        <v>0</v>
      </c>
      <c r="BE102" s="138">
        <v>0</v>
      </c>
      <c r="BF102" s="21">
        <f t="shared" si="43"/>
        <v>0</v>
      </c>
      <c r="BG102" s="138">
        <v>0</v>
      </c>
      <c r="BH102" s="28">
        <v>0</v>
      </c>
      <c r="BI102" s="28">
        <v>0</v>
      </c>
      <c r="BJ102" s="28">
        <v>0</v>
      </c>
      <c r="BK102" s="24"/>
      <c r="BL102" s="24"/>
      <c r="BM102" s="24"/>
      <c r="BN102" s="21">
        <f t="shared" si="33"/>
        <v>9000</v>
      </c>
      <c r="BO102" s="21">
        <f t="shared" si="44"/>
        <v>2562.2999999999997</v>
      </c>
      <c r="BP102" s="21">
        <f t="shared" si="34"/>
        <v>8679.985</v>
      </c>
      <c r="BQ102" s="21">
        <f t="shared" si="45"/>
        <v>338.7575615657808</v>
      </c>
      <c r="BR102" s="24">
        <f t="shared" si="46"/>
        <v>96.44427777777778</v>
      </c>
      <c r="BS102" s="138">
        <v>9000</v>
      </c>
      <c r="BT102" s="28">
        <v>2562.2999999999997</v>
      </c>
      <c r="BU102" s="138">
        <v>8679.985</v>
      </c>
      <c r="BV102" s="138">
        <v>0</v>
      </c>
      <c r="BW102" s="28">
        <v>0</v>
      </c>
      <c r="BX102" s="138">
        <v>0</v>
      </c>
      <c r="BY102" s="28">
        <v>0</v>
      </c>
      <c r="BZ102" s="28">
        <v>0</v>
      </c>
      <c r="CA102" s="21">
        <v>0</v>
      </c>
      <c r="CB102" s="138">
        <v>0</v>
      </c>
      <c r="CC102" s="28">
        <v>0</v>
      </c>
      <c r="CD102" s="138">
        <v>0</v>
      </c>
      <c r="CE102" s="28">
        <v>0</v>
      </c>
      <c r="CF102" s="28">
        <v>0</v>
      </c>
      <c r="CG102" s="28">
        <v>0</v>
      </c>
      <c r="CH102" s="138">
        <v>0</v>
      </c>
      <c r="CI102" s="21">
        <f t="shared" si="47"/>
        <v>0</v>
      </c>
      <c r="CJ102" s="138">
        <v>0</v>
      </c>
      <c r="CK102" s="138">
        <v>0</v>
      </c>
      <c r="CL102" s="28">
        <v>0</v>
      </c>
      <c r="CM102" s="138">
        <v>0</v>
      </c>
      <c r="CN102" s="138">
        <v>1100</v>
      </c>
      <c r="CO102" s="28">
        <v>329.56</v>
      </c>
      <c r="CP102" s="138">
        <v>210.45</v>
      </c>
      <c r="CQ102" s="138">
        <v>1100</v>
      </c>
      <c r="CR102" s="27">
        <v>302.94</v>
      </c>
      <c r="CS102" s="138">
        <v>210.45</v>
      </c>
      <c r="CT102" s="138">
        <v>0</v>
      </c>
      <c r="CU102" s="28">
        <v>0</v>
      </c>
      <c r="CV102" s="138">
        <v>0</v>
      </c>
      <c r="CW102" s="138">
        <v>0</v>
      </c>
      <c r="CX102" s="28">
        <v>0</v>
      </c>
      <c r="CY102" s="138">
        <v>0</v>
      </c>
      <c r="CZ102" s="27">
        <v>0</v>
      </c>
      <c r="DA102" s="28">
        <v>0</v>
      </c>
      <c r="DB102" s="27">
        <v>0</v>
      </c>
      <c r="DC102" s="138">
        <v>7000</v>
      </c>
      <c r="DD102" s="28">
        <v>2097.2000000000003</v>
      </c>
      <c r="DE102" s="138">
        <v>1052</v>
      </c>
      <c r="DF102" s="138">
        <v>0</v>
      </c>
      <c r="DG102" s="21">
        <f>T102+Y102+AD102+AI102+AN102+AS102+AV102+AY102+BB102+BE102+BH102+BK102+BS102+BV102+BY102+CB102+CE102+CH102+CK102+CN102+CT102+CW102+CZ102+DC102</f>
        <v>163590.9</v>
      </c>
      <c r="DH102" s="21">
        <f>U102+Z102+AE102+AJ102+AO102+AT102+AW102+AZ102+BC102+BF102+BI102+BL102+BT102+BW102+BZ102+CC102+CF102+CI102+CL102+CO102+CU102+CX102+DA102+DD102</f>
        <v>75283.66799999999</v>
      </c>
      <c r="DI102" s="21">
        <f>V102+AA102+AF102+AK102+AP102+AU102+AX102+BA102+BD102+BG102+BJ102+BM102+BU102+BX102+CA102+CD102+CG102+CJ102+CM102+CP102+CV102+CY102+DB102+DE102+DF102</f>
        <v>81130.41649999999</v>
      </c>
      <c r="DJ102" s="27">
        <v>0</v>
      </c>
      <c r="DK102" s="27">
        <v>0</v>
      </c>
      <c r="DL102" s="27">
        <v>0</v>
      </c>
      <c r="DM102" s="138">
        <v>0</v>
      </c>
      <c r="DN102" s="27">
        <f t="shared" si="48"/>
        <v>0</v>
      </c>
      <c r="DO102" s="138">
        <v>0</v>
      </c>
      <c r="DP102" s="27">
        <v>0</v>
      </c>
      <c r="DQ102" s="27">
        <v>0</v>
      </c>
      <c r="DR102" s="27">
        <v>0</v>
      </c>
      <c r="DS102" s="27">
        <v>0</v>
      </c>
      <c r="DT102" s="27">
        <v>0</v>
      </c>
      <c r="DU102" s="138">
        <v>0</v>
      </c>
      <c r="DV102" s="27">
        <v>0</v>
      </c>
      <c r="DW102" s="27">
        <v>0</v>
      </c>
      <c r="DX102" s="138">
        <v>0</v>
      </c>
      <c r="DY102" s="138">
        <v>32150</v>
      </c>
      <c r="DZ102" s="27">
        <f t="shared" si="49"/>
        <v>16075</v>
      </c>
      <c r="EA102" s="138">
        <v>0</v>
      </c>
      <c r="EB102" s="27">
        <v>0</v>
      </c>
      <c r="EC102" s="21">
        <f t="shared" si="35"/>
        <v>32150</v>
      </c>
      <c r="ED102" s="21">
        <f t="shared" si="35"/>
        <v>16075</v>
      </c>
      <c r="EE102" s="21">
        <f t="shared" si="36"/>
        <v>0</v>
      </c>
    </row>
    <row r="103" spans="1:135" s="32" customFormat="1" ht="20.25" customHeight="1">
      <c r="A103" s="22">
        <v>94</v>
      </c>
      <c r="B103" s="31" t="s">
        <v>141</v>
      </c>
      <c r="C103" s="21">
        <v>6108.7041</v>
      </c>
      <c r="D103" s="21">
        <v>18595.436</v>
      </c>
      <c r="E103" s="21">
        <f t="shared" si="37"/>
        <v>0</v>
      </c>
      <c r="F103" s="21">
        <f t="shared" si="38"/>
        <v>0</v>
      </c>
      <c r="G103" s="21">
        <f t="shared" si="31"/>
        <v>43451.841</v>
      </c>
      <c r="H103" s="21" t="e">
        <f>G103/F103*100</f>
        <v>#DIV/0!</v>
      </c>
      <c r="I103" s="21" t="e">
        <f>G103/E103*100</f>
        <v>#DIV/0!</v>
      </c>
      <c r="J103" s="21">
        <f>T103+Y103+AD103+AI103+AN103+AS103+BK103+BS103+BV103+BY103+CB103+CE103+CK103+CN103+CT103+CW103+DC103</f>
        <v>0</v>
      </c>
      <c r="K103" s="21">
        <f>U103+Z103+AE103+AJ103+AO103+AT103+BL103+BT103+BW103+BZ103+CC103+CF103+CL103+CO103+CU103+CX103+DD103</f>
        <v>0</v>
      </c>
      <c r="L103" s="21">
        <f>V103+AA103+AF103+AK103+AP103+AU103+BM103+BU103+BX103+CA103+CD103+CG103+CM103+CP103+CV103+CY103+DE103+DF103</f>
        <v>11719.641000000001</v>
      </c>
      <c r="M103" s="21" t="e">
        <f t="shared" si="39"/>
        <v>#DIV/0!</v>
      </c>
      <c r="N103" s="21" t="e">
        <f>L103/J103*100</f>
        <v>#DIV/0!</v>
      </c>
      <c r="O103" s="21">
        <f>T103+AD103</f>
        <v>0</v>
      </c>
      <c r="P103" s="21">
        <f>U103+AE103</f>
        <v>0</v>
      </c>
      <c r="Q103" s="21">
        <f>V103+AF103</f>
        <v>4343.752</v>
      </c>
      <c r="R103" s="21" t="e">
        <f t="shared" si="51"/>
        <v>#DIV/0!</v>
      </c>
      <c r="S103" s="24" t="e">
        <f>Q103/O103*100</f>
        <v>#DIV/0!</v>
      </c>
      <c r="T103" s="137"/>
      <c r="U103" s="21">
        <v>0</v>
      </c>
      <c r="V103" s="138">
        <v>40.317</v>
      </c>
      <c r="W103" s="21" t="e">
        <f t="shared" si="50"/>
        <v>#DIV/0!</v>
      </c>
      <c r="X103" s="24" t="e">
        <f>V103/T103*100</f>
        <v>#DIV/0!</v>
      </c>
      <c r="Y103" s="139">
        <v>0</v>
      </c>
      <c r="Z103" s="21">
        <v>0</v>
      </c>
      <c r="AA103" s="138">
        <v>2224.775</v>
      </c>
      <c r="AB103" s="21" t="e">
        <f t="shared" si="52"/>
        <v>#DIV/0!</v>
      </c>
      <c r="AC103" s="24" t="e">
        <f>AA103/Y103*100</f>
        <v>#DIV/0!</v>
      </c>
      <c r="AD103" s="138">
        <v>0</v>
      </c>
      <c r="AE103" s="21">
        <v>0</v>
      </c>
      <c r="AF103" s="138">
        <v>4303.435</v>
      </c>
      <c r="AG103" s="21" t="e">
        <f t="shared" si="40"/>
        <v>#DIV/0!</v>
      </c>
      <c r="AH103" s="24" t="e">
        <f>AF103/AD103*100</f>
        <v>#DIV/0!</v>
      </c>
      <c r="AI103" s="138">
        <v>0</v>
      </c>
      <c r="AJ103" s="28">
        <v>0</v>
      </c>
      <c r="AK103" s="138">
        <v>849.175</v>
      </c>
      <c r="AL103" s="21" t="e">
        <f t="shared" si="32"/>
        <v>#DIV/0!</v>
      </c>
      <c r="AM103" s="24" t="e">
        <f t="shared" si="41"/>
        <v>#DIV/0!</v>
      </c>
      <c r="AN103" s="28">
        <v>0</v>
      </c>
      <c r="AO103" s="28">
        <v>0</v>
      </c>
      <c r="AP103" s="28">
        <v>0</v>
      </c>
      <c r="AQ103" s="21"/>
      <c r="AR103" s="24"/>
      <c r="AS103" s="29">
        <v>0</v>
      </c>
      <c r="AT103" s="29"/>
      <c r="AU103" s="24">
        <v>0</v>
      </c>
      <c r="AV103" s="24"/>
      <c r="AW103" s="24"/>
      <c r="AX103" s="24"/>
      <c r="AY103" s="138">
        <v>0</v>
      </c>
      <c r="AZ103" s="28">
        <f t="shared" si="42"/>
        <v>0</v>
      </c>
      <c r="BA103" s="138">
        <v>31732.2</v>
      </c>
      <c r="BB103" s="21"/>
      <c r="BC103" s="28">
        <v>0</v>
      </c>
      <c r="BD103" s="21">
        <v>0</v>
      </c>
      <c r="BE103" s="138">
        <v>0</v>
      </c>
      <c r="BF103" s="21">
        <f t="shared" si="43"/>
        <v>0</v>
      </c>
      <c r="BG103" s="138">
        <v>0</v>
      </c>
      <c r="BH103" s="28">
        <v>0</v>
      </c>
      <c r="BI103" s="28">
        <v>0</v>
      </c>
      <c r="BJ103" s="28">
        <v>0</v>
      </c>
      <c r="BK103" s="24"/>
      <c r="BL103" s="24"/>
      <c r="BM103" s="24"/>
      <c r="BN103" s="21">
        <f t="shared" si="33"/>
        <v>0</v>
      </c>
      <c r="BO103" s="21">
        <f t="shared" si="44"/>
        <v>0</v>
      </c>
      <c r="BP103" s="21">
        <f t="shared" si="34"/>
        <v>1013.839</v>
      </c>
      <c r="BQ103" s="21" t="e">
        <f t="shared" si="45"/>
        <v>#DIV/0!</v>
      </c>
      <c r="BR103" s="24" t="e">
        <f t="shared" si="46"/>
        <v>#DIV/0!</v>
      </c>
      <c r="BS103" s="138">
        <v>0</v>
      </c>
      <c r="BT103" s="28">
        <v>0</v>
      </c>
      <c r="BU103" s="138">
        <v>1013.839</v>
      </c>
      <c r="BV103" s="138">
        <v>0</v>
      </c>
      <c r="BW103" s="28">
        <v>0</v>
      </c>
      <c r="BX103" s="138">
        <v>0</v>
      </c>
      <c r="BY103" s="28">
        <v>0</v>
      </c>
      <c r="BZ103" s="28">
        <v>0</v>
      </c>
      <c r="CA103" s="21">
        <v>0</v>
      </c>
      <c r="CB103" s="138">
        <v>0</v>
      </c>
      <c r="CC103" s="28">
        <v>0</v>
      </c>
      <c r="CD103" s="138">
        <v>0</v>
      </c>
      <c r="CE103" s="28">
        <v>0</v>
      </c>
      <c r="CF103" s="28">
        <v>0</v>
      </c>
      <c r="CG103" s="28">
        <v>0</v>
      </c>
      <c r="CH103" s="138">
        <v>0</v>
      </c>
      <c r="CI103" s="21">
        <f t="shared" si="47"/>
        <v>0</v>
      </c>
      <c r="CJ103" s="138">
        <v>0</v>
      </c>
      <c r="CK103" s="138">
        <v>0</v>
      </c>
      <c r="CL103" s="28">
        <v>0</v>
      </c>
      <c r="CM103" s="138">
        <v>0</v>
      </c>
      <c r="CN103" s="138">
        <v>0</v>
      </c>
      <c r="CO103" s="28">
        <v>0</v>
      </c>
      <c r="CP103" s="138">
        <v>3288.1</v>
      </c>
      <c r="CQ103" s="138">
        <v>0</v>
      </c>
      <c r="CR103" s="27">
        <v>0</v>
      </c>
      <c r="CS103" s="138">
        <v>631.399</v>
      </c>
      <c r="CT103" s="138">
        <v>0</v>
      </c>
      <c r="CU103" s="28">
        <v>0</v>
      </c>
      <c r="CV103" s="138">
        <v>0</v>
      </c>
      <c r="CW103" s="138">
        <v>0</v>
      </c>
      <c r="CX103" s="28">
        <v>0</v>
      </c>
      <c r="CY103" s="138">
        <v>0</v>
      </c>
      <c r="CZ103" s="27">
        <v>0</v>
      </c>
      <c r="DA103" s="28">
        <v>0</v>
      </c>
      <c r="DB103" s="27">
        <v>0</v>
      </c>
      <c r="DC103" s="138">
        <v>0</v>
      </c>
      <c r="DD103" s="28">
        <v>0</v>
      </c>
      <c r="DE103" s="138">
        <v>0</v>
      </c>
      <c r="DF103" s="138">
        <v>0</v>
      </c>
      <c r="DG103" s="21">
        <f>T103+Y103+AD103+AI103+AN103+AS103+AV103+AY103+BB103+BE103+BH103+BK103+BS103+BV103+BY103+CB103+CE103+CH103+CK103+CN103+CT103+CW103+CZ103+DC103</f>
        <v>0</v>
      </c>
      <c r="DH103" s="21">
        <f>U103+Z103+AE103+AJ103+AO103+AT103+AW103+AZ103+BC103+BF103+BI103+BL103+BT103+BW103+BZ103+CC103+CF103+CI103+CL103+CO103+CU103+CX103+DA103+DD103</f>
        <v>0</v>
      </c>
      <c r="DI103" s="21">
        <f>V103+AA103+AF103+AK103+AP103+AU103+AX103+BA103+BD103+BG103+BJ103+BM103+BU103+BX103+CA103+CD103+CG103+CJ103+CM103+CP103+CV103+CY103+DB103+DE103+DF103</f>
        <v>43451.841</v>
      </c>
      <c r="DJ103" s="27">
        <v>0</v>
      </c>
      <c r="DK103" s="27">
        <v>0</v>
      </c>
      <c r="DL103" s="27">
        <v>0</v>
      </c>
      <c r="DM103" s="138">
        <v>0</v>
      </c>
      <c r="DN103" s="27">
        <f t="shared" si="48"/>
        <v>0</v>
      </c>
      <c r="DO103" s="138">
        <v>0</v>
      </c>
      <c r="DP103" s="27">
        <v>0</v>
      </c>
      <c r="DQ103" s="27">
        <v>0</v>
      </c>
      <c r="DR103" s="27">
        <v>0</v>
      </c>
      <c r="DS103" s="27">
        <v>0</v>
      </c>
      <c r="DT103" s="27">
        <v>0</v>
      </c>
      <c r="DU103" s="138">
        <v>0</v>
      </c>
      <c r="DV103" s="27">
        <v>0</v>
      </c>
      <c r="DW103" s="27">
        <v>0</v>
      </c>
      <c r="DX103" s="138">
        <v>0</v>
      </c>
      <c r="DY103" s="138">
        <v>0</v>
      </c>
      <c r="DZ103" s="27">
        <f t="shared" si="49"/>
        <v>0</v>
      </c>
      <c r="EA103" s="138">
        <v>0</v>
      </c>
      <c r="EB103" s="27">
        <v>0</v>
      </c>
      <c r="EC103" s="21">
        <f t="shared" si="35"/>
        <v>0</v>
      </c>
      <c r="ED103" s="21">
        <f t="shared" si="35"/>
        <v>0</v>
      </c>
      <c r="EE103" s="21">
        <f t="shared" si="36"/>
        <v>0</v>
      </c>
    </row>
    <row r="104" spans="1:135" s="32" customFormat="1" ht="20.25" customHeight="1">
      <c r="A104" s="22">
        <v>95</v>
      </c>
      <c r="B104" s="31" t="s">
        <v>142</v>
      </c>
      <c r="C104" s="21">
        <v>17921.474</v>
      </c>
      <c r="D104" s="21">
        <v>17656.3622</v>
      </c>
      <c r="E104" s="21">
        <f t="shared" si="37"/>
        <v>117739.3</v>
      </c>
      <c r="F104" s="21">
        <f t="shared" si="38"/>
        <v>45825.6103</v>
      </c>
      <c r="G104" s="21">
        <f t="shared" si="31"/>
        <v>52558.21199999999</v>
      </c>
      <c r="H104" s="21">
        <f>G104/F104*100</f>
        <v>114.6917884037433</v>
      </c>
      <c r="I104" s="21">
        <f>G104/E104*100</f>
        <v>44.639480615223626</v>
      </c>
      <c r="J104" s="21">
        <f>T104+Y104+AD104+AI104+AN104+AS104+BK104+BS104+BV104+BY104+CB104+CE104+CK104+CN104+CT104+CW104+DC104</f>
        <v>45327</v>
      </c>
      <c r="K104" s="21">
        <f>U104+Z104+AE104+AJ104+AO104+AT104+BL104+BT104+BW104+BZ104+CC104+CF104+CL104+CO104+CU104+CX104+DD104</f>
        <v>9619.460299999999</v>
      </c>
      <c r="L104" s="21">
        <f>V104+AA104+AF104+AK104+AP104+AU104+BM104+BU104+BX104+CA104+CD104+CG104+CM104+CP104+CV104+CY104+DE104+DF104</f>
        <v>6927.217</v>
      </c>
      <c r="M104" s="21">
        <f t="shared" si="39"/>
        <v>72.01253276132343</v>
      </c>
      <c r="N104" s="21">
        <f>L104/J104*100</f>
        <v>15.282760826880226</v>
      </c>
      <c r="O104" s="21">
        <f>T104+AD104</f>
        <v>12700</v>
      </c>
      <c r="P104" s="21">
        <f>U104+AE104</f>
        <v>4628.4</v>
      </c>
      <c r="Q104" s="21">
        <f>V104+AF104</f>
        <v>2692.118</v>
      </c>
      <c r="R104" s="21">
        <f t="shared" si="51"/>
        <v>58.16519747644975</v>
      </c>
      <c r="S104" s="24">
        <f>Q104/O104*100</f>
        <v>21.197779527559053</v>
      </c>
      <c r="T104" s="137">
        <v>700</v>
      </c>
      <c r="U104" s="21">
        <v>0</v>
      </c>
      <c r="V104" s="138">
        <v>89.748</v>
      </c>
      <c r="W104" s="21" t="e">
        <f t="shared" si="50"/>
        <v>#DIV/0!</v>
      </c>
      <c r="X104" s="24">
        <f>V104/T104*100</f>
        <v>12.821142857142858</v>
      </c>
      <c r="Y104" s="139">
        <v>16200</v>
      </c>
      <c r="Z104" s="21">
        <v>0</v>
      </c>
      <c r="AA104" s="138">
        <v>1260.479</v>
      </c>
      <c r="AB104" s="21" t="e">
        <f t="shared" si="52"/>
        <v>#DIV/0!</v>
      </c>
      <c r="AC104" s="24">
        <f>AA104/Y104*100</f>
        <v>7.780734567901234</v>
      </c>
      <c r="AD104" s="138">
        <v>12000</v>
      </c>
      <c r="AE104" s="21">
        <v>4628.4</v>
      </c>
      <c r="AF104" s="138">
        <v>2602.37</v>
      </c>
      <c r="AG104" s="21">
        <f t="shared" si="40"/>
        <v>56.22612565897502</v>
      </c>
      <c r="AH104" s="24">
        <f>AF104/AD104*100</f>
        <v>21.686416666666666</v>
      </c>
      <c r="AI104" s="138">
        <v>522</v>
      </c>
      <c r="AJ104" s="28">
        <v>288.8748</v>
      </c>
      <c r="AK104" s="138">
        <v>282.7</v>
      </c>
      <c r="AL104" s="21">
        <f t="shared" si="32"/>
        <v>97.8624649848308</v>
      </c>
      <c r="AM104" s="24">
        <f t="shared" si="41"/>
        <v>54.15708812260536</v>
      </c>
      <c r="AN104" s="28">
        <v>0</v>
      </c>
      <c r="AO104" s="28">
        <v>0</v>
      </c>
      <c r="AP104" s="28">
        <v>0</v>
      </c>
      <c r="AQ104" s="21"/>
      <c r="AR104" s="24"/>
      <c r="AS104" s="29">
        <v>0</v>
      </c>
      <c r="AT104" s="29"/>
      <c r="AU104" s="24">
        <v>0</v>
      </c>
      <c r="AV104" s="24"/>
      <c r="AW104" s="24"/>
      <c r="AX104" s="24"/>
      <c r="AY104" s="138">
        <v>51516</v>
      </c>
      <c r="AZ104" s="28">
        <f t="shared" si="42"/>
        <v>25758</v>
      </c>
      <c r="BA104" s="138">
        <v>25758</v>
      </c>
      <c r="BB104" s="21"/>
      <c r="BC104" s="28">
        <v>0</v>
      </c>
      <c r="BD104" s="21">
        <v>0</v>
      </c>
      <c r="BE104" s="138">
        <v>1633.6</v>
      </c>
      <c r="BF104" s="21">
        <f t="shared" si="43"/>
        <v>816.8</v>
      </c>
      <c r="BG104" s="138">
        <v>610.3</v>
      </c>
      <c r="BH104" s="28">
        <v>0</v>
      </c>
      <c r="BI104" s="28">
        <v>0</v>
      </c>
      <c r="BJ104" s="28">
        <v>0</v>
      </c>
      <c r="BK104" s="24"/>
      <c r="BL104" s="24"/>
      <c r="BM104" s="24"/>
      <c r="BN104" s="21">
        <f t="shared" si="33"/>
        <v>4225</v>
      </c>
      <c r="BO104" s="21">
        <f t="shared" si="44"/>
        <v>1202.8575</v>
      </c>
      <c r="BP104" s="21">
        <f t="shared" si="34"/>
        <v>164.12</v>
      </c>
      <c r="BQ104" s="21">
        <f t="shared" si="45"/>
        <v>13.64417647144404</v>
      </c>
      <c r="BR104" s="24">
        <f t="shared" si="46"/>
        <v>3.8844970414201185</v>
      </c>
      <c r="BS104" s="138">
        <v>4200</v>
      </c>
      <c r="BT104" s="28">
        <v>1195.74</v>
      </c>
      <c r="BU104" s="138">
        <v>164.12</v>
      </c>
      <c r="BV104" s="138">
        <v>0</v>
      </c>
      <c r="BW104" s="28">
        <v>0</v>
      </c>
      <c r="BX104" s="138">
        <v>0</v>
      </c>
      <c r="BY104" s="28">
        <v>0</v>
      </c>
      <c r="BZ104" s="28">
        <v>0</v>
      </c>
      <c r="CA104" s="21">
        <v>0</v>
      </c>
      <c r="CB104" s="138">
        <v>25</v>
      </c>
      <c r="CC104" s="28">
        <v>7.1175</v>
      </c>
      <c r="CD104" s="138">
        <v>0</v>
      </c>
      <c r="CE104" s="28">
        <v>0</v>
      </c>
      <c r="CF104" s="28">
        <v>0</v>
      </c>
      <c r="CG104" s="28">
        <v>0</v>
      </c>
      <c r="CH104" s="138">
        <v>0</v>
      </c>
      <c r="CI104" s="21">
        <f t="shared" si="47"/>
        <v>0</v>
      </c>
      <c r="CJ104" s="138">
        <v>0</v>
      </c>
      <c r="CK104" s="138">
        <v>8200</v>
      </c>
      <c r="CL104" s="28">
        <v>2456.7200000000003</v>
      </c>
      <c r="CM104" s="138">
        <v>1715.3</v>
      </c>
      <c r="CN104" s="138">
        <v>3000</v>
      </c>
      <c r="CO104" s="28">
        <v>898.8000000000001</v>
      </c>
      <c r="CP104" s="138">
        <v>11</v>
      </c>
      <c r="CQ104" s="138">
        <v>3000</v>
      </c>
      <c r="CR104" s="27">
        <v>826.1999999999999</v>
      </c>
      <c r="CS104" s="138">
        <v>11</v>
      </c>
      <c r="CT104" s="138">
        <v>0</v>
      </c>
      <c r="CU104" s="28">
        <v>0</v>
      </c>
      <c r="CV104" s="138">
        <v>0</v>
      </c>
      <c r="CW104" s="138">
        <v>0</v>
      </c>
      <c r="CX104" s="28">
        <v>0</v>
      </c>
      <c r="CY104" s="138">
        <v>0</v>
      </c>
      <c r="CZ104" s="27">
        <v>0</v>
      </c>
      <c r="DA104" s="28">
        <v>0</v>
      </c>
      <c r="DB104" s="27">
        <v>0</v>
      </c>
      <c r="DC104" s="138">
        <v>480</v>
      </c>
      <c r="DD104" s="28">
        <v>143.808</v>
      </c>
      <c r="DE104" s="138">
        <v>801.5</v>
      </c>
      <c r="DF104" s="138">
        <v>0</v>
      </c>
      <c r="DG104" s="21">
        <f>T104+Y104+AD104+AI104+AN104+AS104+AV104+AY104+BB104+BE104+BH104+BK104+BS104+BV104+BY104+CB104+CE104+CH104+CK104+CN104+CT104+CW104+CZ104+DC104</f>
        <v>98476.6</v>
      </c>
      <c r="DH104" s="21">
        <f>U104+Z104+AE104+AJ104+AO104+AT104+AW104+AZ104+BC104+BF104+BI104+BL104+BT104+BW104+BZ104+CC104+CF104+CI104+CL104+CO104+CU104+CX104+DA104+DD104</f>
        <v>36194.2603</v>
      </c>
      <c r="DI104" s="21">
        <f>V104+AA104+AF104+AK104+AP104+AU104+AX104+BA104+BD104+BG104+BJ104+BM104+BU104+BX104+CA104+CD104+CG104+CJ104+CM104+CP104+CV104+CY104+DB104+DE104+DF104</f>
        <v>33295.51699999999</v>
      </c>
      <c r="DJ104" s="27">
        <v>0</v>
      </c>
      <c r="DK104" s="27">
        <v>0</v>
      </c>
      <c r="DL104" s="27">
        <v>0</v>
      </c>
      <c r="DM104" s="138">
        <v>19262.7</v>
      </c>
      <c r="DN104" s="27">
        <f t="shared" si="48"/>
        <v>9631.35</v>
      </c>
      <c r="DO104" s="138">
        <v>19262.695</v>
      </c>
      <c r="DP104" s="27">
        <v>0</v>
      </c>
      <c r="DQ104" s="27">
        <v>0</v>
      </c>
      <c r="DR104" s="27">
        <v>0</v>
      </c>
      <c r="DS104" s="27">
        <v>0</v>
      </c>
      <c r="DT104" s="27">
        <v>0</v>
      </c>
      <c r="DU104" s="138">
        <v>0</v>
      </c>
      <c r="DV104" s="27">
        <v>0</v>
      </c>
      <c r="DW104" s="27">
        <v>0</v>
      </c>
      <c r="DX104" s="138">
        <v>0</v>
      </c>
      <c r="DY104" s="138">
        <v>0</v>
      </c>
      <c r="DZ104" s="27">
        <f t="shared" si="49"/>
        <v>0</v>
      </c>
      <c r="EA104" s="138">
        <v>0</v>
      </c>
      <c r="EB104" s="27">
        <v>0</v>
      </c>
      <c r="EC104" s="21">
        <f t="shared" si="35"/>
        <v>19262.7</v>
      </c>
      <c r="ED104" s="21">
        <f t="shared" si="35"/>
        <v>9631.35</v>
      </c>
      <c r="EE104" s="21">
        <f t="shared" si="36"/>
        <v>19262.695</v>
      </c>
    </row>
    <row r="105" spans="1:135" s="25" customFormat="1" ht="36.75" customHeight="1">
      <c r="A105" s="22"/>
      <c r="B105" s="23" t="s">
        <v>44</v>
      </c>
      <c r="C105" s="21">
        <f>SUM(C10:C104)</f>
        <v>2041368.1477000008</v>
      </c>
      <c r="D105" s="21">
        <f>SUM(D10:D104)</f>
        <v>1164677.3492</v>
      </c>
      <c r="E105" s="21">
        <f>SUM(E10:E104)</f>
        <v>10289124.605000004</v>
      </c>
      <c r="F105" s="21">
        <f aca="true" t="shared" si="53" ref="F105:BP105">SUM(F10:F104)</f>
        <v>4520336.763712901</v>
      </c>
      <c r="G105" s="21">
        <f t="shared" si="53"/>
        <v>4447806.610300001</v>
      </c>
      <c r="H105" s="21">
        <f>G105/F105*100</f>
        <v>98.39547013410291</v>
      </c>
      <c r="I105" s="21">
        <f>G105/E105*100</f>
        <v>43.22823156538106</v>
      </c>
      <c r="J105" s="21">
        <f t="shared" si="53"/>
        <v>3231116.8920000005</v>
      </c>
      <c r="K105" s="21">
        <f t="shared" si="53"/>
        <v>991332.9072129</v>
      </c>
      <c r="L105" s="21">
        <f t="shared" si="53"/>
        <v>1252382.6003000005</v>
      </c>
      <c r="M105" s="21">
        <f>L105/K105*100</f>
        <v>126.33320161044924</v>
      </c>
      <c r="N105" s="21">
        <f>L105/J105*100</f>
        <v>38.76005239552938</v>
      </c>
      <c r="O105" s="21">
        <f t="shared" si="53"/>
        <v>1349635.769</v>
      </c>
      <c r="P105" s="21">
        <f t="shared" si="53"/>
        <v>464396.2813720999</v>
      </c>
      <c r="Q105" s="21">
        <f t="shared" si="53"/>
        <v>566867.1086000002</v>
      </c>
      <c r="R105" s="21">
        <f>Q105/P105*100</f>
        <v>122.06538496069372</v>
      </c>
      <c r="S105" s="24">
        <f>Q105/O105*100</f>
        <v>42.00148822522798</v>
      </c>
      <c r="T105" s="21">
        <f>SUM(T10:T104)</f>
        <v>202607.85000000003</v>
      </c>
      <c r="U105" s="21">
        <f t="shared" si="53"/>
        <v>21987.4587338</v>
      </c>
      <c r="V105" s="21">
        <f t="shared" si="53"/>
        <v>66940.86279999997</v>
      </c>
      <c r="W105" s="21">
        <f>V105/U104:U105*100</f>
        <v>304.45020322924273</v>
      </c>
      <c r="X105" s="24">
        <f>V105/T105*100</f>
        <v>33.039619540901285</v>
      </c>
      <c r="Y105" s="21">
        <f>SUM(Y10:Y104)</f>
        <v>632481.044</v>
      </c>
      <c r="Z105" s="21">
        <f t="shared" si="53"/>
        <v>124502.62653569998</v>
      </c>
      <c r="AA105" s="21">
        <f t="shared" si="53"/>
        <v>101430.40209999999</v>
      </c>
      <c r="AB105" s="21">
        <f>AA105/Z104:Z105*100</f>
        <v>81.46848377605573</v>
      </c>
      <c r="AC105" s="24">
        <f>AA105/Y105*100</f>
        <v>16.03690783498011</v>
      </c>
      <c r="AD105" s="21">
        <f>SUM(AD10:AD104)</f>
        <v>1147027.9190000002</v>
      </c>
      <c r="AE105" s="21">
        <f t="shared" si="53"/>
        <v>442408.82263830013</v>
      </c>
      <c r="AF105" s="21">
        <f t="shared" si="53"/>
        <v>499926.2458000001</v>
      </c>
      <c r="AG105" s="21">
        <f>AF105/AE105*100</f>
        <v>113.00096657627563</v>
      </c>
      <c r="AH105" s="24">
        <f>AF105/AD105*100</f>
        <v>43.584488007566975</v>
      </c>
      <c r="AI105" s="21">
        <f t="shared" si="53"/>
        <v>98102.51500000003</v>
      </c>
      <c r="AJ105" s="21">
        <f t="shared" si="53"/>
        <v>54284.01042099999</v>
      </c>
      <c r="AK105" s="21">
        <f t="shared" si="53"/>
        <v>59644.37779999998</v>
      </c>
      <c r="AL105" s="21">
        <f>AK105/AJ105*100</f>
        <v>109.87467089742933</v>
      </c>
      <c r="AM105" s="24">
        <f>AK105/AI105*100</f>
        <v>60.798010937843905</v>
      </c>
      <c r="AN105" s="21">
        <f t="shared" si="53"/>
        <v>43200</v>
      </c>
      <c r="AO105" s="21">
        <f t="shared" si="53"/>
        <v>19431.36</v>
      </c>
      <c r="AP105" s="21">
        <f t="shared" si="53"/>
        <v>29705.956</v>
      </c>
      <c r="AQ105" s="21">
        <f t="shared" si="53"/>
        <v>606.6095474904865</v>
      </c>
      <c r="AR105" s="21">
        <f t="shared" si="53"/>
        <v>272.8529744612208</v>
      </c>
      <c r="AS105" s="21">
        <f t="shared" si="53"/>
        <v>0</v>
      </c>
      <c r="AT105" s="21">
        <f t="shared" si="53"/>
        <v>0</v>
      </c>
      <c r="AU105" s="21">
        <f t="shared" si="53"/>
        <v>0</v>
      </c>
      <c r="AV105" s="21">
        <f t="shared" si="53"/>
        <v>0</v>
      </c>
      <c r="AW105" s="21">
        <f t="shared" si="53"/>
        <v>0</v>
      </c>
      <c r="AX105" s="21">
        <f t="shared" si="53"/>
        <v>0</v>
      </c>
      <c r="AY105" s="21">
        <f t="shared" si="53"/>
        <v>5851110.899999996</v>
      </c>
      <c r="AZ105" s="21">
        <f t="shared" si="53"/>
        <v>2925555.449999998</v>
      </c>
      <c r="BA105" s="21">
        <f t="shared" si="53"/>
        <v>2998030.9999999995</v>
      </c>
      <c r="BB105" s="21">
        <f t="shared" si="53"/>
        <v>0</v>
      </c>
      <c r="BC105" s="21">
        <f t="shared" si="53"/>
        <v>0</v>
      </c>
      <c r="BD105" s="21">
        <f t="shared" si="53"/>
        <v>0</v>
      </c>
      <c r="BE105" s="21">
        <f t="shared" si="53"/>
        <v>17668.5</v>
      </c>
      <c r="BF105" s="21">
        <f t="shared" si="53"/>
        <v>8834.25</v>
      </c>
      <c r="BG105" s="21">
        <f t="shared" si="53"/>
        <v>12490.800000000001</v>
      </c>
      <c r="BH105" s="21">
        <f t="shared" si="53"/>
        <v>0</v>
      </c>
      <c r="BI105" s="21">
        <f t="shared" si="53"/>
        <v>0</v>
      </c>
      <c r="BJ105" s="21">
        <f t="shared" si="53"/>
        <v>0</v>
      </c>
      <c r="BK105" s="21">
        <f t="shared" si="53"/>
        <v>0</v>
      </c>
      <c r="BL105" s="21">
        <f t="shared" si="53"/>
        <v>0</v>
      </c>
      <c r="BM105" s="21">
        <f t="shared" si="53"/>
        <v>0</v>
      </c>
      <c r="BN105" s="21">
        <f t="shared" si="53"/>
        <v>184449.279</v>
      </c>
      <c r="BO105" s="21">
        <f t="shared" si="53"/>
        <v>52512.70973130001</v>
      </c>
      <c r="BP105" s="21">
        <f t="shared" si="53"/>
        <v>64044.096800000014</v>
      </c>
      <c r="BQ105" s="21">
        <f>BP105/BO105*100</f>
        <v>121.95923068473222</v>
      </c>
      <c r="BR105" s="24">
        <f>BP105/BN105*100</f>
        <v>34.72179297594327</v>
      </c>
      <c r="BS105" s="21">
        <f aca="true" t="shared" si="54" ref="BS105:EC105">SUM(BS10:BS104)</f>
        <v>148304.199</v>
      </c>
      <c r="BT105" s="21">
        <f t="shared" si="54"/>
        <v>42222.20545529998</v>
      </c>
      <c r="BU105" s="21">
        <f t="shared" si="54"/>
        <v>47685.4868</v>
      </c>
      <c r="BV105" s="21">
        <f t="shared" si="54"/>
        <v>3400</v>
      </c>
      <c r="BW105" s="21">
        <f t="shared" si="54"/>
        <v>967.98</v>
      </c>
      <c r="BX105" s="21">
        <f t="shared" si="54"/>
        <v>1122.51</v>
      </c>
      <c r="BY105" s="21">
        <f t="shared" si="54"/>
        <v>0</v>
      </c>
      <c r="BZ105" s="21">
        <f t="shared" si="54"/>
        <v>0</v>
      </c>
      <c r="CA105" s="21">
        <f t="shared" si="54"/>
        <v>0</v>
      </c>
      <c r="CB105" s="21">
        <f t="shared" si="54"/>
        <v>32745.079999999994</v>
      </c>
      <c r="CC105" s="21">
        <f t="shared" si="54"/>
        <v>9322.524276</v>
      </c>
      <c r="CD105" s="21">
        <f t="shared" si="54"/>
        <v>15236.1</v>
      </c>
      <c r="CE105" s="21">
        <f t="shared" si="54"/>
        <v>0</v>
      </c>
      <c r="CF105" s="21">
        <f t="shared" si="54"/>
        <v>0</v>
      </c>
      <c r="CG105" s="21">
        <f t="shared" si="54"/>
        <v>0</v>
      </c>
      <c r="CH105" s="21">
        <f t="shared" si="54"/>
        <v>33728.3</v>
      </c>
      <c r="CI105" s="21">
        <f t="shared" si="54"/>
        <v>16864.15</v>
      </c>
      <c r="CJ105" s="21">
        <f t="shared" si="54"/>
        <v>11933.240000000002</v>
      </c>
      <c r="CK105" s="21">
        <f t="shared" si="54"/>
        <v>137426</v>
      </c>
      <c r="CL105" s="21">
        <f t="shared" si="54"/>
        <v>41724.0936</v>
      </c>
      <c r="CM105" s="21">
        <f t="shared" si="54"/>
        <v>60522.607</v>
      </c>
      <c r="CN105" s="21">
        <f t="shared" si="54"/>
        <v>734073.8399999999</v>
      </c>
      <c r="CO105" s="21">
        <f t="shared" si="54"/>
        <v>219892.87006399993</v>
      </c>
      <c r="CP105" s="21">
        <f t="shared" si="54"/>
        <v>269339.52680000017</v>
      </c>
      <c r="CQ105" s="21">
        <f t="shared" si="54"/>
        <v>354508.54000000004</v>
      </c>
      <c r="CR105" s="21">
        <f t="shared" si="54"/>
        <v>97631.65191599997</v>
      </c>
      <c r="CS105" s="21">
        <f t="shared" si="54"/>
        <v>136832.81700000007</v>
      </c>
      <c r="CT105" s="21">
        <f t="shared" si="54"/>
        <v>8457.471</v>
      </c>
      <c r="CU105" s="21">
        <f t="shared" si="54"/>
        <v>2234.8506208000003</v>
      </c>
      <c r="CV105" s="21">
        <f t="shared" si="54"/>
        <v>75003.0214</v>
      </c>
      <c r="CW105" s="21">
        <f t="shared" si="54"/>
        <v>5600</v>
      </c>
      <c r="CX105" s="21">
        <f t="shared" si="54"/>
        <v>1677.7600000000002</v>
      </c>
      <c r="CY105" s="21">
        <f t="shared" si="54"/>
        <v>5360.678</v>
      </c>
      <c r="CZ105" s="21">
        <f t="shared" si="54"/>
        <v>0</v>
      </c>
      <c r="DA105" s="21">
        <f t="shared" si="54"/>
        <v>0</v>
      </c>
      <c r="DB105" s="21">
        <f t="shared" si="54"/>
        <v>0</v>
      </c>
      <c r="DC105" s="21">
        <f t="shared" si="54"/>
        <v>37690.974</v>
      </c>
      <c r="DD105" s="21">
        <f t="shared" si="54"/>
        <v>10676.344868</v>
      </c>
      <c r="DE105" s="21">
        <f t="shared" si="54"/>
        <v>22869.214799999998</v>
      </c>
      <c r="DF105" s="21">
        <f t="shared" si="54"/>
        <v>-2404.389</v>
      </c>
      <c r="DG105" s="21">
        <f t="shared" si="54"/>
        <v>9133624.592000002</v>
      </c>
      <c r="DH105" s="21">
        <f t="shared" si="54"/>
        <v>3942586.757212902</v>
      </c>
      <c r="DI105" s="21">
        <f t="shared" si="54"/>
        <v>4274837.640299998</v>
      </c>
      <c r="DJ105" s="21">
        <f t="shared" si="54"/>
        <v>0</v>
      </c>
      <c r="DK105" s="21">
        <f t="shared" si="54"/>
        <v>0</v>
      </c>
      <c r="DL105" s="21">
        <f t="shared" si="54"/>
        <v>0</v>
      </c>
      <c r="DM105" s="21">
        <f t="shared" si="54"/>
        <v>1155500.0129999998</v>
      </c>
      <c r="DN105" s="21">
        <f t="shared" si="54"/>
        <v>577750.0064999999</v>
      </c>
      <c r="DO105" s="21">
        <f t="shared" si="54"/>
        <v>172715.80000000002</v>
      </c>
      <c r="DP105" s="21">
        <f t="shared" si="54"/>
        <v>0</v>
      </c>
      <c r="DQ105" s="21">
        <f t="shared" si="54"/>
        <v>0</v>
      </c>
      <c r="DR105" s="21">
        <f t="shared" si="54"/>
        <v>0</v>
      </c>
      <c r="DS105" s="21">
        <f t="shared" si="54"/>
        <v>0</v>
      </c>
      <c r="DT105" s="21">
        <f t="shared" si="54"/>
        <v>0</v>
      </c>
      <c r="DU105" s="21">
        <f t="shared" si="54"/>
        <v>150</v>
      </c>
      <c r="DV105" s="21">
        <f t="shared" si="54"/>
        <v>0</v>
      </c>
      <c r="DW105" s="21">
        <f t="shared" si="54"/>
        <v>0</v>
      </c>
      <c r="DX105" s="21">
        <f t="shared" si="54"/>
        <v>103.17</v>
      </c>
      <c r="DY105" s="21">
        <f t="shared" si="54"/>
        <v>331694.95109999995</v>
      </c>
      <c r="DZ105" s="21">
        <f t="shared" si="54"/>
        <v>165847.47554999997</v>
      </c>
      <c r="EA105" s="21">
        <f t="shared" si="54"/>
        <v>71254.3136</v>
      </c>
      <c r="EB105" s="21">
        <f t="shared" si="54"/>
        <v>0</v>
      </c>
      <c r="EC105" s="21">
        <f t="shared" si="54"/>
        <v>1487194.9641</v>
      </c>
      <c r="ED105" s="21">
        <f>SUM(ED10:ED104)</f>
        <v>743597.48205</v>
      </c>
      <c r="EE105" s="21">
        <f>SUM(EE10:EE104)</f>
        <v>244223.2836</v>
      </c>
    </row>
  </sheetData>
  <sheetProtection/>
  <protectedRanges>
    <protectedRange sqref="W10:W105 AB10:AB105" name="Range4_5_1_2_1_1_1_1_1_1_1_1_1"/>
    <protectedRange sqref="AG10:AG105" name="Range4_2_1_1_2_1_1_1_1_1_1_1_1_1"/>
    <protectedRange sqref="AQ10:AQ104" name="Range4_4_1_1_2_1_1_1_1_1_1_1_1_1"/>
    <protectedRange sqref="BZ10:BZ104 BT10:BT104 BW10:BW104 CC10:CC104 CL10:CL104 CO10:CO104 CU10:CU104 CX10:CX104 DA10:DA104 DD10:DD104 CR10:CR104" name="Range5_12"/>
    <protectedRange sqref="BF10:BG104" name="Range4"/>
    <protectedRange sqref="CI10:CI104" name="Range5"/>
    <protectedRange sqref="CA10:CA104" name="Range5_4"/>
    <protectedRange sqref="EB10:EB104" name="Range6_3"/>
    <protectedRange sqref="DF10:DF104" name="Range5_28"/>
    <protectedRange sqref="C10:D104" name="Range1"/>
    <protectedRange sqref="Y10:Y104" name="Range4_9"/>
    <protectedRange sqref="AF10:AF104" name="Range4_17"/>
    <protectedRange sqref="AL10:AL105" name="Range4_19"/>
    <protectedRange sqref="AN10:AN104" name="Range4_23"/>
    <protectedRange sqref="AP10:AP104" name="Range4_24"/>
    <protectedRange sqref="AY10:AY104" name="Range4_25"/>
    <protectedRange sqref="BA10:BA104" name="Range4_28"/>
    <protectedRange sqref="BB10:BB104" name="Range4_30"/>
    <protectedRange sqref="BD10:BD104" name="Range4_32"/>
    <protectedRange sqref="CH10:CH104" name="Range5_18"/>
    <protectedRange sqref="CJ10:CJ104" name="Range5_24"/>
    <protectedRange sqref="CK10:CK104" name="Range5_1"/>
    <protectedRange sqref="CM10:CM104" name="Range5_3"/>
    <protectedRange sqref="CN10:CN104" name="Range5_5"/>
    <protectedRange sqref="CT10:CT104" name="Range5_29"/>
    <protectedRange sqref="CV10:CV104" name="Range5_30"/>
    <protectedRange sqref="CW10:CW104" name="Range5_31"/>
    <protectedRange sqref="CY10:CY104" name="Range5_34"/>
    <protectedRange sqref="DC10:DC104" name="Range5_35"/>
    <protectedRange sqref="DE10:DE104" name="Range5_36"/>
    <protectedRange sqref="DY10:EA104" name="Range6_6"/>
    <protectedRange sqref="AI10:AI104" name="Range4_1"/>
    <protectedRange sqref="AK10:AK104" name="Range4_2"/>
    <protectedRange sqref="BE10:BE104" name="Range4_3"/>
    <protectedRange sqref="CP10:CP104" name="Range5_37"/>
    <protectedRange sqref="CQ10:CQ104" name="Range5_38"/>
    <protectedRange sqref="CS10:CS104" name="Range5_39"/>
    <protectedRange sqref="CZ10:CZ104 DB10:DB104" name="Range5_40"/>
    <protectedRange sqref="DM10:DO104" name="Range6_7"/>
    <protectedRange sqref="BS10:BS104" name="Range5_6"/>
    <protectedRange sqref="BU10:BU104" name="Range5_7"/>
    <protectedRange sqref="BV10:BV104" name="Range5_9"/>
    <protectedRange sqref="CB10:CB104" name="Range5_19"/>
    <protectedRange sqref="CD10:CD104" name="Range5_20"/>
    <protectedRange sqref="BX10:BX104" name="Range5_2"/>
    <protectedRange sqref="U10:U104 AE10:AE104" name="Range4_1_1"/>
    <protectedRange sqref="Z10:AA104" name="Range4_3_1"/>
  </protectedRanges>
  <mergeCells count="132">
    <mergeCell ref="CZ5:DB6"/>
    <mergeCell ref="BK7:BK8"/>
    <mergeCell ref="BL7:BM7"/>
    <mergeCell ref="CW7:CW8"/>
    <mergeCell ref="CT7:CT8"/>
    <mergeCell ref="CN7:CN8"/>
    <mergeCell ref="CB7:CB8"/>
    <mergeCell ref="CE7:CE8"/>
    <mergeCell ref="BO7:BR7"/>
    <mergeCell ref="BW7:BX7"/>
    <mergeCell ref="DM6:DO6"/>
    <mergeCell ref="DY6:EA6"/>
    <mergeCell ref="DP5:DR6"/>
    <mergeCell ref="DS5:EA5"/>
    <mergeCell ref="DV6:DX6"/>
    <mergeCell ref="DS6:DU6"/>
    <mergeCell ref="DJ5:DO5"/>
    <mergeCell ref="DF4:DF6"/>
    <mergeCell ref="DG4:DI6"/>
    <mergeCell ref="CI7:CJ7"/>
    <mergeCell ref="BY7:BY8"/>
    <mergeCell ref="DC7:DC8"/>
    <mergeCell ref="CQ6:CS6"/>
    <mergeCell ref="CK7:CK8"/>
    <mergeCell ref="CQ7:CQ8"/>
    <mergeCell ref="CL7:CM7"/>
    <mergeCell ref="DC5:DE6"/>
    <mergeCell ref="DJ4:EA4"/>
    <mergeCell ref="AI7:AI8"/>
    <mergeCell ref="CT6:CV6"/>
    <mergeCell ref="DJ6:DL6"/>
    <mergeCell ref="BN7:BN8"/>
    <mergeCell ref="AV7:AV8"/>
    <mergeCell ref="BH7:BH8"/>
    <mergeCell ref="BE7:BE8"/>
    <mergeCell ref="BI7:BJ7"/>
    <mergeCell ref="CH7:CH8"/>
    <mergeCell ref="BS7:BS8"/>
    <mergeCell ref="BF7:BG7"/>
    <mergeCell ref="BC7:BD7"/>
    <mergeCell ref="BB7:BB8"/>
    <mergeCell ref="AS7:AS8"/>
    <mergeCell ref="AJ7:AM7"/>
    <mergeCell ref="AT7:AU7"/>
    <mergeCell ref="AY7:AY8"/>
    <mergeCell ref="AW7:AX7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Y6:AC6"/>
    <mergeCell ref="AS6:AU6"/>
    <mergeCell ref="BE6:BG6"/>
    <mergeCell ref="CN6:CP6"/>
    <mergeCell ref="CE6:CG6"/>
    <mergeCell ref="CH6:CJ6"/>
    <mergeCell ref="CK6:CM6"/>
    <mergeCell ref="BH6:BJ6"/>
    <mergeCell ref="BS6:BU6"/>
    <mergeCell ref="CB6:CD6"/>
    <mergeCell ref="BY6:CA6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O6:S6"/>
    <mergeCell ref="T6:X6"/>
    <mergeCell ref="C1:N1"/>
    <mergeCell ref="C2:N2"/>
    <mergeCell ref="T2:V2"/>
    <mergeCell ref="L3:O3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K7:N7"/>
    <mergeCell ref="BT7:BU7"/>
    <mergeCell ref="P7:S7"/>
    <mergeCell ref="U7:X7"/>
    <mergeCell ref="Z7:AC7"/>
    <mergeCell ref="AE7:AH7"/>
    <mergeCell ref="T7:T8"/>
    <mergeCell ref="Y7:Y8"/>
    <mergeCell ref="AD7:AD8"/>
    <mergeCell ref="AN7:AN8"/>
    <mergeCell ref="AZ7:BA7"/>
    <mergeCell ref="BV7:BV8"/>
    <mergeCell ref="CF7:CG7"/>
    <mergeCell ref="AO7:AR7"/>
    <mergeCell ref="ED7:EE7"/>
    <mergeCell ref="CX7:CY7"/>
    <mergeCell ref="DA7:DB7"/>
    <mergeCell ref="DD7:DE7"/>
    <mergeCell ref="DH7:DI7"/>
    <mergeCell ref="DJ7:DJ8"/>
    <mergeCell ref="DZ7:EA7"/>
    <mergeCell ref="DM7:DM8"/>
    <mergeCell ref="EB7:EB8"/>
    <mergeCell ref="BZ7:CA7"/>
    <mergeCell ref="CC7:CD7"/>
    <mergeCell ref="DP7:DP8"/>
    <mergeCell ref="DW7:DX7"/>
    <mergeCell ref="DF7:DF8"/>
    <mergeCell ref="DG7:DG8"/>
    <mergeCell ref="CZ7:CZ8"/>
    <mergeCell ref="DK7:DL7"/>
    <mergeCell ref="EC7:EC8"/>
    <mergeCell ref="DV7:DV8"/>
    <mergeCell ref="CO7:CP7"/>
    <mergeCell ref="CR7:CS7"/>
    <mergeCell ref="CU7:CV7"/>
    <mergeCell ref="DQ7:DR7"/>
    <mergeCell ref="DT7:DU7"/>
    <mergeCell ref="DY7:DY8"/>
    <mergeCell ref="DS7:DS8"/>
    <mergeCell ref="DN7:DO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My PC</cp:lastModifiedBy>
  <cp:lastPrinted>2019-05-16T13:56:20Z</cp:lastPrinted>
  <dcterms:created xsi:type="dcterms:W3CDTF">2002-03-15T09:46:46Z</dcterms:created>
  <dcterms:modified xsi:type="dcterms:W3CDTF">2021-07-08T12:19:21Z</dcterms:modified>
  <cp:category/>
  <cp:version/>
  <cp:contentType/>
  <cp:contentStatus/>
</cp:coreProperties>
</file>